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7095" tabRatio="597" activeTab="0"/>
  </bookViews>
  <sheets>
    <sheet name="グラフ" sheetId="1" r:id="rId1"/>
    <sheet name="１．国民年金加入状況" sheetId="2" r:id="rId2"/>
    <sheet name="２．国民年金受給状況" sheetId="3" r:id="rId3"/>
    <sheet name="３．生活保護の動向" sheetId="4" r:id="rId4"/>
    <sheet name="４．世帯類型別保護世帯数の推移" sheetId="5" r:id="rId5"/>
    <sheet name="５．保護申請開始及び廃止の推移" sheetId="6" r:id="rId6"/>
    <sheet name="６．赤い羽根共同募金実績" sheetId="7" r:id="rId7"/>
    <sheet name="７．種類別生活保護費の支給状況" sheetId="8" r:id="rId8"/>
    <sheet name="８．生活福祉資金貸付状況" sheetId="9" r:id="rId9"/>
    <sheet name="９．保護開始理由別の状況" sheetId="10" r:id="rId10"/>
    <sheet name="10．保護廃止理由別の状況" sheetId="11" r:id="rId11"/>
    <sheet name="11．身体障害者数" sheetId="12" r:id="rId12"/>
    <sheet name="12．知的障害者数　13．障害者相談員数" sheetId="13" r:id="rId13"/>
    <sheet name="14．民生委員・児童委員数" sheetId="14" r:id="rId14"/>
    <sheet name="15．保育所の状況" sheetId="15" r:id="rId15"/>
    <sheet name="16．宜野湾シルバー人材センター活動" sheetId="16" r:id="rId16"/>
    <sheet name="17．めぶき利用状況" sheetId="17" r:id="rId17"/>
    <sheet name="18．青少年ホーム活動 " sheetId="18" r:id="rId18"/>
    <sheet name="19．ベイサイドセンター使用状況1F" sheetId="19" r:id="rId19"/>
    <sheet name="19．ベイサイドセンター使用状況2F" sheetId="20" r:id="rId20"/>
  </sheets>
  <externalReferences>
    <externalReference r:id="rId23"/>
    <externalReference r:id="rId24"/>
    <externalReference r:id="rId25"/>
  </externalReferences>
  <definedNames>
    <definedName name="_xlnm.Print_Area" localSheetId="16">'17．めぶき利用状況'!$A$1:$I$15</definedName>
    <definedName name="_xlnm.Print_Area" localSheetId="18">'19．ベイサイドセンター使用状況1F'!$A$1:$P$16</definedName>
    <definedName name="_xlnm.Print_Area" localSheetId="19">'19．ベイサイドセンター使用状況2F'!$A$1:$P$25</definedName>
    <definedName name="使用場所" localSheetId="15">#REF!</definedName>
    <definedName name="使用場所">#REF!</definedName>
  </definedNames>
  <calcPr fullCalcOnLoad="1"/>
</workbook>
</file>

<file path=xl/comments2.xml><?xml version="1.0" encoding="utf-8"?>
<comments xmlns="http://schemas.openxmlformats.org/spreadsheetml/2006/main">
  <authors>
    <author>joho359</author>
  </authors>
  <commentList>
    <comment ref="H18" authorId="0">
      <text>
        <r>
          <rPr>
            <b/>
            <sz val="9"/>
            <rFont val="ＭＳ Ｐゴシック"/>
            <family val="3"/>
          </rPr>
          <t>joho359:</t>
        </r>
        <r>
          <rPr>
            <sz val="9"/>
            <rFont val="ＭＳ Ｐゴシック"/>
            <family val="3"/>
          </rPr>
          <t xml:space="preserve">
資料なきため空欄
</t>
        </r>
      </text>
    </comment>
    <comment ref="I18" authorId="0">
      <text>
        <r>
          <rPr>
            <b/>
            <sz val="9"/>
            <rFont val="ＭＳ Ｐゴシック"/>
            <family val="3"/>
          </rPr>
          <t>joho359:</t>
        </r>
        <r>
          <rPr>
            <sz val="9"/>
            <rFont val="ＭＳ Ｐゴシック"/>
            <family val="3"/>
          </rPr>
          <t xml:space="preserve">
資料なきため空欄
</t>
        </r>
      </text>
    </comment>
  </commentList>
</comments>
</file>

<file path=xl/sharedStrings.xml><?xml version="1.0" encoding="utf-8"?>
<sst xmlns="http://schemas.openxmlformats.org/spreadsheetml/2006/main" count="714" uniqueCount="335">
  <si>
    <t>国 民 年 金</t>
  </si>
  <si>
    <t>１．国 民 年 金 加 入 状 況</t>
  </si>
  <si>
    <t>単位：人</t>
  </si>
  <si>
    <t>適用被保険者数</t>
  </si>
  <si>
    <t>免除被保険者数</t>
  </si>
  <si>
    <t>無年金者の推移</t>
  </si>
  <si>
    <t>総数</t>
  </si>
  <si>
    <t>第1号被
保険者数</t>
  </si>
  <si>
    <t>第3号被
保険者数</t>
  </si>
  <si>
    <t>法定免除</t>
  </si>
  <si>
    <t>申請免除</t>
  </si>
  <si>
    <t>無年金者</t>
  </si>
  <si>
    <t>無年金
予備軍</t>
  </si>
  <si>
    <t>平成13年度</t>
  </si>
  <si>
    <t>平成14年度</t>
  </si>
  <si>
    <t>平成15年度</t>
  </si>
  <si>
    <t>平成16年度</t>
  </si>
  <si>
    <t>..</t>
  </si>
  <si>
    <t>平成17年度</t>
  </si>
  <si>
    <t>資料：市民課</t>
  </si>
  <si>
    <t>２． 国 民 年 金 受 給 状 況</t>
  </si>
  <si>
    <t>単位：千円</t>
  </si>
  <si>
    <t>基礎年金</t>
  </si>
  <si>
    <t>福祉年金</t>
  </si>
  <si>
    <t>老齢年金</t>
  </si>
  <si>
    <t>障害年金</t>
  </si>
  <si>
    <t>遺族年金</t>
  </si>
  <si>
    <t>寡婦年金</t>
  </si>
  <si>
    <t>老齢年金</t>
  </si>
  <si>
    <t>受給者</t>
  </si>
  <si>
    <t>受給金額</t>
  </si>
  <si>
    <t>平成13年度</t>
  </si>
  <si>
    <t>平成14年度</t>
  </si>
  <si>
    <t>平成15年度</t>
  </si>
  <si>
    <t>平成16年度</t>
  </si>
  <si>
    <t>平成17年度</t>
  </si>
  <si>
    <t>３． 生 活 保 護 の 動 向</t>
  </si>
  <si>
    <t>停止</t>
  </si>
  <si>
    <t>保護率</t>
  </si>
  <si>
    <t>医療扶</t>
  </si>
  <si>
    <t>出産</t>
  </si>
  <si>
    <t>生業</t>
  </si>
  <si>
    <t>葬祭</t>
  </si>
  <si>
    <t>世帯</t>
  </si>
  <si>
    <t>人員</t>
  </si>
  <si>
    <t>助率(％)</t>
  </si>
  <si>
    <t>資料：保護課</t>
  </si>
  <si>
    <t>４．世帯類型別保護世帯数の推移</t>
  </si>
  <si>
    <t>単位：件・％</t>
  </si>
  <si>
    <t>高齢者世帯</t>
  </si>
  <si>
    <t>母子世帯</t>
  </si>
  <si>
    <t>傷病・障害者世帯</t>
  </si>
  <si>
    <t>その他の世帯</t>
  </si>
  <si>
    <t>実数</t>
  </si>
  <si>
    <t>構成比</t>
  </si>
  <si>
    <t>５．保護申請開始及び廃止の推移</t>
  </si>
  <si>
    <t>申請件数</t>
  </si>
  <si>
    <t>保護開始</t>
  </si>
  <si>
    <t>保護廃止</t>
  </si>
  <si>
    <t>人員</t>
  </si>
  <si>
    <t>７． 種 類 別 生 活 保 護 費</t>
  </si>
  <si>
    <t>単位：円</t>
  </si>
  <si>
    <t>生活</t>
  </si>
  <si>
    <t>住宅</t>
  </si>
  <si>
    <t>教育</t>
  </si>
  <si>
    <t>医療</t>
  </si>
  <si>
    <t>介護</t>
  </si>
  <si>
    <t>施設事務費</t>
  </si>
  <si>
    <t>合計</t>
  </si>
  <si>
    <t>９．保護開始理由別の状況</t>
  </si>
  <si>
    <t>単位：世帯</t>
  </si>
  <si>
    <t>傷病に</t>
  </si>
  <si>
    <t>傷病によらないもの</t>
  </si>
  <si>
    <t>転入</t>
  </si>
  <si>
    <t>働いていた者の死亡・離別</t>
  </si>
  <si>
    <t>その他</t>
  </si>
  <si>
    <t>－</t>
  </si>
  <si>
    <t>　　　資料：保護課</t>
  </si>
  <si>
    <t>１０．保護廃止理由別の状況</t>
  </si>
  <si>
    <t>傷病の治ゆ</t>
  </si>
  <si>
    <t>死亡・失踪</t>
  </si>
  <si>
    <t>転出</t>
  </si>
  <si>
    <t xml:space="preserve">    資料：保護課</t>
  </si>
  <si>
    <t>６．赤い羽根共同募金実績</t>
  </si>
  <si>
    <t>平 成 14  年 度</t>
  </si>
  <si>
    <t>平成15年度</t>
  </si>
  <si>
    <t>平成16年度</t>
  </si>
  <si>
    <t>平成17年度</t>
  </si>
  <si>
    <t>総数</t>
  </si>
  <si>
    <t>職域募金</t>
  </si>
  <si>
    <t>法人大口</t>
  </si>
  <si>
    <t>個人大口</t>
  </si>
  <si>
    <t>戸別募金</t>
  </si>
  <si>
    <t>学童募金</t>
  </si>
  <si>
    <t>街頭募金</t>
  </si>
  <si>
    <t>興行・その他募金</t>
  </si>
  <si>
    <t>資料：社会福祉協議会</t>
  </si>
  <si>
    <t>８．生 活 福 祉 資</t>
  </si>
  <si>
    <t>金 貸 付 状 況</t>
  </si>
  <si>
    <t>年　度</t>
  </si>
  <si>
    <t>総　数</t>
  </si>
  <si>
    <t>更正資金</t>
  </si>
  <si>
    <t>福祉資金</t>
  </si>
  <si>
    <t>住宅資金</t>
  </si>
  <si>
    <t xml:space="preserve">就　学 </t>
  </si>
  <si>
    <t xml:space="preserve"> 資　金</t>
  </si>
  <si>
    <t>療養・介護
資　金</t>
  </si>
  <si>
    <t>緊急小口資金</t>
  </si>
  <si>
    <t>長期生活支援資金</t>
  </si>
  <si>
    <t>離職者支援資金</t>
  </si>
  <si>
    <t>修学費</t>
  </si>
  <si>
    <t>就学支度費</t>
  </si>
  <si>
    <t>口数</t>
  </si>
  <si>
    <t>金額</t>
  </si>
  <si>
    <t>－</t>
  </si>
  <si>
    <t>－</t>
  </si>
  <si>
    <t>資料：社会福祉協議会</t>
  </si>
  <si>
    <t>１１．身　体　障　害　者　数</t>
  </si>
  <si>
    <t>年度</t>
  </si>
  <si>
    <t>視覚障害</t>
  </si>
  <si>
    <t>聴覚障害　</t>
  </si>
  <si>
    <t>言語障害</t>
  </si>
  <si>
    <t>肢体不自由</t>
  </si>
  <si>
    <t>内部障害</t>
  </si>
  <si>
    <t>　　　資料：障害福祉課</t>
  </si>
  <si>
    <t>１２．知的障害者数</t>
  </si>
  <si>
    <t>１３．身体障害者及び知的
　　　障害者相談員数</t>
  </si>
  <si>
    <t>各年度末現在</t>
  </si>
  <si>
    <t>A1(最重度)</t>
  </si>
  <si>
    <t>A2(重度)</t>
  </si>
  <si>
    <t>B1(中度)</t>
  </si>
  <si>
    <t>B2(軽度)</t>
  </si>
  <si>
    <t>身体障害者
相談員数</t>
  </si>
  <si>
    <t>知的障害者
相談員数</t>
  </si>
  <si>
    <t>１4.民 生 委 員 ･ 児 童 委 員 数</t>
  </si>
  <si>
    <t>各年12月末現在</t>
  </si>
  <si>
    <t>年次</t>
  </si>
  <si>
    <t>民 生 委 員  ･ 児 童 委 員 数</t>
  </si>
  <si>
    <t>定数</t>
  </si>
  <si>
    <t>現在数</t>
  </si>
  <si>
    <t>総 数</t>
  </si>
  <si>
    <t>男</t>
  </si>
  <si>
    <t>女</t>
  </si>
  <si>
    <t>平成14年</t>
  </si>
  <si>
    <t>平成15年</t>
  </si>
  <si>
    <t>平成16年</t>
  </si>
  <si>
    <t>平成17年</t>
  </si>
  <si>
    <t>平成18年</t>
  </si>
  <si>
    <t>資料 : 福祉総務課</t>
  </si>
  <si>
    <t>１５．保　育　所　の　状　況</t>
  </si>
  <si>
    <t>　　　各年4月1日現在</t>
  </si>
  <si>
    <t>年次</t>
  </si>
  <si>
    <t>保育所数</t>
  </si>
  <si>
    <t>保育士数</t>
  </si>
  <si>
    <t>園児数　</t>
  </si>
  <si>
    <t>市立</t>
  </si>
  <si>
    <t>私立</t>
  </si>
  <si>
    <t>(認可)</t>
  </si>
  <si>
    <t>平成18年度</t>
  </si>
  <si>
    <t>　　資料：児童家庭課</t>
  </si>
  <si>
    <t>１７．宜野湾市人材育成交流センターめぶき利用状況</t>
  </si>
  <si>
    <t>《研修室別利用状況》</t>
  </si>
  <si>
    <t>開館日数</t>
  </si>
  <si>
    <t>研修室　１</t>
  </si>
  <si>
    <t>研修室　２</t>
  </si>
  <si>
    <t>研修室　３</t>
  </si>
  <si>
    <t>利用回数</t>
  </si>
  <si>
    <t>利用人数</t>
  </si>
  <si>
    <t>平成16年　　　　　　　　　　　　　　　</t>
  </si>
  <si>
    <t>平成17年　　　　　　　　　　　　　　　</t>
  </si>
  <si>
    <t>平成18年　　　　　　　　　　　　　　　</t>
  </si>
  <si>
    <t>総　　数</t>
  </si>
  <si>
    <t>資料：企画政策課</t>
  </si>
  <si>
    <t>（つづき）</t>
  </si>
  <si>
    <t>‥</t>
  </si>
  <si>
    <t>１８． 勤 労 青 少 年 ホ ー ム 活 動</t>
  </si>
  <si>
    <t>《利用状況》</t>
  </si>
  <si>
    <t>年度</t>
  </si>
  <si>
    <t>青少年ホーム（個人）</t>
  </si>
  <si>
    <t>青少年ホーム（団体）</t>
  </si>
  <si>
    <t>体育センター（個人）</t>
  </si>
  <si>
    <t>体育センター（団体）</t>
  </si>
  <si>
    <t>資料：産業振興課</t>
  </si>
  <si>
    <t>《前期教養講座》</t>
  </si>
  <si>
    <t>（単位：人）</t>
  </si>
  <si>
    <t>《後期教養講座》</t>
  </si>
  <si>
    <t>講座名</t>
  </si>
  <si>
    <t>前期登録者数</t>
  </si>
  <si>
    <t>後期登録者数</t>
  </si>
  <si>
    <t>英会話</t>
  </si>
  <si>
    <t>ペン字・書道</t>
  </si>
  <si>
    <t>着付</t>
  </si>
  <si>
    <t>茶道</t>
  </si>
  <si>
    <t>パソコン</t>
  </si>
  <si>
    <t>バドミントン</t>
  </si>
  <si>
    <t>華道</t>
  </si>
  <si>
    <r>
      <t>陶芸</t>
    </r>
    <r>
      <rPr>
        <sz val="9"/>
        <rFont val="ＭＳ 明朝"/>
        <family val="1"/>
      </rPr>
      <t>(１期)</t>
    </r>
  </si>
  <si>
    <t>三線</t>
  </si>
  <si>
    <t>テニス</t>
  </si>
  <si>
    <t>教養講座合計</t>
  </si>
  <si>
    <t>１９．宜野湾ベイサイド情報センター施設利用状況</t>
  </si>
  <si>
    <t>区分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</si>
  <si>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</si>
  <si>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</si>
  <si>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</si>
  <si>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</si>
  <si>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</si>
  <si>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</si>
  <si>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</si>
  <si>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</si>
  <si>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</si>
  <si>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</si>
  <si>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</si>
  <si>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</si>
  <si>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平成18年
計</t>
  </si>
  <si>
    <t>小学生</t>
  </si>
  <si>
    <t>中学生</t>
  </si>
  <si>
    <t>高校生</t>
  </si>
  <si>
    <t>一　般</t>
  </si>
  <si>
    <t>市　内</t>
  </si>
  <si>
    <t>市　外</t>
  </si>
  <si>
    <t>合　計　　　　　　　　　　　（人）</t>
  </si>
  <si>
    <t>1日平均　　　　　　　　　　　　　（人）</t>
  </si>
  <si>
    <t>レーザー
プリンタ</t>
  </si>
  <si>
    <t>モノクロ</t>
  </si>
  <si>
    <t>カラー</t>
  </si>
  <si>
    <t>合　計　　　　　　　　　　　（円）</t>
  </si>
  <si>
    <t>コピー代　　　　　　　　　　　　　　　　　（円）</t>
  </si>
  <si>
    <t>資料：産業振興課</t>
  </si>
  <si>
    <t>（２階）</t>
  </si>
  <si>
    <t>施設名</t>
  </si>
  <si>
    <t>内　訳</t>
  </si>
  <si>
    <t>6月</t>
  </si>
  <si>
    <t>プレゼンテーションルーム</t>
  </si>
  <si>
    <t>団体数</t>
  </si>
  <si>
    <t>人　数</t>
  </si>
  <si>
    <t>使用料（円）</t>
  </si>
  <si>
    <t>研修室</t>
  </si>
  <si>
    <t>デザイン
編集室</t>
  </si>
  <si>
    <t>サーバー管理室</t>
  </si>
  <si>
    <t>展示等コーナー</t>
  </si>
  <si>
    <t>使用料</t>
  </si>
  <si>
    <t>ＴＤＬＯ室</t>
  </si>
  <si>
    <t>合　計</t>
  </si>
  <si>
    <t>免除額（円）</t>
  </si>
  <si>
    <r>
      <t>料理</t>
    </r>
    <r>
      <rPr>
        <sz val="10"/>
        <rFont val="ＭＳ 明朝"/>
        <family val="1"/>
      </rPr>
      <t>(１期)</t>
    </r>
  </si>
  <si>
    <r>
      <t>料理</t>
    </r>
    <r>
      <rPr>
        <sz val="10"/>
        <rFont val="ＭＳ 明朝"/>
        <family val="1"/>
      </rPr>
      <t>(２期)</t>
    </r>
  </si>
  <si>
    <r>
      <t>エアロビクス</t>
    </r>
    <r>
      <rPr>
        <sz val="10"/>
        <rFont val="ＭＳ 明朝"/>
        <family val="1"/>
      </rPr>
      <t>(１期)</t>
    </r>
  </si>
  <si>
    <r>
      <t>エアロビクス</t>
    </r>
    <r>
      <rPr>
        <sz val="10"/>
        <rFont val="ＭＳ 明朝"/>
        <family val="1"/>
      </rPr>
      <t>(２期)</t>
    </r>
  </si>
  <si>
    <r>
      <t>陶芸</t>
    </r>
    <r>
      <rPr>
        <sz val="10"/>
        <rFont val="ＭＳ 明朝"/>
        <family val="1"/>
      </rPr>
      <t>(２期)</t>
    </r>
  </si>
  <si>
    <t>－</t>
  </si>
  <si>
    <t>ー</t>
  </si>
  <si>
    <t>－</t>
  </si>
  <si>
    <t>　－</t>
  </si>
  <si>
    <t>　注 ： 平成17年度より若年者（30歳未満）の猶予制度開始</t>
  </si>
  <si>
    <t>　注 ： 世帯及び人員については3月､出産、生業及び葬祭については年間件数である。</t>
  </si>
  <si>
    <t>　注 ： 保護率とは人口1000人あたりの被保護人員の人数。（単位は1／1000を1とした単位のこと）</t>
  </si>
  <si>
    <t>の 支 給 状 況</t>
  </si>
  <si>
    <t>　平成17年度の適用被保険者数は28,812人で前年度より297人の増となり、国民年金（基礎年金）受給者数は11,816人で受給金額は77億162万円に増加している。</t>
  </si>
  <si>
    <t>１．国 民 年 金 受 給 状 況</t>
  </si>
  <si>
    <t>２．世 帯 類 型 別 保 護 世 帯 数 の 推 移</t>
  </si>
  <si>
    <t>　　高齢者世帯</t>
  </si>
  <si>
    <t>　　母子世帯</t>
  </si>
  <si>
    <t>　　傷病・障害者</t>
  </si>
  <si>
    <t>　　その他の世帯</t>
  </si>
  <si>
    <t>３．理 由 別 保 護 開 始 及 び 廃 止 状 況 （平成17年度）</t>
  </si>
  <si>
    <t>（保 護 開 始）</t>
  </si>
  <si>
    <t>（保 護 廃 止）</t>
  </si>
  <si>
    <t>１．世帯類型別保護世帯数の推移</t>
  </si>
  <si>
    <t>傷病・障害者</t>
  </si>
  <si>
    <t>母子世帯</t>
  </si>
  <si>
    <t>高齢者世帯</t>
  </si>
  <si>
    <t>保護生活費</t>
  </si>
  <si>
    <t>２．国民年金受給状況</t>
  </si>
  <si>
    <t>受給者</t>
  </si>
  <si>
    <t>受給金額</t>
  </si>
  <si>
    <t>３．理由別保護開始及び廃止状況（平成17年度）</t>
  </si>
  <si>
    <t>傷病による　　収　入　減　</t>
  </si>
  <si>
    <t>そ　の　他　</t>
  </si>
  <si>
    <t>送金・年金　等　の　減</t>
  </si>
  <si>
    <t>死亡・離別等</t>
  </si>
  <si>
    <t>働きによる　　収　入　増　</t>
  </si>
  <si>
    <t>死亡・失踪　</t>
  </si>
  <si>
    <t>仕送・年金増</t>
  </si>
  <si>
    <t>傷病の治癒　</t>
  </si>
  <si>
    <t>（保 護 廃 止）</t>
  </si>
  <si>
    <t>１６．宜野湾シルバー人材センター活動</t>
  </si>
  <si>
    <t>《会員数》</t>
  </si>
  <si>
    <t>各年3月31日現在</t>
  </si>
  <si>
    <t>《事業実数》</t>
  </si>
  <si>
    <t>《職種別取扱状況》</t>
  </si>
  <si>
    <t>年齢区分　</t>
  </si>
  <si>
    <t>性別</t>
  </si>
  <si>
    <t>受注件</t>
  </si>
  <si>
    <t>延実働人数</t>
  </si>
  <si>
    <t>受託報酬(千円)</t>
  </si>
  <si>
    <t>月平均</t>
  </si>
  <si>
    <t>1日平均</t>
  </si>
  <si>
    <t>件数</t>
  </si>
  <si>
    <t>総        数</t>
  </si>
  <si>
    <t>59歳以下</t>
  </si>
  <si>
    <t>－</t>
  </si>
  <si>
    <t>専門技術</t>
  </si>
  <si>
    <t>事務整理</t>
  </si>
  <si>
    <t>60～69歳</t>
  </si>
  <si>
    <t>管        理</t>
  </si>
  <si>
    <t>折衝外交</t>
  </si>
  <si>
    <t>70～79歳</t>
  </si>
  <si>
    <t>　　資料：シルバ－人材センター</t>
  </si>
  <si>
    <t>技        能</t>
  </si>
  <si>
    <t>一般作業</t>
  </si>
  <si>
    <t>80歳以上</t>
  </si>
  <si>
    <t>サービス</t>
  </si>
  <si>
    <t>そ　の　他</t>
  </si>
  <si>
    <t>　　　　資料：シルバー人材センター</t>
  </si>
  <si>
    <t>　　　資料：シルバー人材センター</t>
  </si>
  <si>
    <t>－</t>
  </si>
  <si>
    <t>よるもの</t>
  </si>
  <si>
    <t>働きによる収入の減少・喪失</t>
  </si>
  <si>
    <t>社会保険給付減少・喪失</t>
  </si>
  <si>
    <t>－</t>
  </si>
  <si>
    <t>仕送りの減少・喪失</t>
  </si>
  <si>
    <t>貯金等の減少・喪失</t>
  </si>
  <si>
    <t>働きによる収入の増・取得</t>
  </si>
  <si>
    <t>仕送及び社会保障給付金の増加</t>
  </si>
  <si>
    <t>親類・縁者等の引き取り</t>
  </si>
  <si>
    <t>施設入所及び医療費の他法負担</t>
  </si>
  <si>
    <t>取下･却下
件数</t>
  </si>
  <si>
    <t>世帯数</t>
  </si>
  <si>
    <t>被保護者数</t>
  </si>
  <si>
    <t>実数</t>
  </si>
  <si>
    <t>（‰）</t>
  </si>
  <si>
    <t>保 護 率
（‰）</t>
  </si>
  <si>
    <t>被保護世帯数</t>
  </si>
  <si>
    <t>対前年度比（％）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</si>
</sst>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0_ "/>
    <numFmt numFmtId="180" formatCode="#,##0\ "/>
    <numFmt numFmtId="181" formatCode="#,##0.0"/>
    <numFmt numFmtId="182" formatCode="#,###&quot;名&quot;"/>
    <numFmt numFmtId="228" formatCode="#,##0.00_ "/>
    <numFmt numFmtId="229" formatCode="0.0000000_ "/>
  </numFmts>
  <fonts count="3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11"/>
      <name val="ＭＳ 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8.7"/>
      <name val="ＭＳ 明朝"/>
      <family val="1"/>
    </font>
    <font>
      <sz val="10"/>
      <name val="ＭＳ 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b/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.25"/>
      <name val="ＭＳ Ｐゴシック"/>
      <family val="3"/>
    </font>
    <font>
      <sz val="1.5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8"/>
      <name val="ＭＳ 明朝"/>
      <family val="1"/>
    </font>
    <font>
      <sz val="9.5"/>
      <name val="ＭＳ 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14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thin"/>
      <right style="hair"/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 diagonalDown="1">
      <left style="thin"/>
      <right style="hair"/>
      <top style="thin"/>
      <bottom style="hair"/>
      <diagonal style="hair"/>
    </border>
    <border diagonalDown="1">
      <left style="thin"/>
      <right style="hair"/>
      <top style="hair"/>
      <bottom style="hair"/>
      <diagonal style="hair"/>
    </border>
    <border>
      <left>
        <color indexed="63"/>
      </left>
      <right style="hair"/>
      <top style="thin"/>
      <bottom style="hair"/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>
        <color indexed="63"/>
      </bottom>
      <diagonal style="hair"/>
    </border>
    <border diagonalDown="1">
      <left style="thin"/>
      <right style="hair"/>
      <top>
        <color indexed="63"/>
      </top>
      <bottom style="hair"/>
      <diagonal style="hair"/>
    </border>
    <border>
      <left style="hair"/>
      <right>
        <color indexed="63"/>
      </right>
      <top style="thin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thin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57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 vertical="distributed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3" fontId="8" fillId="0" borderId="3" xfId="0" applyNumberFormat="1" applyFont="1" applyBorder="1" applyAlignment="1">
      <alignment vertical="center"/>
    </xf>
    <xf numFmtId="38" fontId="5" fillId="0" borderId="3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0" fontId="0" fillId="0" borderId="0" xfId="0" applyFont="1" applyAlignment="1">
      <alignment vertical="center"/>
    </xf>
    <xf numFmtId="38" fontId="5" fillId="0" borderId="3" xfId="17" applyFont="1" applyBorder="1" applyAlignment="1">
      <alignment horizontal="right" vertical="center"/>
    </xf>
    <xf numFmtId="38" fontId="5" fillId="0" borderId="4" xfId="17" applyFont="1" applyBorder="1" applyAlignment="1">
      <alignment horizontal="right" vertical="center"/>
    </xf>
    <xf numFmtId="0" fontId="5" fillId="0" borderId="5" xfId="0" applyFont="1" applyBorder="1" applyAlignment="1">
      <alignment horizontal="distributed" vertical="center"/>
    </xf>
    <xf numFmtId="3" fontId="8" fillId="0" borderId="6" xfId="0" applyNumberFormat="1" applyFont="1" applyBorder="1" applyAlignment="1">
      <alignment vertical="center"/>
    </xf>
    <xf numFmtId="38" fontId="5" fillId="0" borderId="6" xfId="17" applyFont="1" applyBorder="1" applyAlignment="1">
      <alignment horizontal="right" vertical="center"/>
    </xf>
    <xf numFmtId="38" fontId="5" fillId="0" borderId="7" xfId="17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8" xfId="0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3" fontId="13" fillId="0" borderId="3" xfId="0" applyNumberFormat="1" applyFont="1" applyBorder="1" applyAlignment="1">
      <alignment vertical="center"/>
    </xf>
    <xf numFmtId="3" fontId="13" fillId="0" borderId="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5" xfId="0" applyFont="1" applyBorder="1" applyAlignment="1">
      <alignment horizontal="center" vertical="center"/>
    </xf>
    <xf numFmtId="3" fontId="13" fillId="0" borderId="6" xfId="0" applyNumberFormat="1" applyFont="1" applyBorder="1" applyAlignment="1">
      <alignment vertical="center"/>
    </xf>
    <xf numFmtId="3" fontId="13" fillId="0" borderId="7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14" fillId="0" borderId="0" xfId="0" applyFont="1" applyAlignment="1">
      <alignment/>
    </xf>
    <xf numFmtId="0" fontId="10" fillId="0" borderId="12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179" fontId="13" fillId="0" borderId="3" xfId="0" applyNumberFormat="1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179" fontId="13" fillId="0" borderId="6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right"/>
    </xf>
    <xf numFmtId="3" fontId="13" fillId="0" borderId="3" xfId="0" applyNumberFormat="1" applyFont="1" applyBorder="1" applyAlignment="1">
      <alignment horizontal="center" vertical="center"/>
    </xf>
    <xf numFmtId="181" fontId="13" fillId="0" borderId="3" xfId="0" applyNumberFormat="1" applyFont="1" applyBorder="1" applyAlignment="1">
      <alignment horizontal="center" vertical="center"/>
    </xf>
    <xf numFmtId="177" fontId="13" fillId="0" borderId="4" xfId="0" applyNumberFormat="1" applyFont="1" applyBorder="1" applyAlignment="1">
      <alignment horizontal="right" vertical="center"/>
    </xf>
    <xf numFmtId="3" fontId="13" fillId="0" borderId="6" xfId="0" applyNumberFormat="1" applyFont="1" applyBorder="1" applyAlignment="1">
      <alignment horizontal="center" vertical="center"/>
    </xf>
    <xf numFmtId="181" fontId="13" fillId="0" borderId="6" xfId="0" applyNumberFormat="1" applyFont="1" applyBorder="1" applyAlignment="1">
      <alignment horizontal="center" vertical="center"/>
    </xf>
    <xf numFmtId="177" fontId="13" fillId="0" borderId="7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76" fontId="8" fillId="0" borderId="3" xfId="0" applyNumberFormat="1" applyFont="1" applyBorder="1" applyAlignment="1">
      <alignment vertical="center"/>
    </xf>
    <xf numFmtId="176" fontId="8" fillId="0" borderId="4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176" fontId="8" fillId="0" borderId="6" xfId="0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13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176" fontId="8" fillId="0" borderId="18" xfId="0" applyNumberFormat="1" applyFont="1" applyBorder="1" applyAlignment="1">
      <alignment horizontal="right" vertical="center" indent="1"/>
    </xf>
    <xf numFmtId="176" fontId="8" fillId="0" borderId="19" xfId="0" applyNumberFormat="1" applyFont="1" applyBorder="1" applyAlignment="1">
      <alignment horizontal="right" vertical="center" indent="1"/>
    </xf>
    <xf numFmtId="0" fontId="5" fillId="0" borderId="2" xfId="0" applyFont="1" applyBorder="1" applyAlignment="1">
      <alignment horizontal="distributed" vertical="center"/>
    </xf>
    <xf numFmtId="176" fontId="8" fillId="0" borderId="20" xfId="0" applyNumberFormat="1" applyFont="1" applyBorder="1" applyAlignment="1">
      <alignment horizontal="right" vertical="center" indent="1"/>
    </xf>
    <xf numFmtId="176" fontId="8" fillId="0" borderId="4" xfId="0" applyNumberFormat="1" applyFont="1" applyBorder="1" applyAlignment="1">
      <alignment horizontal="right" vertical="center" indent="1"/>
    </xf>
    <xf numFmtId="0" fontId="5" fillId="0" borderId="5" xfId="0" applyFont="1" applyBorder="1" applyAlignment="1">
      <alignment horizontal="distributed" vertical="center"/>
    </xf>
    <xf numFmtId="176" fontId="8" fillId="0" borderId="21" xfId="0" applyNumberFormat="1" applyFont="1" applyBorder="1" applyAlignment="1">
      <alignment horizontal="right" vertical="center" indent="1"/>
    </xf>
    <xf numFmtId="176" fontId="8" fillId="0" borderId="7" xfId="0" applyNumberFormat="1" applyFont="1" applyBorder="1" applyAlignment="1">
      <alignment horizontal="right" vertical="center" indent="1"/>
    </xf>
    <xf numFmtId="176" fontId="0" fillId="0" borderId="0" xfId="0" applyNumberFormat="1" applyAlignment="1">
      <alignment/>
    </xf>
    <xf numFmtId="0" fontId="5" fillId="0" borderId="22" xfId="0" applyFont="1" applyBorder="1" applyAlignment="1">
      <alignment horizontal="distributed" vertical="center"/>
    </xf>
    <xf numFmtId="3" fontId="8" fillId="0" borderId="3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right" vertical="center" indent="1"/>
    </xf>
    <xf numFmtId="3" fontId="8" fillId="0" borderId="3" xfId="0" applyNumberFormat="1" applyFont="1" applyBorder="1" applyAlignment="1">
      <alignment horizontal="right" vertical="center" indent="1"/>
    </xf>
    <xf numFmtId="3" fontId="8" fillId="0" borderId="20" xfId="0" applyNumberFormat="1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right" vertical="center"/>
    </xf>
    <xf numFmtId="176" fontId="8" fillId="0" borderId="6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right" vertical="center" indent="1"/>
    </xf>
    <xf numFmtId="0" fontId="8" fillId="0" borderId="6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right" vertical="center" indent="1"/>
    </xf>
    <xf numFmtId="176" fontId="8" fillId="0" borderId="7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vertical="center"/>
    </xf>
    <xf numFmtId="0" fontId="10" fillId="0" borderId="24" xfId="0" applyFont="1" applyBorder="1" applyAlignment="1">
      <alignment horizontal="distributed" vertical="center"/>
    </xf>
    <xf numFmtId="176" fontId="13" fillId="0" borderId="3" xfId="0" applyNumberFormat="1" applyFont="1" applyBorder="1" applyAlignment="1">
      <alignment horizontal="center" vertical="center"/>
    </xf>
    <xf numFmtId="176" fontId="13" fillId="0" borderId="4" xfId="0" applyNumberFormat="1" applyFont="1" applyBorder="1" applyAlignment="1">
      <alignment horizontal="center" vertical="center"/>
    </xf>
    <xf numFmtId="176" fontId="13" fillId="0" borderId="6" xfId="0" applyNumberFormat="1" applyFont="1" applyBorder="1" applyAlignment="1">
      <alignment horizontal="center" vertical="center"/>
    </xf>
    <xf numFmtId="176" fontId="13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14" xfId="0" applyFont="1" applyBorder="1" applyAlignment="1">
      <alignment horizontal="distributed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6" fontId="13" fillId="0" borderId="20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center" vertical="center"/>
    </xf>
    <xf numFmtId="178" fontId="13" fillId="0" borderId="3" xfId="0" applyNumberFormat="1" applyFont="1" applyBorder="1" applyAlignment="1">
      <alignment horizontal="center" vertical="center"/>
    </xf>
    <xf numFmtId="176" fontId="13" fillId="0" borderId="21" xfId="0" applyNumberFormat="1" applyFont="1" applyBorder="1" applyAlignment="1">
      <alignment horizontal="center" vertical="center"/>
    </xf>
    <xf numFmtId="176" fontId="10" fillId="0" borderId="25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78" fontId="13" fillId="0" borderId="6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0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27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8" xfId="0" applyFont="1" applyBorder="1" applyAlignment="1">
      <alignment horizontal="center" vertical="center"/>
    </xf>
    <xf numFmtId="180" fontId="8" fillId="0" borderId="3" xfId="17" applyNumberFormat="1" applyFont="1" applyBorder="1" applyAlignment="1">
      <alignment vertical="center"/>
    </xf>
    <xf numFmtId="180" fontId="8" fillId="0" borderId="4" xfId="17" applyNumberFormat="1" applyFont="1" applyBorder="1" applyAlignment="1">
      <alignment vertical="center"/>
    </xf>
    <xf numFmtId="180" fontId="8" fillId="0" borderId="6" xfId="17" applyNumberFormat="1" applyFont="1" applyBorder="1" applyAlignment="1">
      <alignment vertical="center"/>
    </xf>
    <xf numFmtId="180" fontId="8" fillId="0" borderId="7" xfId="17" applyNumberFormat="1" applyFont="1" applyBorder="1" applyAlignment="1">
      <alignment vertical="center"/>
    </xf>
    <xf numFmtId="0" fontId="0" fillId="0" borderId="0" xfId="22">
      <alignment vertical="center"/>
      <protection/>
    </xf>
    <xf numFmtId="0" fontId="4" fillId="0" borderId="0" xfId="22" applyFont="1" applyAlignment="1">
      <alignment/>
      <protection/>
    </xf>
    <xf numFmtId="0" fontId="20" fillId="0" borderId="0" xfId="22" applyFont="1">
      <alignment vertical="center"/>
      <protection/>
    </xf>
    <xf numFmtId="0" fontId="5" fillId="0" borderId="10" xfId="22" applyFont="1" applyBorder="1" applyAlignment="1">
      <alignment horizontal="center" vertical="center"/>
      <protection/>
    </xf>
    <xf numFmtId="0" fontId="5" fillId="0" borderId="16" xfId="22" applyFont="1" applyBorder="1" applyAlignment="1">
      <alignment horizontal="center" vertical="center"/>
      <protection/>
    </xf>
    <xf numFmtId="0" fontId="5" fillId="0" borderId="11" xfId="22" applyFont="1" applyBorder="1" applyAlignment="1">
      <alignment horizontal="center" vertical="center"/>
      <protection/>
    </xf>
    <xf numFmtId="0" fontId="8" fillId="0" borderId="27" xfId="22" applyFont="1" applyBorder="1" applyAlignment="1">
      <alignment horizontal="center" vertical="center"/>
      <protection/>
    </xf>
    <xf numFmtId="38" fontId="8" fillId="0" borderId="27" xfId="17" applyFont="1" applyBorder="1" applyAlignment="1">
      <alignment horizontal="center" vertical="center"/>
    </xf>
    <xf numFmtId="38" fontId="8" fillId="0" borderId="18" xfId="17" applyFont="1" applyBorder="1" applyAlignment="1">
      <alignment horizontal="center" vertical="center"/>
    </xf>
    <xf numFmtId="0" fontId="8" fillId="0" borderId="19" xfId="22" applyFont="1" applyBorder="1" applyAlignment="1">
      <alignment horizontal="center" vertical="center"/>
      <protection/>
    </xf>
    <xf numFmtId="0" fontId="8" fillId="0" borderId="29" xfId="22" applyFont="1" applyBorder="1" applyAlignment="1">
      <alignment horizontal="center" vertical="center"/>
      <protection/>
    </xf>
    <xf numFmtId="38" fontId="8" fillId="0" borderId="29" xfId="17" applyFont="1" applyBorder="1" applyAlignment="1">
      <alignment horizontal="center" vertical="center"/>
    </xf>
    <xf numFmtId="38" fontId="8" fillId="0" borderId="30" xfId="17" applyFont="1" applyBorder="1" applyAlignment="1">
      <alignment horizontal="center" vertical="center"/>
    </xf>
    <xf numFmtId="0" fontId="8" fillId="0" borderId="31" xfId="22" applyFont="1" applyBorder="1" applyAlignment="1">
      <alignment horizontal="center" vertical="center"/>
      <protection/>
    </xf>
    <xf numFmtId="0" fontId="5" fillId="0" borderId="0" xfId="22" applyFont="1">
      <alignment vertical="center"/>
      <protection/>
    </xf>
    <xf numFmtId="38" fontId="0" fillId="0" borderId="0" xfId="22" applyNumberFormat="1">
      <alignment vertical="center"/>
      <protection/>
    </xf>
    <xf numFmtId="0" fontId="4" fillId="0" borderId="0" xfId="22" applyFont="1">
      <alignment vertical="center"/>
      <protection/>
    </xf>
    <xf numFmtId="0" fontId="5" fillId="0" borderId="32" xfId="22" applyFont="1" applyBorder="1" applyAlignment="1">
      <alignment horizontal="center" vertical="center"/>
      <protection/>
    </xf>
    <xf numFmtId="0" fontId="8" fillId="0" borderId="10" xfId="22" applyNumberFormat="1" applyFont="1" applyBorder="1" applyAlignment="1">
      <alignment horizontal="center" vertical="center"/>
      <protection/>
    </xf>
    <xf numFmtId="0" fontId="8" fillId="0" borderId="33" xfId="22" applyNumberFormat="1" applyFont="1" applyBorder="1" applyAlignment="1">
      <alignment horizontal="center" vertical="center"/>
      <protection/>
    </xf>
    <xf numFmtId="0" fontId="8" fillId="0" borderId="33" xfId="22" applyFont="1" applyBorder="1" applyAlignment="1">
      <alignment horizontal="center" vertical="center"/>
      <protection/>
    </xf>
    <xf numFmtId="0" fontId="8" fillId="0" borderId="34" xfId="22" applyFont="1" applyBorder="1" applyAlignment="1">
      <alignment horizontal="center" vertical="center"/>
      <protection/>
    </xf>
    <xf numFmtId="0" fontId="6" fillId="0" borderId="0" xfId="22" applyFont="1" applyAlignment="1">
      <alignment horizontal="right" vertical="center"/>
      <protection/>
    </xf>
    <xf numFmtId="0" fontId="0" fillId="0" borderId="0" xfId="22" applyAlignment="1">
      <alignment horizontal="left" vertical="center"/>
      <protection/>
    </xf>
    <xf numFmtId="0" fontId="8" fillId="0" borderId="0" xfId="0" applyFont="1" applyAlignment="1">
      <alignment/>
    </xf>
    <xf numFmtId="0" fontId="21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182" fontId="8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38" fontId="8" fillId="0" borderId="0" xfId="17" applyFont="1" applyFill="1" applyBorder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right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/>
    </xf>
    <xf numFmtId="38" fontId="23" fillId="0" borderId="41" xfId="17" applyFont="1" applyFill="1" applyBorder="1" applyAlignment="1">
      <alignment horizontal="right" vertical="center" shrinkToFit="1"/>
    </xf>
    <xf numFmtId="38" fontId="23" fillId="0" borderId="9" xfId="17" applyFont="1" applyFill="1" applyBorder="1" applyAlignment="1">
      <alignment horizontal="right" vertical="center" shrinkToFit="1"/>
    </xf>
    <xf numFmtId="38" fontId="23" fillId="0" borderId="24" xfId="17" applyFont="1" applyFill="1" applyBorder="1" applyAlignment="1">
      <alignment horizontal="right" vertical="center" shrinkToFit="1"/>
    </xf>
    <xf numFmtId="176" fontId="23" fillId="0" borderId="42" xfId="0" applyNumberFormat="1" applyFont="1" applyFill="1" applyBorder="1" applyAlignment="1">
      <alignment horizontal="right" vertical="center"/>
    </xf>
    <xf numFmtId="38" fontId="23" fillId="0" borderId="43" xfId="17" applyFont="1" applyFill="1" applyBorder="1" applyAlignment="1">
      <alignment horizontal="right" vertical="center" shrinkToFit="1"/>
    </xf>
    <xf numFmtId="38" fontId="23" fillId="0" borderId="10" xfId="17" applyFont="1" applyFill="1" applyBorder="1" applyAlignment="1">
      <alignment horizontal="right" vertical="center" shrinkToFit="1"/>
    </xf>
    <xf numFmtId="38" fontId="23" fillId="0" borderId="35" xfId="17" applyFont="1" applyFill="1" applyBorder="1" applyAlignment="1">
      <alignment horizontal="right" vertical="center" shrinkToFit="1"/>
    </xf>
    <xf numFmtId="176" fontId="23" fillId="0" borderId="44" xfId="0" applyNumberFormat="1" applyFont="1" applyFill="1" applyBorder="1" applyAlignment="1">
      <alignment horizontal="right" vertical="center"/>
    </xf>
    <xf numFmtId="38" fontId="23" fillId="0" borderId="45" xfId="17" applyFont="1" applyFill="1" applyBorder="1" applyAlignment="1">
      <alignment horizontal="right" vertical="center" shrinkToFit="1"/>
    </xf>
    <xf numFmtId="38" fontId="23" fillId="0" borderId="27" xfId="17" applyFont="1" applyFill="1" applyBorder="1" applyAlignment="1">
      <alignment horizontal="right" vertical="center" shrinkToFit="1"/>
    </xf>
    <xf numFmtId="38" fontId="23" fillId="0" borderId="17" xfId="17" applyFont="1" applyFill="1" applyBorder="1" applyAlignment="1">
      <alignment horizontal="right" vertical="center" shrinkToFit="1"/>
    </xf>
    <xf numFmtId="176" fontId="23" fillId="0" borderId="46" xfId="0" applyNumberFormat="1" applyFont="1" applyFill="1" applyBorder="1" applyAlignment="1">
      <alignment horizontal="right" vertical="center"/>
    </xf>
    <xf numFmtId="38" fontId="23" fillId="0" borderId="47" xfId="17" applyFont="1" applyFill="1" applyBorder="1" applyAlignment="1">
      <alignment horizontal="right" vertical="center" shrinkToFit="1"/>
    </xf>
    <xf numFmtId="38" fontId="23" fillId="0" borderId="48" xfId="17" applyFont="1" applyFill="1" applyBorder="1" applyAlignment="1">
      <alignment horizontal="right" vertical="center" shrinkToFit="1"/>
    </xf>
    <xf numFmtId="38" fontId="23" fillId="0" borderId="49" xfId="17" applyFont="1" applyFill="1" applyBorder="1" applyAlignment="1">
      <alignment horizontal="right" vertical="center" shrinkToFit="1"/>
    </xf>
    <xf numFmtId="176" fontId="23" fillId="0" borderId="50" xfId="0" applyNumberFormat="1" applyFont="1" applyFill="1" applyBorder="1" applyAlignment="1">
      <alignment horizontal="right" vertical="center"/>
    </xf>
    <xf numFmtId="38" fontId="23" fillId="0" borderId="51" xfId="17" applyFont="1" applyFill="1" applyBorder="1" applyAlignment="1">
      <alignment horizontal="right" vertical="center" shrinkToFit="1"/>
    </xf>
    <xf numFmtId="38" fontId="23" fillId="0" borderId="52" xfId="17" applyFont="1" applyFill="1" applyBorder="1" applyAlignment="1">
      <alignment horizontal="right" vertical="center" shrinkToFit="1"/>
    </xf>
    <xf numFmtId="38" fontId="23" fillId="0" borderId="53" xfId="17" applyFont="1" applyFill="1" applyBorder="1" applyAlignment="1">
      <alignment horizontal="right" vertical="center" shrinkToFit="1"/>
    </xf>
    <xf numFmtId="176" fontId="23" fillId="0" borderId="54" xfId="0" applyNumberFormat="1" applyFont="1" applyFill="1" applyBorder="1" applyAlignment="1">
      <alignment horizontal="right" vertical="center"/>
    </xf>
    <xf numFmtId="176" fontId="23" fillId="0" borderId="55" xfId="0" applyNumberFormat="1" applyFont="1" applyFill="1" applyBorder="1" applyAlignment="1">
      <alignment horizontal="right" vertical="center"/>
    </xf>
    <xf numFmtId="0" fontId="19" fillId="0" borderId="28" xfId="0" applyFont="1" applyFill="1" applyBorder="1" applyAlignment="1">
      <alignment horizontal="center" vertical="center" shrinkToFit="1"/>
    </xf>
    <xf numFmtId="38" fontId="23" fillId="0" borderId="56" xfId="17" applyFont="1" applyFill="1" applyBorder="1" applyAlignment="1">
      <alignment horizontal="right" vertical="center" shrinkToFit="1"/>
    </xf>
    <xf numFmtId="38" fontId="23" fillId="0" borderId="1" xfId="17" applyFont="1" applyFill="1" applyBorder="1" applyAlignment="1">
      <alignment horizontal="right" vertical="center" shrinkToFit="1"/>
    </xf>
    <xf numFmtId="38" fontId="23" fillId="0" borderId="57" xfId="17" applyFont="1" applyFill="1" applyBorder="1" applyAlignment="1">
      <alignment horizontal="right" vertical="center" shrinkToFit="1"/>
    </xf>
    <xf numFmtId="0" fontId="19" fillId="0" borderId="11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38" fontId="23" fillId="0" borderId="58" xfId="17" applyFont="1" applyFill="1" applyBorder="1" applyAlignment="1">
      <alignment horizontal="right" vertical="center" shrinkToFit="1"/>
    </xf>
    <xf numFmtId="38" fontId="23" fillId="0" borderId="29" xfId="17" applyFont="1" applyFill="1" applyBorder="1" applyAlignment="1">
      <alignment horizontal="right" vertical="center" shrinkToFit="1"/>
    </xf>
    <xf numFmtId="38" fontId="23" fillId="0" borderId="59" xfId="17" applyFont="1" applyFill="1" applyBorder="1" applyAlignment="1">
      <alignment horizontal="right" vertical="center" shrinkToFit="1"/>
    </xf>
    <xf numFmtId="38" fontId="23" fillId="0" borderId="60" xfId="17" applyFont="1" applyFill="1" applyBorder="1" applyAlignment="1">
      <alignment horizontal="right" vertical="center" shrinkToFit="1"/>
    </xf>
    <xf numFmtId="176" fontId="23" fillId="0" borderId="6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19" fillId="0" borderId="62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19" fillId="0" borderId="64" xfId="0" applyFont="1" applyFill="1" applyBorder="1" applyAlignment="1">
      <alignment horizontal="center" vertical="center"/>
    </xf>
    <xf numFmtId="0" fontId="19" fillId="0" borderId="6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38" fontId="8" fillId="0" borderId="2" xfId="17" applyFont="1" applyFill="1" applyBorder="1" applyAlignment="1">
      <alignment vertical="center"/>
    </xf>
    <xf numFmtId="38" fontId="8" fillId="0" borderId="65" xfId="17" applyFont="1" applyFill="1" applyBorder="1" applyAlignment="1">
      <alignment vertical="center"/>
    </xf>
    <xf numFmtId="0" fontId="19" fillId="0" borderId="44" xfId="0" applyFont="1" applyFill="1" applyBorder="1" applyAlignment="1">
      <alignment horizontal="center" vertical="center"/>
    </xf>
    <xf numFmtId="38" fontId="8" fillId="0" borderId="22" xfId="0" applyNumberFormat="1" applyFont="1" applyFill="1" applyBorder="1" applyAlignment="1">
      <alignment vertical="center"/>
    </xf>
    <xf numFmtId="38" fontId="8" fillId="0" borderId="10" xfId="0" applyNumberFormat="1" applyFont="1" applyFill="1" applyBorder="1" applyAlignment="1">
      <alignment vertical="center"/>
    </xf>
    <xf numFmtId="38" fontId="8" fillId="0" borderId="43" xfId="0" applyNumberFormat="1" applyFont="1" applyFill="1" applyBorder="1" applyAlignment="1">
      <alignment vertical="center"/>
    </xf>
    <xf numFmtId="38" fontId="8" fillId="0" borderId="35" xfId="17" applyFont="1" applyFill="1" applyBorder="1" applyAlignment="1">
      <alignment vertical="center"/>
    </xf>
    <xf numFmtId="38" fontId="8" fillId="0" borderId="44" xfId="17" applyFont="1" applyFill="1" applyBorder="1" applyAlignment="1">
      <alignment vertical="center"/>
    </xf>
    <xf numFmtId="0" fontId="19" fillId="0" borderId="65" xfId="0" applyFont="1" applyFill="1" applyBorder="1" applyAlignment="1">
      <alignment horizontal="center" vertical="center" shrinkToFit="1"/>
    </xf>
    <xf numFmtId="38" fontId="8" fillId="0" borderId="23" xfId="0" applyNumberFormat="1" applyFont="1" applyFill="1" applyBorder="1" applyAlignment="1">
      <alignment vertical="center"/>
    </xf>
    <xf numFmtId="38" fontId="8" fillId="0" borderId="3" xfId="0" applyNumberFormat="1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19" fillId="0" borderId="6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68" xfId="0" applyFont="1" applyFill="1" applyBorder="1" applyAlignment="1">
      <alignment vertical="center"/>
    </xf>
    <xf numFmtId="38" fontId="8" fillId="0" borderId="69" xfId="17" applyFont="1" applyFill="1" applyBorder="1" applyAlignment="1">
      <alignment vertical="center"/>
    </xf>
    <xf numFmtId="38" fontId="8" fillId="0" borderId="66" xfId="17" applyFont="1" applyFill="1" applyBorder="1" applyAlignment="1">
      <alignment vertical="center"/>
    </xf>
    <xf numFmtId="38" fontId="8" fillId="0" borderId="26" xfId="0" applyNumberFormat="1" applyFont="1" applyFill="1" applyBorder="1" applyAlignment="1">
      <alignment vertical="center"/>
    </xf>
    <xf numFmtId="38" fontId="8" fillId="0" borderId="6" xfId="0" applyNumberFormat="1" applyFont="1" applyFill="1" applyBorder="1" applyAlignment="1">
      <alignment vertical="center"/>
    </xf>
    <xf numFmtId="38" fontId="8" fillId="0" borderId="70" xfId="0" applyNumberFormat="1" applyFont="1" applyFill="1" applyBorder="1" applyAlignment="1">
      <alignment vertical="center"/>
    </xf>
    <xf numFmtId="38" fontId="8" fillId="0" borderId="5" xfId="17" applyFont="1" applyFill="1" applyBorder="1" applyAlignment="1">
      <alignment vertical="center"/>
    </xf>
    <xf numFmtId="38" fontId="8" fillId="0" borderId="71" xfId="17" applyFont="1" applyFill="1" applyBorder="1" applyAlignment="1">
      <alignment vertical="center"/>
    </xf>
    <xf numFmtId="0" fontId="19" fillId="0" borderId="7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19" fillId="0" borderId="4" xfId="0" applyFont="1" applyFill="1" applyBorder="1" applyAlignment="1">
      <alignment horizontal="center" vertical="center" shrinkToFit="1"/>
    </xf>
    <xf numFmtId="0" fontId="8" fillId="0" borderId="67" xfId="0" applyFont="1" applyFill="1" applyBorder="1" applyAlignment="1">
      <alignment horizontal="right" vertical="center"/>
    </xf>
    <xf numFmtId="38" fontId="8" fillId="0" borderId="22" xfId="0" applyNumberFormat="1" applyFont="1" applyFill="1" applyBorder="1" applyAlignment="1">
      <alignment horizontal="right" vertical="center"/>
    </xf>
    <xf numFmtId="0" fontId="19" fillId="0" borderId="7" xfId="0" applyFont="1" applyFill="1" applyBorder="1" applyAlignment="1">
      <alignment horizontal="center" vertical="center" shrinkToFit="1"/>
    </xf>
    <xf numFmtId="38" fontId="8" fillId="0" borderId="26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38" fontId="8" fillId="0" borderId="3" xfId="0" applyNumberFormat="1" applyFont="1" applyFill="1" applyBorder="1" applyAlignment="1">
      <alignment horizontal="right" vertical="center"/>
    </xf>
    <xf numFmtId="38" fontId="8" fillId="0" borderId="10" xfId="0" applyNumberFormat="1" applyFont="1" applyFill="1" applyBorder="1" applyAlignment="1">
      <alignment horizontal="right" vertical="center"/>
    </xf>
    <xf numFmtId="38" fontId="8" fillId="0" borderId="12" xfId="0" applyNumberFormat="1" applyFont="1" applyFill="1" applyBorder="1" applyAlignment="1">
      <alignment horizontal="right" vertical="center"/>
    </xf>
    <xf numFmtId="38" fontId="8" fillId="0" borderId="12" xfId="0" applyNumberFormat="1" applyFont="1" applyFill="1" applyBorder="1" applyAlignment="1">
      <alignment vertical="center"/>
    </xf>
    <xf numFmtId="38" fontId="8" fillId="0" borderId="68" xfId="0" applyNumberFormat="1" applyFont="1" applyFill="1" applyBorder="1" applyAlignment="1">
      <alignment vertical="center"/>
    </xf>
    <xf numFmtId="0" fontId="19" fillId="0" borderId="73" xfId="0" applyFont="1" applyFill="1" applyBorder="1" applyAlignment="1">
      <alignment horizontal="center" vertical="center" shrinkToFit="1"/>
    </xf>
    <xf numFmtId="38" fontId="8" fillId="0" borderId="74" xfId="0" applyNumberFormat="1" applyFont="1" applyFill="1" applyBorder="1" applyAlignment="1">
      <alignment horizontal="right" vertical="center"/>
    </xf>
    <xf numFmtId="38" fontId="8" fillId="0" borderId="74" xfId="0" applyNumberFormat="1" applyFont="1" applyFill="1" applyBorder="1" applyAlignment="1">
      <alignment vertical="center"/>
    </xf>
    <xf numFmtId="38" fontId="8" fillId="0" borderId="75" xfId="0" applyNumberFormat="1" applyFont="1" applyFill="1" applyBorder="1" applyAlignment="1">
      <alignment vertical="center"/>
    </xf>
    <xf numFmtId="38" fontId="8" fillId="0" borderId="76" xfId="17" applyFont="1" applyFill="1" applyBorder="1" applyAlignment="1">
      <alignment vertical="center"/>
    </xf>
    <xf numFmtId="38" fontId="8" fillId="0" borderId="73" xfId="17" applyFont="1" applyFill="1" applyBorder="1" applyAlignment="1">
      <alignment vertical="center"/>
    </xf>
    <xf numFmtId="0" fontId="19" fillId="0" borderId="77" xfId="0" applyFont="1" applyFill="1" applyBorder="1" applyAlignment="1">
      <alignment horizontal="center" vertical="center"/>
    </xf>
    <xf numFmtId="38" fontId="8" fillId="0" borderId="78" xfId="0" applyNumberFormat="1" applyFont="1" applyFill="1" applyBorder="1" applyAlignment="1">
      <alignment vertical="center"/>
    </xf>
    <xf numFmtId="38" fontId="8" fillId="0" borderId="79" xfId="0" applyNumberFormat="1" applyFont="1" applyFill="1" applyBorder="1" applyAlignment="1">
      <alignment vertical="center"/>
    </xf>
    <xf numFmtId="38" fontId="8" fillId="0" borderId="80" xfId="0" applyNumberFormat="1" applyFont="1" applyFill="1" applyBorder="1" applyAlignment="1">
      <alignment vertical="center"/>
    </xf>
    <xf numFmtId="38" fontId="8" fillId="0" borderId="81" xfId="17" applyFont="1" applyFill="1" applyBorder="1" applyAlignment="1">
      <alignment vertical="center"/>
    </xf>
    <xf numFmtId="38" fontId="8" fillId="0" borderId="77" xfId="17" applyFont="1" applyFill="1" applyBorder="1" applyAlignment="1">
      <alignment vertical="center"/>
    </xf>
    <xf numFmtId="38" fontId="8" fillId="0" borderId="82" xfId="0" applyNumberFormat="1" applyFont="1" applyFill="1" applyBorder="1" applyAlignment="1">
      <alignment vertical="center"/>
    </xf>
    <xf numFmtId="38" fontId="8" fillId="0" borderId="1" xfId="0" applyNumberFormat="1" applyFont="1" applyFill="1" applyBorder="1" applyAlignment="1">
      <alignment vertical="center"/>
    </xf>
    <xf numFmtId="38" fontId="8" fillId="0" borderId="56" xfId="0" applyNumberFormat="1" applyFont="1" applyFill="1" applyBorder="1" applyAlignment="1">
      <alignment vertical="center"/>
    </xf>
    <xf numFmtId="38" fontId="8" fillId="0" borderId="57" xfId="17" applyFont="1" applyFill="1" applyBorder="1" applyAlignment="1">
      <alignment vertical="center"/>
    </xf>
    <xf numFmtId="38" fontId="8" fillId="0" borderId="55" xfId="17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27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distributed" vertical="center"/>
    </xf>
    <xf numFmtId="38" fontId="8" fillId="0" borderId="3" xfId="17" applyFont="1" applyBorder="1" applyAlignment="1">
      <alignment horizontal="center" vertical="center"/>
    </xf>
    <xf numFmtId="38" fontId="8" fillId="0" borderId="4" xfId="17" applyFont="1" applyBorder="1" applyAlignment="1">
      <alignment horizontal="center" vertical="center"/>
    </xf>
    <xf numFmtId="38" fontId="8" fillId="0" borderId="6" xfId="17" applyFont="1" applyBorder="1" applyAlignment="1">
      <alignment horizontal="center" vertical="center"/>
    </xf>
    <xf numFmtId="38" fontId="8" fillId="0" borderId="7" xfId="17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26" fillId="0" borderId="0" xfId="17" applyFont="1" applyAlignment="1">
      <alignment vertical="center"/>
    </xf>
    <xf numFmtId="38" fontId="0" fillId="0" borderId="0" xfId="17" applyAlignment="1">
      <alignment vertical="center"/>
    </xf>
    <xf numFmtId="38" fontId="6" fillId="0" borderId="0" xfId="17" applyFont="1" applyAlignment="1">
      <alignment vertical="center"/>
    </xf>
    <xf numFmtId="38" fontId="27" fillId="0" borderId="0" xfId="17" applyFont="1" applyAlignment="1">
      <alignment vertical="center"/>
    </xf>
    <xf numFmtId="38" fontId="0" fillId="0" borderId="0" xfId="17" applyFont="1" applyAlignment="1">
      <alignment vertical="center"/>
    </xf>
    <xf numFmtId="38" fontId="0" fillId="0" borderId="83" xfId="17" applyFont="1" applyBorder="1" applyAlignment="1">
      <alignment vertical="center"/>
    </xf>
    <xf numFmtId="0" fontId="0" fillId="0" borderId="83" xfId="17" applyNumberFormat="1" applyBorder="1" applyAlignment="1">
      <alignment vertical="center"/>
    </xf>
    <xf numFmtId="0" fontId="11" fillId="0" borderId="83" xfId="17" applyNumberFormat="1" applyFont="1" applyBorder="1" applyAlignment="1">
      <alignment vertical="center"/>
    </xf>
    <xf numFmtId="229" fontId="16" fillId="0" borderId="83" xfId="21" applyNumberFormat="1" applyFont="1" applyBorder="1">
      <alignment vertical="center"/>
      <protection/>
    </xf>
    <xf numFmtId="229" fontId="16" fillId="0" borderId="0" xfId="21" applyNumberFormat="1" applyFont="1">
      <alignment vertical="center"/>
      <protection/>
    </xf>
    <xf numFmtId="0" fontId="0" fillId="0" borderId="0" xfId="21">
      <alignment vertical="center"/>
      <protection/>
    </xf>
    <xf numFmtId="0" fontId="0" fillId="0" borderId="83" xfId="21" applyFont="1" applyBorder="1" applyAlignment="1">
      <alignment vertical="center"/>
      <protection/>
    </xf>
    <xf numFmtId="0" fontId="0" fillId="0" borderId="83" xfId="21" applyNumberFormat="1" applyFont="1" applyFill="1" applyBorder="1" applyAlignment="1">
      <alignment vertical="center"/>
      <protection/>
    </xf>
    <xf numFmtId="38" fontId="0" fillId="0" borderId="83" xfId="17" applyBorder="1" applyAlignment="1">
      <alignment vertical="center"/>
    </xf>
    <xf numFmtId="38" fontId="11" fillId="0" borderId="62" xfId="17" applyFont="1" applyBorder="1" applyAlignment="1">
      <alignment vertical="center"/>
    </xf>
    <xf numFmtId="38" fontId="11" fillId="0" borderId="83" xfId="17" applyFont="1" applyBorder="1" applyAlignment="1">
      <alignment vertical="center"/>
    </xf>
    <xf numFmtId="38" fontId="11" fillId="0" borderId="83" xfId="17" applyFont="1" applyBorder="1" applyAlignment="1">
      <alignment vertical="center" shrinkToFit="1"/>
    </xf>
    <xf numFmtId="38" fontId="0" fillId="0" borderId="62" xfId="17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178" fontId="8" fillId="0" borderId="84" xfId="0" applyNumberFormat="1" applyFont="1" applyBorder="1" applyAlignment="1">
      <alignment horizontal="right" vertical="center" indent="1"/>
    </xf>
    <xf numFmtId="178" fontId="8" fillId="0" borderId="18" xfId="0" applyNumberFormat="1" applyFont="1" applyBorder="1" applyAlignment="1">
      <alignment horizontal="right" vertical="center" indent="1"/>
    </xf>
    <xf numFmtId="178" fontId="8" fillId="0" borderId="19" xfId="0" applyNumberFormat="1" applyFont="1" applyBorder="1" applyAlignment="1">
      <alignment horizontal="right" vertical="center" indent="1"/>
    </xf>
    <xf numFmtId="0" fontId="5" fillId="0" borderId="1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178" fontId="8" fillId="0" borderId="82" xfId="0" applyNumberFormat="1" applyFont="1" applyBorder="1" applyAlignment="1">
      <alignment horizontal="right" vertical="center" indent="1"/>
    </xf>
    <xf numFmtId="178" fontId="8" fillId="0" borderId="85" xfId="0" applyNumberFormat="1" applyFont="1" applyBorder="1" applyAlignment="1">
      <alignment horizontal="right" vertical="center" indent="1"/>
    </xf>
    <xf numFmtId="178" fontId="8" fillId="0" borderId="28" xfId="0" applyNumberFormat="1" applyFont="1" applyBorder="1" applyAlignment="1">
      <alignment horizontal="right" vertical="center" indent="1"/>
    </xf>
    <xf numFmtId="38" fontId="8" fillId="0" borderId="19" xfId="17" applyFont="1" applyBorder="1" applyAlignment="1">
      <alignment horizontal="center" vertical="center"/>
    </xf>
    <xf numFmtId="38" fontId="8" fillId="0" borderId="27" xfId="17" applyFont="1" applyBorder="1" applyAlignment="1">
      <alignment vertical="center"/>
    </xf>
    <xf numFmtId="179" fontId="8" fillId="0" borderId="27" xfId="17" applyNumberFormat="1" applyFont="1" applyBorder="1" applyAlignment="1">
      <alignment vertical="center"/>
    </xf>
    <xf numFmtId="179" fontId="8" fillId="0" borderId="18" xfId="17" applyNumberFormat="1" applyFont="1" applyBorder="1" applyAlignment="1">
      <alignment vertical="center"/>
    </xf>
    <xf numFmtId="179" fontId="8" fillId="0" borderId="19" xfId="17" applyNumberFormat="1" applyFont="1" applyBorder="1" applyAlignment="1">
      <alignment vertical="center"/>
    </xf>
    <xf numFmtId="178" fontId="8" fillId="0" borderId="27" xfId="0" applyNumberFormat="1" applyFont="1" applyBorder="1" applyAlignment="1">
      <alignment horizontal="right" vertical="center" indent="1"/>
    </xf>
    <xf numFmtId="38" fontId="8" fillId="0" borderId="3" xfId="17" applyFont="1" applyBorder="1" applyAlignment="1">
      <alignment vertical="center"/>
    </xf>
    <xf numFmtId="179" fontId="8" fillId="0" borderId="3" xfId="17" applyNumberFormat="1" applyFont="1" applyBorder="1" applyAlignment="1">
      <alignment vertical="center"/>
    </xf>
    <xf numFmtId="179" fontId="8" fillId="0" borderId="20" xfId="17" applyNumberFormat="1" applyFont="1" applyBorder="1" applyAlignment="1">
      <alignment vertical="center"/>
    </xf>
    <xf numFmtId="179" fontId="8" fillId="0" borderId="4" xfId="17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8" fontId="8" fillId="0" borderId="26" xfId="0" applyNumberFormat="1" applyFont="1" applyBorder="1" applyAlignment="1">
      <alignment horizontal="right" vertical="center" indent="1"/>
    </xf>
    <xf numFmtId="178" fontId="8" fillId="0" borderId="21" xfId="0" applyNumberFormat="1" applyFont="1" applyBorder="1" applyAlignment="1">
      <alignment horizontal="right" vertical="center" indent="1"/>
    </xf>
    <xf numFmtId="178" fontId="8" fillId="0" borderId="7" xfId="0" applyNumberFormat="1" applyFont="1" applyBorder="1" applyAlignment="1">
      <alignment horizontal="right" vertical="center" indent="1"/>
    </xf>
    <xf numFmtId="178" fontId="8" fillId="0" borderId="6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179" fontId="8" fillId="0" borderId="21" xfId="17" applyNumberFormat="1" applyFont="1" applyBorder="1" applyAlignment="1">
      <alignment vertical="center"/>
    </xf>
    <xf numFmtId="178" fontId="8" fillId="0" borderId="7" xfId="0" applyNumberFormat="1" applyFont="1" applyBorder="1" applyAlignment="1">
      <alignment horizontal="right" vertical="center"/>
    </xf>
    <xf numFmtId="0" fontId="6" fillId="0" borderId="68" xfId="0" applyFont="1" applyBorder="1" applyAlignment="1">
      <alignment vertical="center"/>
    </xf>
    <xf numFmtId="228" fontId="5" fillId="0" borderId="0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38" fontId="8" fillId="0" borderId="0" xfId="17" applyFont="1" applyBorder="1" applyAlignment="1">
      <alignment vertical="center"/>
    </xf>
    <xf numFmtId="179" fontId="8" fillId="0" borderId="0" xfId="17" applyNumberFormat="1" applyFont="1" applyBorder="1" applyAlignment="1">
      <alignment vertical="center"/>
    </xf>
    <xf numFmtId="178" fontId="8" fillId="0" borderId="0" xfId="0" applyNumberFormat="1" applyFont="1" applyBorder="1" applyAlignment="1">
      <alignment horizontal="right" vertical="center" indent="1"/>
    </xf>
    <xf numFmtId="0" fontId="6" fillId="0" borderId="68" xfId="0" applyFont="1" applyBorder="1" applyAlignment="1">
      <alignment horizontal="right" vertical="center"/>
    </xf>
    <xf numFmtId="0" fontId="13" fillId="0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0" fillId="0" borderId="86" xfId="0" applyFont="1" applyBorder="1" applyAlignment="1">
      <alignment horizontal="left" vertical="distributed"/>
    </xf>
    <xf numFmtId="0" fontId="10" fillId="0" borderId="87" xfId="0" applyFont="1" applyBorder="1" applyAlignment="1">
      <alignment horizontal="left" vertical="distributed"/>
    </xf>
    <xf numFmtId="0" fontId="5" fillId="0" borderId="13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86" xfId="0" applyFont="1" applyBorder="1" applyAlignment="1">
      <alignment horizontal="justify" vertical="justify"/>
    </xf>
    <xf numFmtId="0" fontId="5" fillId="0" borderId="87" xfId="0" applyFont="1" applyBorder="1" applyAlignment="1">
      <alignment horizontal="justify" vertical="justify"/>
    </xf>
    <xf numFmtId="0" fontId="5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distributed" vertical="center"/>
    </xf>
    <xf numFmtId="0" fontId="10" fillId="0" borderId="86" xfId="0" applyFont="1" applyBorder="1" applyAlignment="1">
      <alignment horizontal="justify" vertical="justify"/>
    </xf>
    <xf numFmtId="0" fontId="10" fillId="0" borderId="87" xfId="0" applyFont="1" applyBorder="1" applyAlignment="1">
      <alignment horizontal="justify" vertical="justify"/>
    </xf>
    <xf numFmtId="0" fontId="10" fillId="0" borderId="13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distributed" vertical="center"/>
    </xf>
    <xf numFmtId="0" fontId="10" fillId="0" borderId="8" xfId="0" applyFont="1" applyBorder="1" applyAlignment="1">
      <alignment horizontal="distributed" vertical="center"/>
    </xf>
    <xf numFmtId="0" fontId="10" fillId="0" borderId="41" xfId="0" applyFont="1" applyBorder="1" applyAlignment="1">
      <alignment horizontal="distributed" vertical="center"/>
    </xf>
    <xf numFmtId="0" fontId="10" fillId="0" borderId="88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6" fillId="0" borderId="70" xfId="0" applyFont="1" applyBorder="1" applyAlignment="1">
      <alignment horizontal="right"/>
    </xf>
    <xf numFmtId="0" fontId="5" fillId="0" borderId="42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 wrapText="1"/>
    </xf>
    <xf numFmtId="0" fontId="5" fillId="0" borderId="28" xfId="0" applyFont="1" applyBorder="1" applyAlignment="1">
      <alignment horizontal="distributed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left" vertical="distributed"/>
    </xf>
    <xf numFmtId="0" fontId="5" fillId="0" borderId="87" xfId="0" applyFont="1" applyBorder="1" applyAlignment="1">
      <alignment horizontal="left" vertical="distributed"/>
    </xf>
    <xf numFmtId="0" fontId="10" fillId="0" borderId="16" xfId="0" applyFont="1" applyBorder="1" applyAlignment="1">
      <alignment horizontal="distributed" vertical="center"/>
    </xf>
    <xf numFmtId="176" fontId="8" fillId="0" borderId="20" xfId="0" applyNumberFormat="1" applyFont="1" applyBorder="1" applyAlignment="1">
      <alignment vertical="center"/>
    </xf>
    <xf numFmtId="176" fontId="8" fillId="0" borderId="21" xfId="0" applyNumberFormat="1" applyFont="1" applyBorder="1" applyAlignment="1">
      <alignment vertical="center"/>
    </xf>
    <xf numFmtId="38" fontId="26" fillId="0" borderId="0" xfId="17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distributed" wrapText="1"/>
    </xf>
    <xf numFmtId="0" fontId="5" fillId="0" borderId="8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5" fillId="0" borderId="88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distributed" vertical="center"/>
    </xf>
    <xf numFmtId="0" fontId="7" fillId="0" borderId="0" xfId="0" applyFont="1" applyAlignment="1">
      <alignment horizontal="right" vertical="center"/>
    </xf>
    <xf numFmtId="0" fontId="5" fillId="0" borderId="6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right"/>
    </xf>
    <xf numFmtId="0" fontId="5" fillId="0" borderId="41" xfId="0" applyFont="1" applyBorder="1" applyAlignment="1">
      <alignment horizontal="right"/>
    </xf>
    <xf numFmtId="0" fontId="5" fillId="0" borderId="41" xfId="0" applyFont="1" applyBorder="1" applyAlignment="1">
      <alignment horizontal="left"/>
    </xf>
    <xf numFmtId="0" fontId="5" fillId="0" borderId="88" xfId="0" applyFont="1" applyBorder="1" applyAlignment="1">
      <alignment horizontal="left"/>
    </xf>
    <xf numFmtId="0" fontId="5" fillId="0" borderId="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89" xfId="0" applyFont="1" applyBorder="1" applyAlignment="1">
      <alignment horizontal="justify" vertical="justify"/>
    </xf>
    <xf numFmtId="0" fontId="10" fillId="0" borderId="90" xfId="0" applyFont="1" applyBorder="1" applyAlignment="1">
      <alignment horizontal="justify" vertical="justify"/>
    </xf>
    <xf numFmtId="0" fontId="10" fillId="0" borderId="91" xfId="0" applyFont="1" applyBorder="1" applyAlignment="1">
      <alignment horizontal="justify" vertical="justify"/>
    </xf>
    <xf numFmtId="0" fontId="10" fillId="0" borderId="1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72" xfId="0" applyFont="1" applyFill="1" applyBorder="1" applyAlignment="1">
      <alignment horizontal="distributed" vertical="center"/>
    </xf>
    <xf numFmtId="0" fontId="10" fillId="0" borderId="4" xfId="0" applyFont="1" applyFill="1" applyBorder="1" applyAlignment="1">
      <alignment horizontal="distributed" vertical="center"/>
    </xf>
    <xf numFmtId="0" fontId="10" fillId="0" borderId="28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92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85" xfId="0" applyFont="1" applyFill="1" applyBorder="1" applyAlignment="1">
      <alignment horizontal="distributed" vertical="center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top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5" fillId="0" borderId="27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5" fillId="0" borderId="8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60" xfId="0" applyFont="1" applyBorder="1" applyAlignment="1">
      <alignment horizontal="distributed" vertical="center"/>
    </xf>
    <xf numFmtId="0" fontId="0" fillId="0" borderId="87" xfId="0" applyBorder="1" applyAlignment="1">
      <alignment horizontal="justify" vertical="justify"/>
    </xf>
    <xf numFmtId="0" fontId="8" fillId="0" borderId="93" xfId="22" applyFont="1" applyBorder="1" applyAlignment="1">
      <alignment horizontal="center" vertical="center"/>
      <protection/>
    </xf>
    <xf numFmtId="0" fontId="0" fillId="0" borderId="27" xfId="22" applyBorder="1" applyAlignment="1">
      <alignment vertical="center"/>
      <protection/>
    </xf>
    <xf numFmtId="0" fontId="8" fillId="0" borderId="94" xfId="22" applyFont="1" applyBorder="1" applyAlignment="1">
      <alignment horizontal="center" vertical="center"/>
      <protection/>
    </xf>
    <xf numFmtId="0" fontId="0" fillId="0" borderId="29" xfId="22" applyBorder="1" applyAlignment="1">
      <alignment vertical="center"/>
      <protection/>
    </xf>
    <xf numFmtId="0" fontId="7" fillId="0" borderId="0" xfId="22" applyFont="1" applyAlignment="1">
      <alignment horizontal="center" vertical="center"/>
      <protection/>
    </xf>
    <xf numFmtId="0" fontId="0" fillId="0" borderId="0" xfId="22" applyAlignment="1">
      <alignment vertical="center"/>
      <protection/>
    </xf>
    <xf numFmtId="0" fontId="5" fillId="0" borderId="95" xfId="22" applyFont="1" applyBorder="1" applyAlignment="1">
      <alignment horizontal="center" vertical="center"/>
      <protection/>
    </xf>
    <xf numFmtId="0" fontId="5" fillId="0" borderId="96" xfId="22" applyFont="1" applyBorder="1" applyAlignment="1">
      <alignment horizontal="center" vertical="center"/>
      <protection/>
    </xf>
    <xf numFmtId="0" fontId="5" fillId="0" borderId="97" xfId="22" applyFont="1" applyBorder="1" applyAlignment="1">
      <alignment horizontal="center" vertical="center"/>
      <protection/>
    </xf>
    <xf numFmtId="0" fontId="5" fillId="0" borderId="98" xfId="22" applyFont="1" applyBorder="1" applyAlignment="1">
      <alignment horizontal="center" vertical="center"/>
      <protection/>
    </xf>
    <xf numFmtId="0" fontId="5" fillId="0" borderId="99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0" fillId="0" borderId="9" xfId="22" applyBorder="1" applyAlignment="1">
      <alignment horizontal="center" vertical="center"/>
      <protection/>
    </xf>
    <xf numFmtId="0" fontId="0" fillId="0" borderId="13" xfId="22" applyBorder="1" applyAlignment="1">
      <alignment horizontal="center" vertical="center"/>
      <protection/>
    </xf>
    <xf numFmtId="0" fontId="5" fillId="0" borderId="10" xfId="22" applyFont="1" applyBorder="1" applyAlignment="1">
      <alignment horizontal="center" vertical="center"/>
      <protection/>
    </xf>
    <xf numFmtId="0" fontId="0" fillId="0" borderId="11" xfId="22" applyBorder="1" applyAlignment="1">
      <alignment horizontal="center" vertical="center"/>
      <protection/>
    </xf>
    <xf numFmtId="38" fontId="8" fillId="0" borderId="16" xfId="17" applyFont="1" applyBorder="1" applyAlignment="1">
      <alignment horizontal="center" vertical="center"/>
    </xf>
    <xf numFmtId="38" fontId="8" fillId="0" borderId="44" xfId="17" applyFont="1" applyBorder="1" applyAlignment="1">
      <alignment horizontal="center" vertical="center"/>
    </xf>
    <xf numFmtId="38" fontId="8" fillId="0" borderId="27" xfId="17" applyFont="1" applyBorder="1" applyAlignment="1">
      <alignment horizontal="center" vertical="center"/>
    </xf>
    <xf numFmtId="0" fontId="0" fillId="0" borderId="19" xfId="22" applyBorder="1" applyAlignment="1">
      <alignment horizontal="center" vertical="center"/>
      <protection/>
    </xf>
    <xf numFmtId="38" fontId="8" fillId="0" borderId="29" xfId="17" applyFont="1" applyBorder="1" applyAlignment="1">
      <alignment horizontal="center" vertical="center"/>
    </xf>
    <xf numFmtId="0" fontId="0" fillId="0" borderId="31" xfId="22" applyBorder="1" applyAlignment="1">
      <alignment horizontal="center" vertical="center"/>
      <protection/>
    </xf>
    <xf numFmtId="0" fontId="5" fillId="0" borderId="100" xfId="22" applyFont="1" applyBorder="1" applyAlignment="1">
      <alignment horizontal="center" vertical="center"/>
      <protection/>
    </xf>
    <xf numFmtId="0" fontId="0" fillId="0" borderId="10" xfId="22" applyBorder="1" applyAlignment="1">
      <alignment vertical="center"/>
      <protection/>
    </xf>
    <xf numFmtId="0" fontId="8" fillId="0" borderId="101" xfId="22" applyFont="1" applyBorder="1" applyAlignment="1">
      <alignment horizontal="center" vertical="center"/>
      <protection/>
    </xf>
    <xf numFmtId="0" fontId="8" fillId="0" borderId="22" xfId="22" applyFont="1" applyBorder="1" applyAlignment="1">
      <alignment horizontal="center" vertical="center"/>
      <protection/>
    </xf>
    <xf numFmtId="0" fontId="5" fillId="0" borderId="13" xfId="22" applyFont="1" applyBorder="1" applyAlignment="1">
      <alignment horizontal="center" vertical="center"/>
      <protection/>
    </xf>
    <xf numFmtId="0" fontId="5" fillId="0" borderId="58" xfId="22" applyFont="1" applyBorder="1" applyAlignment="1">
      <alignment horizontal="center" vertical="center" wrapText="1"/>
      <protection/>
    </xf>
    <xf numFmtId="0" fontId="5" fillId="0" borderId="102" xfId="22" applyFont="1" applyBorder="1" applyAlignment="1">
      <alignment horizontal="center" vertical="center" wrapText="1"/>
      <protection/>
    </xf>
    <xf numFmtId="0" fontId="5" fillId="0" borderId="103" xfId="22" applyFont="1" applyBorder="1" applyAlignment="1">
      <alignment horizontal="center" vertical="center" wrapText="1"/>
      <protection/>
    </xf>
    <xf numFmtId="0" fontId="5" fillId="0" borderId="84" xfId="22" applyFont="1" applyBorder="1" applyAlignment="1">
      <alignment horizontal="center" vertical="center" wrapText="1"/>
      <protection/>
    </xf>
    <xf numFmtId="0" fontId="5" fillId="0" borderId="104" xfId="22" applyFont="1" applyBorder="1" applyAlignment="1">
      <alignment horizontal="center" vertical="center" wrapText="1"/>
      <protection/>
    </xf>
    <xf numFmtId="0" fontId="5" fillId="0" borderId="22" xfId="22" applyFont="1" applyBorder="1" applyAlignment="1">
      <alignment horizontal="center" vertical="center" wrapText="1"/>
      <protection/>
    </xf>
    <xf numFmtId="0" fontId="5" fillId="0" borderId="8" xfId="22" applyFont="1" applyBorder="1" applyAlignment="1">
      <alignment horizontal="center" vertical="center"/>
      <protection/>
    </xf>
    <xf numFmtId="0" fontId="5" fillId="0" borderId="105" xfId="22" applyFont="1" applyBorder="1" applyAlignment="1">
      <alignment horizontal="center" vertical="center"/>
      <protection/>
    </xf>
    <xf numFmtId="0" fontId="8" fillId="0" borderId="16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38" fontId="8" fillId="0" borderId="3" xfId="17" applyFont="1" applyBorder="1" applyAlignment="1">
      <alignment horizontal="center" vertical="center"/>
    </xf>
    <xf numFmtId="38" fontId="8" fillId="0" borderId="4" xfId="17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8" fillId="0" borderId="3" xfId="17" applyFont="1" applyBorder="1" applyAlignment="1">
      <alignment horizontal="center" vertical="center" shrinkToFit="1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43" xfId="0" applyNumberFormat="1" applyFont="1" applyFill="1" applyBorder="1" applyAlignment="1">
      <alignment horizontal="center" vertical="center"/>
    </xf>
    <xf numFmtId="0" fontId="8" fillId="0" borderId="4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38" fontId="8" fillId="0" borderId="18" xfId="17" applyFont="1" applyBorder="1" applyAlignment="1">
      <alignment horizontal="center" vertical="center"/>
    </xf>
    <xf numFmtId="38" fontId="8" fillId="0" borderId="45" xfId="17" applyFont="1" applyBorder="1" applyAlignment="1">
      <alignment horizontal="center" vertical="center"/>
    </xf>
    <xf numFmtId="38" fontId="8" fillId="0" borderId="46" xfId="17" applyFont="1" applyBorder="1" applyAlignment="1">
      <alignment horizontal="center" vertical="center"/>
    </xf>
    <xf numFmtId="38" fontId="8" fillId="0" borderId="18" xfId="17" applyFont="1" applyBorder="1" applyAlignment="1">
      <alignment horizontal="center" vertical="center" shrinkToFit="1"/>
    </xf>
    <xf numFmtId="38" fontId="8" fillId="0" borderId="45" xfId="17" applyFont="1" applyBorder="1" applyAlignment="1">
      <alignment horizontal="center" vertical="center" shrinkToFit="1"/>
    </xf>
    <xf numFmtId="38" fontId="8" fillId="0" borderId="84" xfId="17" applyFont="1" applyBorder="1" applyAlignment="1">
      <alignment horizontal="center" vertical="center" shrinkToFit="1"/>
    </xf>
    <xf numFmtId="38" fontId="8" fillId="0" borderId="84" xfId="17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38" fontId="8" fillId="0" borderId="6" xfId="17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5" fillId="0" borderId="8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38" fontId="8" fillId="0" borderId="7" xfId="17" applyFont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38" fontId="8" fillId="0" borderId="6" xfId="17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102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38" fontId="8" fillId="0" borderId="30" xfId="17" applyFont="1" applyFill="1" applyBorder="1" applyAlignment="1">
      <alignment horizontal="center" vertical="center"/>
    </xf>
    <xf numFmtId="38" fontId="8" fillId="0" borderId="59" xfId="17" applyFont="1" applyFill="1" applyBorder="1" applyAlignment="1">
      <alignment horizontal="center" vertical="center"/>
    </xf>
    <xf numFmtId="38" fontId="8" fillId="0" borderId="61" xfId="17" applyFont="1" applyFill="1" applyBorder="1" applyAlignment="1">
      <alignment horizontal="center" vertical="center"/>
    </xf>
    <xf numFmtId="0" fontId="19" fillId="0" borderId="106" xfId="0" applyFont="1" applyFill="1" applyBorder="1" applyAlignment="1">
      <alignment horizontal="center" vertical="center" shrinkToFit="1"/>
    </xf>
    <xf numFmtId="0" fontId="19" fillId="0" borderId="107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9" fillId="0" borderId="108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9" fillId="0" borderId="58" xfId="0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center" vertical="center" wrapText="1"/>
    </xf>
    <xf numFmtId="0" fontId="19" fillId="0" borderId="109" xfId="0" applyFont="1" applyFill="1" applyBorder="1" applyAlignment="1">
      <alignment horizontal="center" vertical="center" textRotation="255" wrapText="1"/>
    </xf>
    <xf numFmtId="0" fontId="19" fillId="0" borderId="104" xfId="0" applyFont="1" applyFill="1" applyBorder="1" applyAlignment="1">
      <alignment horizontal="center" vertical="center" textRotation="255" wrapText="1"/>
    </xf>
    <xf numFmtId="0" fontId="19" fillId="0" borderId="103" xfId="0" applyFont="1" applyFill="1" applyBorder="1" applyAlignment="1">
      <alignment horizontal="center" vertical="center" textRotation="255" wrapText="1"/>
    </xf>
    <xf numFmtId="0" fontId="19" fillId="0" borderId="39" xfId="0" applyFont="1" applyFill="1" applyBorder="1" applyAlignment="1">
      <alignment horizontal="center" vertical="center" shrinkToFit="1"/>
    </xf>
    <xf numFmtId="0" fontId="19" fillId="0" borderId="63" xfId="0" applyFont="1" applyFill="1" applyBorder="1" applyAlignment="1">
      <alignment horizontal="center" vertical="center" shrinkToFit="1"/>
    </xf>
    <xf numFmtId="0" fontId="19" fillId="0" borderId="110" xfId="0" applyFont="1" applyFill="1" applyBorder="1" applyAlignment="1">
      <alignment horizontal="center" vertical="center" shrinkToFit="1"/>
    </xf>
    <xf numFmtId="0" fontId="19" fillId="0" borderId="111" xfId="0" applyFont="1" applyFill="1" applyBorder="1" applyAlignment="1">
      <alignment horizontal="center" vertical="center" shrinkToFit="1"/>
    </xf>
    <xf numFmtId="0" fontId="19" fillId="0" borderId="112" xfId="0" applyFont="1" applyFill="1" applyBorder="1" applyAlignment="1">
      <alignment horizontal="center" vertical="center" shrinkToFit="1"/>
    </xf>
    <xf numFmtId="0" fontId="19" fillId="0" borderId="113" xfId="0" applyFont="1" applyFill="1" applyBorder="1" applyAlignment="1">
      <alignment horizontal="center" vertical="center" shrinkToFi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9" xfId="0" applyFont="1" applyFill="1" applyBorder="1" applyAlignment="1">
      <alignment horizontal="center" vertical="center" wrapText="1"/>
    </xf>
    <xf numFmtId="0" fontId="19" fillId="0" borderId="8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69" xfId="0" applyFont="1" applyFill="1" applyBorder="1" applyAlignment="1">
      <alignment horizontal="distributed" vertical="center" wrapText="1"/>
    </xf>
    <xf numFmtId="0" fontId="19" fillId="0" borderId="2" xfId="0" applyFont="1" applyFill="1" applyBorder="1" applyAlignment="1">
      <alignment horizontal="distributed" vertical="center" wrapText="1"/>
    </xf>
    <xf numFmtId="0" fontId="19" fillId="0" borderId="76" xfId="0" applyFont="1" applyFill="1" applyBorder="1" applyAlignment="1">
      <alignment horizontal="center" vertical="center" wrapText="1"/>
    </xf>
    <xf numFmtId="228" fontId="8" fillId="0" borderId="19" xfId="0" applyNumberFormat="1" applyFont="1" applyBorder="1" applyAlignment="1">
      <alignment vertical="center"/>
    </xf>
    <xf numFmtId="228" fontId="8" fillId="0" borderId="4" xfId="0" applyNumberFormat="1" applyFont="1" applyBorder="1" applyAlignment="1">
      <alignment vertical="center"/>
    </xf>
    <xf numFmtId="228" fontId="8" fillId="0" borderId="7" xfId="0" applyNumberFormat="1" applyFont="1" applyBorder="1" applyAlignment="1">
      <alignment vertical="center"/>
    </xf>
    <xf numFmtId="0" fontId="10" fillId="0" borderId="7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228" fontId="13" fillId="0" borderId="3" xfId="0" applyNumberFormat="1" applyFont="1" applyBorder="1" applyAlignment="1">
      <alignment horizontal="center" vertical="center"/>
    </xf>
    <xf numFmtId="228" fontId="13" fillId="0" borderId="6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distributed" vertical="center" wrapText="1"/>
    </xf>
    <xf numFmtId="0" fontId="10" fillId="0" borderId="72" xfId="0" applyFont="1" applyBorder="1" applyAlignment="1">
      <alignment horizontal="distributed" vertical="center"/>
    </xf>
    <xf numFmtId="0" fontId="10" fillId="0" borderId="28" xfId="0" applyFont="1" applyBorder="1" applyAlignment="1">
      <alignment horizontal="distributed" vertical="center"/>
    </xf>
    <xf numFmtId="179" fontId="13" fillId="0" borderId="4" xfId="0" applyNumberFormat="1" applyFont="1" applyBorder="1" applyAlignment="1">
      <alignment horizontal="center" vertical="center"/>
    </xf>
    <xf numFmtId="179" fontId="13" fillId="0" borderId="7" xfId="0" applyNumberFormat="1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グ ラ フ" xfId="21"/>
    <cellStyle name="標準_めぶき★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（単位：百世帯）</a:t>
            </a:r>
          </a:p>
        </c:rich>
      </c:tx>
      <c:layout>
        <c:manualLayout>
          <c:xMode val="factor"/>
          <c:yMode val="factor"/>
          <c:x val="-0.431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25"/>
          <c:w val="1"/>
          <c:h val="0.93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グラフ!$E$72</c:f>
              <c:strCache>
                <c:ptCount val="1"/>
                <c:pt idx="0">
                  <c:v>高齢者世帯</c:v>
                </c:pt>
              </c:strCache>
            </c:strRef>
          </c:tx>
          <c:spPr>
            <a:pattFill prst="pct9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グラフ!$A$73:$A$77</c:f>
              <c:strCache/>
            </c:strRef>
          </c:cat>
          <c:val>
            <c:numRef>
              <c:f>グラフ!$E$73:$E$77</c:f>
              <c:numCache/>
            </c:numRef>
          </c:val>
        </c:ser>
        <c:ser>
          <c:idx val="0"/>
          <c:order val="1"/>
          <c:tx>
            <c:strRef>
              <c:f>グラフ!$D$72</c:f>
              <c:strCache>
                <c:ptCount val="1"/>
                <c:pt idx="0">
                  <c:v>母子世帯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グラフ!$A$73:$A$77</c:f>
              <c:strCache/>
            </c:strRef>
          </c:cat>
          <c:val>
            <c:numRef>
              <c:f>グラフ!$D$73:$D$77</c:f>
              <c:numCache/>
            </c:numRef>
          </c:val>
        </c:ser>
        <c:ser>
          <c:idx val="4"/>
          <c:order val="2"/>
          <c:tx>
            <c:strRef>
              <c:f>グラフ!$C$72</c:f>
              <c:strCache>
                <c:ptCount val="1"/>
                <c:pt idx="0">
                  <c:v>傷病・障害者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グラフ!$A$73:$A$77</c:f>
              <c:strCache/>
            </c:strRef>
          </c:cat>
          <c:val>
            <c:numRef>
              <c:f>グラフ!$C$73:$C$77</c:f>
              <c:numCache/>
            </c:numRef>
          </c:val>
        </c:ser>
        <c:ser>
          <c:idx val="2"/>
          <c:order val="3"/>
          <c:tx>
            <c:strRef>
              <c:f>グラフ!$B$72</c:f>
              <c:strCache>
                <c:ptCount val="1"/>
                <c:pt idx="0">
                  <c:v>その他の世帯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グラフ!$A$73:$A$77</c:f>
              <c:strCache/>
            </c:strRef>
          </c:cat>
          <c:val>
            <c:numRef>
              <c:f>グラフ!$B$73:$B$77</c:f>
              <c:numCache/>
            </c:numRef>
          </c:val>
        </c:ser>
        <c:overlap val="100"/>
        <c:gapWidth val="90"/>
        <c:axId val="40790690"/>
        <c:axId val="31571891"/>
      </c:barChart>
      <c:lineChart>
        <c:grouping val="standard"/>
        <c:varyColors val="0"/>
        <c:ser>
          <c:idx val="3"/>
          <c:order val="4"/>
          <c:tx>
            <c:strRef>
              <c:f>グラフ!$F$72</c:f>
              <c:strCache>
                <c:ptCount val="1"/>
                <c:pt idx="0">
                  <c:v>保護生活費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グラフ!$A$73:$A$77</c:f>
              <c:strCache/>
            </c:strRef>
          </c:cat>
          <c:val>
            <c:numRef>
              <c:f>グラフ!$F$73:$F$77</c:f>
              <c:numCache/>
            </c:numRef>
          </c:val>
          <c:smooth val="0"/>
        </c:ser>
        <c:axId val="15711564"/>
        <c:axId val="7186349"/>
      </c:lineChart>
      <c:catAx>
        <c:axId val="40790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（単位：億円）</a:t>
                </a:r>
              </a:p>
            </c:rich>
          </c:tx>
          <c:layout>
            <c:manualLayout>
              <c:xMode val="factor"/>
              <c:yMode val="factor"/>
              <c:x val="0.26725"/>
              <c:y val="0.1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571891"/>
        <c:crosses val="autoZero"/>
        <c:auto val="0"/>
        <c:lblOffset val="100"/>
        <c:noMultiLvlLbl val="0"/>
      </c:catAx>
      <c:valAx>
        <c:axId val="315718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790690"/>
        <c:crossesAt val="1"/>
        <c:crossBetween val="between"/>
        <c:dispUnits/>
      </c:valAx>
      <c:catAx>
        <c:axId val="15711564"/>
        <c:scaling>
          <c:orientation val="minMax"/>
        </c:scaling>
        <c:axPos val="b"/>
        <c:delete val="1"/>
        <c:majorTickMark val="in"/>
        <c:minorTickMark val="none"/>
        <c:tickLblPos val="nextTo"/>
        <c:crossAx val="7186349"/>
        <c:crosses val="autoZero"/>
        <c:auto val="0"/>
        <c:lblOffset val="100"/>
        <c:noMultiLvlLbl val="0"/>
      </c:catAx>
      <c:valAx>
        <c:axId val="71863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71156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（単位： 人 ）</a:t>
            </a:r>
          </a:p>
        </c:rich>
      </c:tx>
      <c:layout>
        <c:manualLayout>
          <c:xMode val="factor"/>
          <c:yMode val="factor"/>
          <c:x val="-0.431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"/>
          <c:w val="1"/>
          <c:h val="0.93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グラフ!$B$80</c:f>
              <c:strCache>
                <c:ptCount val="1"/>
                <c:pt idx="0">
                  <c:v>受給者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グラフ!$A$81:$A$85</c:f>
              <c:strCache/>
            </c:strRef>
          </c:cat>
          <c:val>
            <c:numRef>
              <c:f>グラフ!$B$81:$B$85</c:f>
              <c:numCache/>
            </c:numRef>
          </c:val>
        </c:ser>
        <c:overlap val="100"/>
        <c:gapWidth val="90"/>
        <c:axId val="64677142"/>
        <c:axId val="45223367"/>
      </c:barChart>
      <c:lineChart>
        <c:grouping val="standard"/>
        <c:varyColors val="0"/>
        <c:ser>
          <c:idx val="4"/>
          <c:order val="1"/>
          <c:tx>
            <c:strRef>
              <c:f>グラフ!$C$80</c:f>
              <c:strCache>
                <c:ptCount val="1"/>
                <c:pt idx="0">
                  <c:v>受給金額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グラフ!$A$81:$A$85</c:f>
              <c:strCache/>
            </c:strRef>
          </c:cat>
          <c:val>
            <c:numRef>
              <c:f>グラフ!$C$81:$C$85</c:f>
              <c:numCache/>
            </c:numRef>
          </c:val>
          <c:smooth val="0"/>
        </c:ser>
        <c:axId val="4357120"/>
        <c:axId val="39214081"/>
      </c:lineChart>
      <c:catAx>
        <c:axId val="64677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（単位：億円）</a:t>
                </a:r>
              </a:p>
            </c:rich>
          </c:tx>
          <c:layout>
            <c:manualLayout>
              <c:xMode val="factor"/>
              <c:yMode val="factor"/>
              <c:x val="0.2662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223367"/>
        <c:crosses val="autoZero"/>
        <c:auto val="0"/>
        <c:lblOffset val="100"/>
        <c:noMultiLvlLbl val="0"/>
      </c:catAx>
      <c:valAx>
        <c:axId val="45223367"/>
        <c:scaling>
          <c:orientation val="minMax"/>
          <c:max val="12"/>
        </c:scaling>
        <c:axPos val="l"/>
        <c:delete val="0"/>
        <c:numFmt formatCode="General" sourceLinked="1"/>
        <c:majorTickMark val="in"/>
        <c:minorTickMark val="none"/>
        <c:tickLblPos val="nextTo"/>
        <c:crossAx val="64677142"/>
        <c:crossesAt val="1"/>
        <c:crossBetween val="between"/>
        <c:dispUnits/>
        <c:majorUnit val="1"/>
      </c:valAx>
      <c:catAx>
        <c:axId val="4357120"/>
        <c:scaling>
          <c:orientation val="minMax"/>
        </c:scaling>
        <c:axPos val="b"/>
        <c:delete val="1"/>
        <c:majorTickMark val="in"/>
        <c:minorTickMark val="none"/>
        <c:tickLblPos val="nextTo"/>
        <c:crossAx val="39214081"/>
        <c:crosses val="autoZero"/>
        <c:auto val="1"/>
        <c:lblOffset val="100"/>
        <c:noMultiLvlLbl val="0"/>
      </c:catAx>
      <c:valAx>
        <c:axId val="39214081"/>
        <c:scaling>
          <c:orientation val="minMax"/>
          <c:max val="80"/>
        </c:scaling>
        <c:axPos val="l"/>
        <c:delete val="0"/>
        <c:numFmt formatCode="General" sourceLinked="1"/>
        <c:majorTickMark val="in"/>
        <c:minorTickMark val="none"/>
        <c:tickLblPos val="nextTo"/>
        <c:crossAx val="435712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グラフ!$A$93</c:f>
              <c:strCache>
                <c:ptCount val="1"/>
                <c:pt idx="0">
                  <c:v>（保 護 廃 止）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グラフ!$B$92:$F$92</c:f>
              <c:strCache/>
            </c:strRef>
          </c:cat>
          <c:val>
            <c:numRef>
              <c:f>グラフ!$B$93:$F$93</c:f>
              <c:numCache/>
            </c:numRef>
          </c:val>
        </c:ser>
        <c:gapWidth val="70"/>
        <c:axId val="17382410"/>
        <c:axId val="22223963"/>
      </c:barChart>
      <c:catAx>
        <c:axId val="173824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22223963"/>
        <c:crosses val="autoZero"/>
        <c:auto val="1"/>
        <c:lblOffset val="100"/>
        <c:noMultiLvlLbl val="0"/>
      </c:catAx>
      <c:valAx>
        <c:axId val="22223963"/>
        <c:scaling>
          <c:orientation val="minMax"/>
          <c:max val="7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7382410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グラフ!$A$90</c:f>
              <c:strCache>
                <c:ptCount val="1"/>
                <c:pt idx="0">
                  <c:v>（保 護 開 始）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グラフ!$B$89:$E$89</c:f>
              <c:strCache/>
            </c:strRef>
          </c:cat>
          <c:val>
            <c:numRef>
              <c:f>グラフ!$B$90:$E$90</c:f>
              <c:numCache/>
            </c:numRef>
          </c:val>
        </c:ser>
        <c:gapWidth val="70"/>
        <c:axId val="65797940"/>
        <c:axId val="55310549"/>
      </c:barChart>
      <c:catAx>
        <c:axId val="65797940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55310549"/>
        <c:crosses val="autoZero"/>
        <c:auto val="1"/>
        <c:lblOffset val="100"/>
        <c:noMultiLvlLbl val="0"/>
      </c:catAx>
      <c:valAx>
        <c:axId val="55310549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crossAx val="65797940"/>
        <c:crossesAt val="1"/>
        <c:crossBetween val="between"/>
        <c:dispUnits/>
        <c:min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'19．ベイサイドセンター使用状況1F'!#REF!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'19．ベイサイドセンター使用状況1F'!#REF!</c:f>
              <c:numCache>
                <c:ptCount val="1"/>
                <c:pt idx="0">
                  <c:v>0</c:v>
                </c:pt>
              </c:numCache>
            </c:numRef>
          </c:val>
        </c:ser>
        <c:axId val="28032894"/>
        <c:axId val="50969455"/>
      </c:barChart>
      <c:catAx>
        <c:axId val="28032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69455"/>
        <c:crosses val="autoZero"/>
        <c:auto val="1"/>
        <c:lblOffset val="100"/>
        <c:noMultiLvlLbl val="0"/>
      </c:catAx>
      <c:valAx>
        <c:axId val="509694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32894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'[1]利用状況1F'!#REF!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'[1]利用状況1F'!#REF!</c:f>
              <c:numCache>
                <c:ptCount val="1"/>
                <c:pt idx="0">
                  <c:v>0</c:v>
                </c:pt>
              </c:numCache>
            </c:numRef>
          </c:val>
        </c:ser>
        <c:axId val="56071912"/>
        <c:axId val="34885161"/>
      </c:barChart>
      <c:catAx>
        <c:axId val="56071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85161"/>
        <c:crosses val="autoZero"/>
        <c:auto val="1"/>
        <c:lblOffset val="100"/>
        <c:noMultiLvlLbl val="0"/>
      </c:catAx>
      <c:valAx>
        <c:axId val="348851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71912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'[2]19．ベイサイドセンター使用状況1F'!#REF!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'[2]19．ベイサイドセンター使用状況1F'!#REF!</c:f>
              <c:numCache>
                <c:ptCount val="1"/>
                <c:pt idx="0">
                  <c:v>0</c:v>
                </c:pt>
              </c:numCache>
            </c:numRef>
          </c:val>
        </c:ser>
        <c:axId val="45530994"/>
        <c:axId val="7125763"/>
      </c:barChart>
      <c:catAx>
        <c:axId val="455309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25763"/>
        <c:crosses val="autoZero"/>
        <c:auto val="1"/>
        <c:lblOffset val="100"/>
        <c:noMultiLvlLbl val="0"/>
      </c:catAx>
      <c:valAx>
        <c:axId val="71257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530994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'[1]利用状況1F'!#REF!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'[1]利用状況1F'!#REF!</c:f>
              <c:numCache>
                <c:ptCount val="1"/>
                <c:pt idx="0">
                  <c:v>0</c:v>
                </c:pt>
              </c:numCache>
            </c:numRef>
          </c:val>
        </c:ser>
        <c:axId val="64131868"/>
        <c:axId val="40315901"/>
      </c:barChart>
      <c:catAx>
        <c:axId val="641318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15901"/>
        <c:crosses val="autoZero"/>
        <c:auto val="1"/>
        <c:lblOffset val="100"/>
        <c:noMultiLvlLbl val="0"/>
      </c:catAx>
      <c:valAx>
        <c:axId val="403159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31868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428625</xdr:colOff>
      <xdr:row>23</xdr:row>
      <xdr:rowOff>0</xdr:rowOff>
    </xdr:from>
    <xdr:ext cx="7000875" cy="2914650"/>
    <xdr:graphicFrame>
      <xdr:nvGraphicFramePr>
        <xdr:cNvPr id="1" name="Chart 1"/>
        <xdr:cNvGraphicFramePr/>
      </xdr:nvGraphicFramePr>
      <xdr:xfrm>
        <a:off x="428625" y="4038600"/>
        <a:ext cx="70008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428625</xdr:colOff>
      <xdr:row>3</xdr:row>
      <xdr:rowOff>0</xdr:rowOff>
    </xdr:from>
    <xdr:ext cx="7000875" cy="2914650"/>
    <xdr:graphicFrame>
      <xdr:nvGraphicFramePr>
        <xdr:cNvPr id="2" name="Chart 2"/>
        <xdr:cNvGraphicFramePr/>
      </xdr:nvGraphicFramePr>
      <xdr:xfrm>
        <a:off x="428625" y="561975"/>
        <a:ext cx="70008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</xdr:col>
      <xdr:colOff>400050</xdr:colOff>
      <xdr:row>44</xdr:row>
      <xdr:rowOff>0</xdr:rowOff>
    </xdr:from>
    <xdr:ext cx="3667125" cy="3429000"/>
    <xdr:graphicFrame>
      <xdr:nvGraphicFramePr>
        <xdr:cNvPr id="3" name="Chart 3"/>
        <xdr:cNvGraphicFramePr/>
      </xdr:nvGraphicFramePr>
      <xdr:xfrm>
        <a:off x="3829050" y="7686675"/>
        <a:ext cx="3667125" cy="3429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457200</xdr:colOff>
      <xdr:row>44</xdr:row>
      <xdr:rowOff>0</xdr:rowOff>
    </xdr:from>
    <xdr:ext cx="3657600" cy="3429000"/>
    <xdr:graphicFrame>
      <xdr:nvGraphicFramePr>
        <xdr:cNvPr id="4" name="Chart 4"/>
        <xdr:cNvGraphicFramePr/>
      </xdr:nvGraphicFramePr>
      <xdr:xfrm>
        <a:off x="457200" y="7686675"/>
        <a:ext cx="365760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5</xdr:col>
      <xdr:colOff>95250</xdr:colOff>
      <xdr:row>43</xdr:row>
      <xdr:rowOff>85725</xdr:rowOff>
    </xdr:from>
    <xdr:to>
      <xdr:col>6</xdr:col>
      <xdr:colOff>466725</xdr:colOff>
      <xdr:row>44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524250" y="7600950"/>
          <a:ext cx="1057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（単位：世帯）</a:t>
          </a:r>
        </a:p>
      </xdr:txBody>
    </xdr:sp>
    <xdr:clientData/>
  </xdr:twoCellAnchor>
  <xdr:twoCellAnchor>
    <xdr:from>
      <xdr:col>4</xdr:col>
      <xdr:colOff>0</xdr:colOff>
      <xdr:row>24</xdr:row>
      <xdr:rowOff>19050</xdr:rowOff>
    </xdr:from>
    <xdr:to>
      <xdr:col>4</xdr:col>
      <xdr:colOff>219075</xdr:colOff>
      <xdr:row>24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2743200" y="4229100"/>
          <a:ext cx="219075" cy="133350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19050</xdr:rowOff>
    </xdr:from>
    <xdr:to>
      <xdr:col>4</xdr:col>
      <xdr:colOff>219075</xdr:colOff>
      <xdr:row>25</xdr:row>
      <xdr:rowOff>152400</xdr:rowOff>
    </xdr:to>
    <xdr:sp>
      <xdr:nvSpPr>
        <xdr:cNvPr id="7" name="Rectangle 7"/>
        <xdr:cNvSpPr>
          <a:spLocks/>
        </xdr:cNvSpPr>
      </xdr:nvSpPr>
      <xdr:spPr>
        <a:xfrm>
          <a:off x="2743200" y="4400550"/>
          <a:ext cx="219075" cy="13335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19050</xdr:rowOff>
    </xdr:from>
    <xdr:to>
      <xdr:col>6</xdr:col>
      <xdr:colOff>219075</xdr:colOff>
      <xdr:row>24</xdr:row>
      <xdr:rowOff>152400</xdr:rowOff>
    </xdr:to>
    <xdr:sp>
      <xdr:nvSpPr>
        <xdr:cNvPr id="8" name="Rectangle 8"/>
        <xdr:cNvSpPr>
          <a:spLocks/>
        </xdr:cNvSpPr>
      </xdr:nvSpPr>
      <xdr:spPr>
        <a:xfrm>
          <a:off x="4114800" y="4229100"/>
          <a:ext cx="2190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19050</xdr:rowOff>
    </xdr:from>
    <xdr:to>
      <xdr:col>6</xdr:col>
      <xdr:colOff>219075</xdr:colOff>
      <xdr:row>25</xdr:row>
      <xdr:rowOff>152400</xdr:rowOff>
    </xdr:to>
    <xdr:sp>
      <xdr:nvSpPr>
        <xdr:cNvPr id="9" name="Rectangle 9"/>
        <xdr:cNvSpPr>
          <a:spLocks/>
        </xdr:cNvSpPr>
      </xdr:nvSpPr>
      <xdr:spPr>
        <a:xfrm>
          <a:off x="4114800" y="4400550"/>
          <a:ext cx="2190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247650</xdr:colOff>
      <xdr:row>26</xdr:row>
      <xdr:rowOff>19050</xdr:rowOff>
    </xdr:from>
    <xdr:ext cx="704850" cy="152400"/>
    <xdr:sp>
      <xdr:nvSpPr>
        <xdr:cNvPr id="10" name="TextBox 10"/>
        <xdr:cNvSpPr txBox="1">
          <a:spLocks noChangeArrowheads="1"/>
        </xdr:cNvSpPr>
      </xdr:nvSpPr>
      <xdr:spPr>
        <a:xfrm>
          <a:off x="1619250" y="4572000"/>
          <a:ext cx="7048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生活保護費</a:t>
          </a:r>
        </a:p>
      </xdr:txBody>
    </xdr:sp>
    <xdr:clientData/>
  </xdr:oneCellAnchor>
  <xdr:oneCellAnchor>
    <xdr:from>
      <xdr:col>2</xdr:col>
      <xdr:colOff>552450</xdr:colOff>
      <xdr:row>27</xdr:row>
      <xdr:rowOff>0</xdr:rowOff>
    </xdr:from>
    <xdr:ext cx="0" cy="342900"/>
    <xdr:sp>
      <xdr:nvSpPr>
        <xdr:cNvPr id="11" name="Line 11"/>
        <xdr:cNvSpPr>
          <a:spLocks/>
        </xdr:cNvSpPr>
      </xdr:nvSpPr>
      <xdr:spPr>
        <a:xfrm>
          <a:off x="1924050" y="47244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361950</xdr:colOff>
      <xdr:row>4</xdr:row>
      <xdr:rowOff>161925</xdr:rowOff>
    </xdr:from>
    <xdr:ext cx="647700" cy="171450"/>
    <xdr:sp>
      <xdr:nvSpPr>
        <xdr:cNvPr id="12" name="TextBox 12"/>
        <xdr:cNvSpPr txBox="1">
          <a:spLocks noChangeArrowheads="1"/>
        </xdr:cNvSpPr>
      </xdr:nvSpPr>
      <xdr:spPr>
        <a:xfrm>
          <a:off x="1733550" y="895350"/>
          <a:ext cx="647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受給金額</a:t>
          </a:r>
        </a:p>
      </xdr:txBody>
    </xdr:sp>
    <xdr:clientData/>
  </xdr:oneCellAnchor>
  <xdr:oneCellAnchor>
    <xdr:from>
      <xdr:col>2</xdr:col>
      <xdr:colOff>609600</xdr:colOff>
      <xdr:row>5</xdr:row>
      <xdr:rowOff>152400</xdr:rowOff>
    </xdr:from>
    <xdr:ext cx="0" cy="257175"/>
    <xdr:sp>
      <xdr:nvSpPr>
        <xdr:cNvPr id="13" name="Line 13"/>
        <xdr:cNvSpPr>
          <a:spLocks/>
        </xdr:cNvSpPr>
      </xdr:nvSpPr>
      <xdr:spPr>
        <a:xfrm>
          <a:off x="1981200" y="10572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428625</xdr:colOff>
      <xdr:row>19</xdr:row>
      <xdr:rowOff>0</xdr:rowOff>
    </xdr:from>
    <xdr:to>
      <xdr:col>0</xdr:col>
      <xdr:colOff>428625</xdr:colOff>
      <xdr:row>25</xdr:row>
      <xdr:rowOff>0</xdr:rowOff>
    </xdr:to>
    <xdr:sp>
      <xdr:nvSpPr>
        <xdr:cNvPr id="14" name="Line 14"/>
        <xdr:cNvSpPr>
          <a:spLocks/>
        </xdr:cNvSpPr>
      </xdr:nvSpPr>
      <xdr:spPr>
        <a:xfrm>
          <a:off x="428625" y="3305175"/>
          <a:ext cx="0" cy="10763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3</xdr:row>
      <xdr:rowOff>0</xdr:rowOff>
    </xdr:from>
    <xdr:to>
      <xdr:col>0</xdr:col>
      <xdr:colOff>428625</xdr:colOff>
      <xdr:row>22</xdr:row>
      <xdr:rowOff>0</xdr:rowOff>
    </xdr:to>
    <xdr:sp>
      <xdr:nvSpPr>
        <xdr:cNvPr id="15" name="Line 15"/>
        <xdr:cNvSpPr>
          <a:spLocks/>
        </xdr:cNvSpPr>
      </xdr:nvSpPr>
      <xdr:spPr>
        <a:xfrm>
          <a:off x="428625" y="561975"/>
          <a:ext cx="0" cy="32575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2</xdr:row>
      <xdr:rowOff>19050</xdr:rowOff>
    </xdr:from>
    <xdr:to>
      <xdr:col>1</xdr:col>
      <xdr:colOff>19050</xdr:colOff>
      <xdr:row>3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476250" y="457200"/>
          <a:ext cx="390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0</xdr:col>
      <xdr:colOff>485775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895350"/>
          <a:ext cx="485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581025</xdr:colOff>
      <xdr:row>2</xdr:row>
      <xdr:rowOff>38100</xdr:rowOff>
    </xdr:from>
    <xdr:to>
      <xdr:col>8</xdr:col>
      <xdr:colOff>47625</xdr:colOff>
      <xdr:row>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8305800" y="476250"/>
          <a:ext cx="504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7</xdr:col>
      <xdr:colOff>9525</xdr:colOff>
      <xdr:row>3</xdr:row>
      <xdr:rowOff>57150</xdr:rowOff>
    </xdr:from>
    <xdr:to>
      <xdr:col>7</xdr:col>
      <xdr:colOff>514350</xdr:colOff>
      <xdr:row>4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7734300" y="742950"/>
          <a:ext cx="504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  <xdr:twoCellAnchor>
    <xdr:from>
      <xdr:col>17</xdr:col>
      <xdr:colOff>857250</xdr:colOff>
      <xdr:row>2</xdr:row>
      <xdr:rowOff>38100</xdr:rowOff>
    </xdr:from>
    <xdr:to>
      <xdr:col>18</xdr:col>
      <xdr:colOff>123825</xdr:colOff>
      <xdr:row>3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15020925" y="476250"/>
          <a:ext cx="533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17</xdr:col>
      <xdr:colOff>38100</xdr:colOff>
      <xdr:row>3</xdr:row>
      <xdr:rowOff>47625</xdr:rowOff>
    </xdr:from>
    <xdr:to>
      <xdr:col>17</xdr:col>
      <xdr:colOff>523875</xdr:colOff>
      <xdr:row>4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4201775" y="733425"/>
          <a:ext cx="485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職 種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19050</xdr:rowOff>
    </xdr:from>
    <xdr:to>
      <xdr:col>0</xdr:col>
      <xdr:colOff>247650</xdr:colOff>
      <xdr:row>3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85725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</a:t>
          </a:r>
        </a:p>
      </xdr:txBody>
    </xdr:sp>
    <xdr:clientData/>
  </xdr:twoCellAnchor>
  <xdr:twoCellAnchor>
    <xdr:from>
      <xdr:col>1</xdr:col>
      <xdr:colOff>285750</xdr:colOff>
      <xdr:row>2</xdr:row>
      <xdr:rowOff>28575</xdr:rowOff>
    </xdr:from>
    <xdr:to>
      <xdr:col>1</xdr:col>
      <xdr:colOff>657225</xdr:colOff>
      <xdr:row>2</xdr:row>
      <xdr:rowOff>209550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85800" y="64770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室別</a:t>
          </a:r>
        </a:p>
      </xdr:txBody>
    </xdr:sp>
    <xdr:clientData/>
  </xdr:twoCellAnchor>
  <xdr:twoCellAnchor>
    <xdr:from>
      <xdr:col>0</xdr:col>
      <xdr:colOff>47625</xdr:colOff>
      <xdr:row>10</xdr:row>
      <xdr:rowOff>19050</xdr:rowOff>
    </xdr:from>
    <xdr:to>
      <xdr:col>0</xdr:col>
      <xdr:colOff>247650</xdr:colOff>
      <xdr:row>10</xdr:row>
      <xdr:rowOff>190500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260985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</a:t>
          </a:r>
        </a:p>
      </xdr:txBody>
    </xdr:sp>
    <xdr:clientData/>
  </xdr:twoCellAnchor>
  <xdr:twoCellAnchor>
    <xdr:from>
      <xdr:col>1</xdr:col>
      <xdr:colOff>285750</xdr:colOff>
      <xdr:row>9</xdr:row>
      <xdr:rowOff>28575</xdr:rowOff>
    </xdr:from>
    <xdr:to>
      <xdr:col>1</xdr:col>
      <xdr:colOff>657225</xdr:colOff>
      <xdr:row>9</xdr:row>
      <xdr:rowOff>209550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5800" y="240030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室別</a:t>
          </a:r>
        </a:p>
      </xdr:txBody>
    </xdr:sp>
    <xdr:clientData/>
  </xdr:twoCellAnchor>
  <xdr:twoCellAnchor>
    <xdr:from>
      <xdr:col>0</xdr:col>
      <xdr:colOff>47625</xdr:colOff>
      <xdr:row>15</xdr:row>
      <xdr:rowOff>0</xdr:rowOff>
    </xdr:from>
    <xdr:to>
      <xdr:col>0</xdr:col>
      <xdr:colOff>247650</xdr:colOff>
      <xdr:row>15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7625" y="40100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</a:t>
          </a:r>
        </a:p>
      </xdr:txBody>
    </xdr:sp>
    <xdr:clientData/>
  </xdr:twoCellAnchor>
  <xdr:twoCellAnchor>
    <xdr:from>
      <xdr:col>1</xdr:col>
      <xdr:colOff>285750</xdr:colOff>
      <xdr:row>15</xdr:row>
      <xdr:rowOff>0</xdr:rowOff>
    </xdr:from>
    <xdr:to>
      <xdr:col>1</xdr:col>
      <xdr:colOff>657225</xdr:colOff>
      <xdr:row>15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5800" y="401002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室別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9877425" y="533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987742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graphicFrame>
      <xdr:nvGraphicFramePr>
        <xdr:cNvPr id="3" name="Chart 3"/>
        <xdr:cNvGraphicFramePr/>
      </xdr:nvGraphicFramePr>
      <xdr:xfrm>
        <a:off x="9877425" y="533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9877425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10</xdr:row>
      <xdr:rowOff>19050</xdr:rowOff>
    </xdr:from>
    <xdr:to>
      <xdr:col>1</xdr:col>
      <xdr:colOff>38100</xdr:colOff>
      <xdr:row>10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552450" y="1752600"/>
          <a:ext cx="476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0</xdr:col>
      <xdr:colOff>0</xdr:colOff>
      <xdr:row>12</xdr:row>
      <xdr:rowOff>171450</xdr:rowOff>
    </xdr:from>
    <xdr:to>
      <xdr:col>0</xdr:col>
      <xdr:colOff>533400</xdr:colOff>
      <xdr:row>14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2343150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  <xdr:twoCellAnchor>
    <xdr:from>
      <xdr:col>7</xdr:col>
      <xdr:colOff>0</xdr:colOff>
      <xdr:row>12</xdr:row>
      <xdr:rowOff>104775</xdr:rowOff>
    </xdr:from>
    <xdr:to>
      <xdr:col>7</xdr:col>
      <xdr:colOff>0</xdr:colOff>
      <xdr:row>13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5219700" y="227647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（％）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</xdr:row>
      <xdr:rowOff>47625</xdr:rowOff>
    </xdr:from>
    <xdr:to>
      <xdr:col>1</xdr:col>
      <xdr:colOff>171450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09575" y="4857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457200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981075"/>
          <a:ext cx="457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年度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</xdr:row>
      <xdr:rowOff>28575</xdr:rowOff>
    </xdr:from>
    <xdr:to>
      <xdr:col>1</xdr:col>
      <xdr:colOff>104775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9575" y="46672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381000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429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年度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</xdr:row>
      <xdr:rowOff>19050</xdr:rowOff>
    </xdr:from>
    <xdr:to>
      <xdr:col>1</xdr:col>
      <xdr:colOff>152400</xdr:colOff>
      <xdr:row>2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409575" y="45720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457200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33425"/>
          <a:ext cx="457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年度</a:t>
          </a:r>
        </a:p>
      </xdr:txBody>
    </xdr:sp>
    <xdr:clientData/>
  </xdr:twoCellAnchor>
  <xdr:twoCellAnchor>
    <xdr:from>
      <xdr:col>0</xdr:col>
      <xdr:colOff>409575</xdr:colOff>
      <xdr:row>2</xdr:row>
      <xdr:rowOff>19050</xdr:rowOff>
    </xdr:from>
    <xdr:to>
      <xdr:col>1</xdr:col>
      <xdr:colOff>152400</xdr:colOff>
      <xdr:row>2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409575" y="45720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457200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733425"/>
          <a:ext cx="457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年度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2</xdr:row>
      <xdr:rowOff>19050</xdr:rowOff>
    </xdr:from>
    <xdr:to>
      <xdr:col>1</xdr:col>
      <xdr:colOff>19050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19125" y="457200"/>
          <a:ext cx="466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381000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429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年度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1400175</xdr:colOff>
      <xdr:row>2</xdr:row>
      <xdr:rowOff>9525</xdr:rowOff>
    </xdr:from>
    <xdr:to>
      <xdr:col>1</xdr:col>
      <xdr:colOff>0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1400175" y="4476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度</a:t>
          </a:r>
        </a:p>
      </xdr:txBody>
    </xdr:sp>
    <xdr:clientData/>
  </xdr:twoCellAnchor>
  <xdr:twoCellAnchor>
    <xdr:from>
      <xdr:col>0</xdr:col>
      <xdr:colOff>19050</xdr:colOff>
      <xdr:row>3</xdr:row>
      <xdr:rowOff>0</xdr:rowOff>
    </xdr:from>
    <xdr:to>
      <xdr:col>0</xdr:col>
      <xdr:colOff>647700</xdr:colOff>
      <xdr:row>4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19050" y="638175"/>
          <a:ext cx="628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種　別</a:t>
          </a:r>
        </a:p>
      </xdr:txBody>
    </xdr:sp>
    <xdr:clientData/>
  </xdr:twoCellAnchor>
  <xdr:twoCellAnchor>
    <xdr:from>
      <xdr:col>0</xdr:col>
      <xdr:colOff>866775</xdr:colOff>
      <xdr:row>2</xdr:row>
      <xdr:rowOff>0</xdr:rowOff>
    </xdr:from>
    <xdr:to>
      <xdr:col>1</xdr:col>
      <xdr:colOff>19050</xdr:colOff>
      <xdr:row>3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866775" y="438150"/>
          <a:ext cx="552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度</a:t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47625</xdr:colOff>
      <xdr:row>3</xdr:row>
      <xdr:rowOff>47625</xdr:rowOff>
    </xdr:to>
    <xdr:sp>
      <xdr:nvSpPr>
        <xdr:cNvPr id="4" name="Rectangle 4"/>
        <xdr:cNvSpPr>
          <a:spLocks/>
        </xdr:cNvSpPr>
      </xdr:nvSpPr>
      <xdr:spPr>
        <a:xfrm>
          <a:off x="1400175" y="447675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度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2</xdr:row>
      <xdr:rowOff>38100</xdr:rowOff>
    </xdr:from>
    <xdr:to>
      <xdr:col>1</xdr:col>
      <xdr:colOff>19050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19125" y="476250"/>
          <a:ext cx="466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扶 助</a:t>
          </a:r>
        </a:p>
      </xdr:txBody>
    </xdr:sp>
    <xdr:clientData/>
  </xdr:twoCellAnchor>
  <xdr:twoCellAnchor>
    <xdr:from>
      <xdr:col>0</xdr:col>
      <xdr:colOff>28575</xdr:colOff>
      <xdr:row>3</xdr:row>
      <xdr:rowOff>38100</xdr:rowOff>
    </xdr:from>
    <xdr:to>
      <xdr:col>0</xdr:col>
      <xdr:colOff>495300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8575" y="723900"/>
          <a:ext cx="466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</xdr:row>
      <xdr:rowOff>57150</xdr:rowOff>
    </xdr:from>
    <xdr:to>
      <xdr:col>1</xdr:col>
      <xdr:colOff>9525</xdr:colOff>
      <xdr:row>4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419100" y="495300"/>
          <a:ext cx="3238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0</xdr:col>
      <xdr:colOff>0</xdr:colOff>
      <xdr:row>4</xdr:row>
      <xdr:rowOff>200025</xdr:rowOff>
    </xdr:from>
    <xdr:to>
      <xdr:col>0</xdr:col>
      <xdr:colOff>466725</xdr:colOff>
      <xdr:row>5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0" y="1076325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m.city.ginowan.okinawa.jp/mail/download.php3/&#26045;&#35373;&#21033;&#29992;&#29366;&#27841;&#65288;&#24179;&#25104;16&#2418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18&#32113;&#35336;&#26360;\&#25552;&#20986;&#24460;\&#24066;&#27665;&#32076;&#28168;&#37096;&#9734;\&#23452;&#37326;&#28286;&#24066;&#32113;&#35336;&#26360;&#12487;&#12540;&#12479;&#65288;&#29987;&#26989;&#25391;&#33288;&#3550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18&#32113;&#35336;&#26360;\&#25552;&#20986;&#21069;\&#22806;&#37096;\&#12381;&#12398;&#20182;\&#12471;&#12523;&#12496;&#12540;&#20154;&#26448;&#12475;&#12531;&#12479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利用状況1F"/>
      <sheetName val="利用状況2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．漁業種類別漁獲量"/>
      <sheetName val="21.登録漁船隻数"/>
      <sheetName val="18．青少年ホーム活動 "/>
      <sheetName val="19．ベイサイドセンター使用状況1F"/>
      <sheetName val="19．ベイサイドセンター使用状況2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6．宜野湾シルバー人材センター活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95"/>
  <sheetViews>
    <sheetView tabSelected="1" workbookViewId="0" topLeftCell="A1">
      <selection activeCell="A2" sqref="A2"/>
    </sheetView>
  </sheetViews>
  <sheetFormatPr defaultColWidth="9.00390625" defaultRowHeight="13.5"/>
  <cols>
    <col min="1" max="16384" width="9.00390625" style="290" customWidth="1"/>
  </cols>
  <sheetData>
    <row r="3" spans="1:11" s="289" customFormat="1" ht="17.25">
      <c r="A3" s="389" t="s">
        <v>259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</row>
    <row r="7" spans="13:15" ht="13.5">
      <c r="M7" s="291"/>
      <c r="N7" s="291"/>
      <c r="O7" s="291"/>
    </row>
    <row r="8" spans="13:15" ht="13.5">
      <c r="M8" s="291"/>
      <c r="N8" s="291"/>
      <c r="O8" s="291"/>
    </row>
    <row r="23" spans="1:11" ht="17.25">
      <c r="A23" s="389" t="s">
        <v>260</v>
      </c>
      <c r="B23" s="389"/>
      <c r="C23" s="389"/>
      <c r="D23" s="389"/>
      <c r="E23" s="389"/>
      <c r="F23" s="389"/>
      <c r="G23" s="389"/>
      <c r="H23" s="389"/>
      <c r="I23" s="389"/>
      <c r="J23" s="389"/>
      <c r="K23" s="389"/>
    </row>
    <row r="25" spans="5:12" s="292" customFormat="1" ht="13.5">
      <c r="E25" s="291" t="s">
        <v>261</v>
      </c>
      <c r="F25" s="291"/>
      <c r="G25" s="291" t="s">
        <v>262</v>
      </c>
      <c r="H25" s="291"/>
      <c r="I25" s="290"/>
      <c r="J25" s="290"/>
      <c r="K25" s="290"/>
      <c r="L25" s="290"/>
    </row>
    <row r="26" spans="5:8" ht="13.5">
      <c r="E26" s="291" t="s">
        <v>263</v>
      </c>
      <c r="F26" s="291"/>
      <c r="G26" s="291" t="s">
        <v>264</v>
      </c>
      <c r="H26" s="291"/>
    </row>
    <row r="42" s="289" customFormat="1" ht="13.5" customHeight="1"/>
    <row r="43" spans="1:11" ht="17.25">
      <c r="A43" s="389" t="s">
        <v>265</v>
      </c>
      <c r="B43" s="389"/>
      <c r="C43" s="389"/>
      <c r="D43" s="389"/>
      <c r="E43" s="389"/>
      <c r="F43" s="389"/>
      <c r="G43" s="389"/>
      <c r="H43" s="389"/>
      <c r="I43" s="389"/>
      <c r="J43" s="389"/>
      <c r="K43" s="389"/>
    </row>
    <row r="49" spans="3:9" ht="13.5">
      <c r="C49" s="291" t="s">
        <v>266</v>
      </c>
      <c r="I49" s="291" t="s">
        <v>267</v>
      </c>
    </row>
    <row r="50" spans="3:9" ht="13.5">
      <c r="C50" s="291"/>
      <c r="I50" s="291"/>
    </row>
    <row r="71" ht="13.5">
      <c r="A71" s="293" t="s">
        <v>268</v>
      </c>
    </row>
    <row r="72" spans="1:6" ht="13.5">
      <c r="A72" s="294"/>
      <c r="B72" s="294" t="s">
        <v>52</v>
      </c>
      <c r="C72" s="294" t="s">
        <v>269</v>
      </c>
      <c r="D72" s="294" t="s">
        <v>270</v>
      </c>
      <c r="E72" s="294" t="s">
        <v>271</v>
      </c>
      <c r="F72" s="294" t="s">
        <v>272</v>
      </c>
    </row>
    <row r="73" spans="1:6" ht="13.5">
      <c r="A73" s="294" t="s">
        <v>13</v>
      </c>
      <c r="B73" s="295">
        <v>0.56</v>
      </c>
      <c r="C73" s="295">
        <v>1.58</v>
      </c>
      <c r="D73" s="295">
        <v>0.36</v>
      </c>
      <c r="E73" s="295">
        <v>2.53</v>
      </c>
      <c r="F73" s="296">
        <v>12.09047672</v>
      </c>
    </row>
    <row r="74" spans="1:6" ht="13.5">
      <c r="A74" s="294" t="s">
        <v>14</v>
      </c>
      <c r="B74" s="295">
        <v>0.48</v>
      </c>
      <c r="C74" s="295">
        <v>1.7</v>
      </c>
      <c r="D74" s="295">
        <v>0.41</v>
      </c>
      <c r="E74" s="295">
        <v>2.59</v>
      </c>
      <c r="F74" s="296">
        <v>12.6532637</v>
      </c>
    </row>
    <row r="75" spans="1:6" ht="13.5">
      <c r="A75" s="294" t="s">
        <v>15</v>
      </c>
      <c r="B75" s="295">
        <v>0.44</v>
      </c>
      <c r="C75" s="295">
        <v>1.86</v>
      </c>
      <c r="D75" s="295">
        <v>0.52</v>
      </c>
      <c r="E75" s="295">
        <v>2.85</v>
      </c>
      <c r="F75" s="297">
        <v>13.67619374</v>
      </c>
    </row>
    <row r="76" spans="1:6" ht="13.5">
      <c r="A76" s="294" t="s">
        <v>16</v>
      </c>
      <c r="B76" s="295">
        <v>0.41</v>
      </c>
      <c r="C76" s="295">
        <v>1.97</v>
      </c>
      <c r="D76" s="295">
        <v>0.58</v>
      </c>
      <c r="E76" s="295">
        <v>3.2</v>
      </c>
      <c r="F76" s="297">
        <v>14.20502676</v>
      </c>
    </row>
    <row r="77" spans="1:6" ht="13.5">
      <c r="A77" s="294" t="s">
        <v>18</v>
      </c>
      <c r="B77" s="295">
        <v>0.52</v>
      </c>
      <c r="C77" s="295">
        <v>2.67</v>
      </c>
      <c r="D77" s="295">
        <v>0.64</v>
      </c>
      <c r="E77" s="295">
        <v>3.12</v>
      </c>
      <c r="F77" s="297">
        <v>15.60551709</v>
      </c>
    </row>
    <row r="78" ht="13.5">
      <c r="F78" s="298"/>
    </row>
    <row r="79" spans="1:9" ht="13.5">
      <c r="A79" s="293" t="s">
        <v>273</v>
      </c>
      <c r="H79" s="299"/>
      <c r="I79" s="299"/>
    </row>
    <row r="80" spans="1:9" ht="13.5">
      <c r="A80" s="300"/>
      <c r="B80" s="300" t="s">
        <v>274</v>
      </c>
      <c r="C80" s="300" t="s">
        <v>275</v>
      </c>
      <c r="H80" s="299"/>
      <c r="I80" s="299"/>
    </row>
    <row r="81" spans="1:9" ht="13.5">
      <c r="A81" s="300" t="s">
        <v>31</v>
      </c>
      <c r="B81" s="301">
        <v>9.817</v>
      </c>
      <c r="C81" s="301">
        <v>62.55657</v>
      </c>
      <c r="H81" s="299"/>
      <c r="I81" s="299"/>
    </row>
    <row r="82" spans="1:9" ht="13.5">
      <c r="A82" s="300" t="s">
        <v>32</v>
      </c>
      <c r="B82" s="301">
        <v>10.409</v>
      </c>
      <c r="C82" s="301">
        <v>66.84982</v>
      </c>
      <c r="H82" s="299"/>
      <c r="I82" s="299"/>
    </row>
    <row r="83" spans="1:9" ht="13.5">
      <c r="A83" s="300" t="s">
        <v>33</v>
      </c>
      <c r="B83" s="301">
        <v>10.983</v>
      </c>
      <c r="C83" s="301">
        <v>70.32076</v>
      </c>
      <c r="H83" s="299"/>
      <c r="I83" s="299"/>
    </row>
    <row r="84" spans="1:9" ht="13.5">
      <c r="A84" s="300" t="s">
        <v>34</v>
      </c>
      <c r="B84" s="301">
        <v>11.219</v>
      </c>
      <c r="C84" s="301">
        <v>73.03792</v>
      </c>
      <c r="H84" s="299"/>
      <c r="I84" s="299"/>
    </row>
    <row r="85" spans="1:3" ht="13.5">
      <c r="A85" s="300" t="s">
        <v>35</v>
      </c>
      <c r="B85" s="301">
        <v>11.816</v>
      </c>
      <c r="C85" s="301">
        <v>77.16209</v>
      </c>
    </row>
    <row r="86" spans="1:3" ht="13.5">
      <c r="A86" s="293"/>
      <c r="B86" s="293"/>
      <c r="C86" s="293"/>
    </row>
    <row r="87" spans="1:9" ht="13.5">
      <c r="A87" s="293" t="s">
        <v>276</v>
      </c>
      <c r="H87" s="299"/>
      <c r="I87" s="299"/>
    </row>
    <row r="88" spans="8:9" ht="13.5">
      <c r="H88" s="299"/>
      <c r="I88" s="299"/>
    </row>
    <row r="89" spans="1:9" ht="13.5">
      <c r="A89" s="302"/>
      <c r="B89" s="303" t="s">
        <v>277</v>
      </c>
      <c r="C89" s="304" t="s">
        <v>278</v>
      </c>
      <c r="D89" s="304" t="s">
        <v>279</v>
      </c>
      <c r="E89" s="305" t="s">
        <v>280</v>
      </c>
      <c r="H89" s="299"/>
      <c r="I89" s="299"/>
    </row>
    <row r="90" spans="1:9" ht="13.5">
      <c r="A90" s="294" t="s">
        <v>266</v>
      </c>
      <c r="B90" s="306">
        <v>93</v>
      </c>
      <c r="C90" s="302">
        <v>44</v>
      </c>
      <c r="D90" s="302">
        <v>15</v>
      </c>
      <c r="E90" s="302">
        <v>3</v>
      </c>
      <c r="H90" s="299"/>
      <c r="I90" s="299"/>
    </row>
    <row r="92" spans="1:6" ht="13.5">
      <c r="A92" s="302"/>
      <c r="B92" s="304" t="s">
        <v>278</v>
      </c>
      <c r="C92" s="304" t="s">
        <v>281</v>
      </c>
      <c r="D92" s="304" t="s">
        <v>282</v>
      </c>
      <c r="E92" s="305" t="s">
        <v>283</v>
      </c>
      <c r="F92" s="304" t="s">
        <v>284</v>
      </c>
    </row>
    <row r="93" spans="1:9" ht="13.5">
      <c r="A93" s="294" t="s">
        <v>285</v>
      </c>
      <c r="B93" s="302">
        <v>40</v>
      </c>
      <c r="C93" s="302">
        <v>9</v>
      </c>
      <c r="D93" s="302">
        <v>20</v>
      </c>
      <c r="E93" s="302">
        <v>9</v>
      </c>
      <c r="F93" s="302">
        <v>1</v>
      </c>
      <c r="H93" s="299"/>
      <c r="I93" s="299"/>
    </row>
    <row r="94" spans="8:9" ht="13.5">
      <c r="H94" s="299"/>
      <c r="I94" s="299"/>
    </row>
    <row r="95" spans="8:9" ht="13.5">
      <c r="H95" s="299"/>
      <c r="I95" s="299"/>
    </row>
  </sheetData>
  <mergeCells count="3">
    <mergeCell ref="A23:K23"/>
    <mergeCell ref="A43:K43"/>
    <mergeCell ref="A3:K3"/>
  </mergeCells>
  <printOptions/>
  <pageMargins left="0.11811023622047245" right="0.15748031496062992" top="0.11811023622047245" bottom="0.1968503937007874" header="0.11811023622047245" footer="0.35433070866141736"/>
  <pageSetup firstPageNumber="93" useFirstPageNumber="1" orientation="portrait" paperSize="9" r:id="rId2"/>
  <headerFooter alignWithMargins="0">
    <oddFooter>&amp;C&amp;"ＭＳ 明朝,標準"&amp;P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J12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9.625" style="0" customWidth="1"/>
    <col min="2" max="3" width="8.75390625" style="0" customWidth="1"/>
    <col min="4" max="9" width="8.50390625" style="0" customWidth="1"/>
    <col min="10" max="10" width="8.75390625" style="0" customWidth="1"/>
  </cols>
  <sheetData>
    <row r="1" spans="1:10" ht="21">
      <c r="A1" s="391" t="s">
        <v>69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10" ht="13.5">
      <c r="A2" s="2"/>
      <c r="B2" s="2"/>
      <c r="C2" s="2"/>
      <c r="D2" s="2"/>
      <c r="E2" s="2"/>
      <c r="F2" s="2"/>
      <c r="G2" s="2"/>
      <c r="H2" s="2"/>
      <c r="I2" s="2"/>
      <c r="J2" s="45" t="s">
        <v>70</v>
      </c>
    </row>
    <row r="3" spans="1:10" ht="17.25" customHeight="1">
      <c r="A3" s="424"/>
      <c r="B3" s="428" t="s">
        <v>71</v>
      </c>
      <c r="C3" s="369" t="s">
        <v>72</v>
      </c>
      <c r="D3" s="370"/>
      <c r="E3" s="370"/>
      <c r="F3" s="370"/>
      <c r="G3" s="370"/>
      <c r="H3" s="370"/>
      <c r="I3" s="371"/>
      <c r="J3" s="429" t="s">
        <v>73</v>
      </c>
    </row>
    <row r="4" spans="1:10" ht="17.25" customHeight="1">
      <c r="A4" s="425"/>
      <c r="B4" s="420"/>
      <c r="C4" s="419" t="s">
        <v>6</v>
      </c>
      <c r="D4" s="419" t="s">
        <v>74</v>
      </c>
      <c r="E4" s="419" t="s">
        <v>318</v>
      </c>
      <c r="F4" s="416" t="s">
        <v>319</v>
      </c>
      <c r="G4" s="416" t="s">
        <v>321</v>
      </c>
      <c r="H4" s="416" t="s">
        <v>322</v>
      </c>
      <c r="I4" s="422" t="s">
        <v>75</v>
      </c>
      <c r="J4" s="430"/>
    </row>
    <row r="5" spans="1:10" ht="17.25" customHeight="1">
      <c r="A5" s="425"/>
      <c r="B5" s="419" t="s">
        <v>317</v>
      </c>
      <c r="C5" s="419"/>
      <c r="D5" s="420"/>
      <c r="E5" s="420"/>
      <c r="F5" s="417"/>
      <c r="G5" s="417"/>
      <c r="H5" s="417"/>
      <c r="I5" s="423"/>
      <c r="J5" s="430"/>
    </row>
    <row r="6" spans="1:10" ht="17.25" customHeight="1">
      <c r="A6" s="426"/>
      <c r="B6" s="421"/>
      <c r="C6" s="427"/>
      <c r="D6" s="421"/>
      <c r="E6" s="421"/>
      <c r="F6" s="418"/>
      <c r="G6" s="418"/>
      <c r="H6" s="418"/>
      <c r="I6" s="66"/>
      <c r="J6" s="431"/>
    </row>
    <row r="7" spans="1:10" s="30" customFormat="1" ht="17.25" customHeight="1">
      <c r="A7" s="27" t="s">
        <v>31</v>
      </c>
      <c r="B7" s="67">
        <v>60</v>
      </c>
      <c r="C7" s="67">
        <f>SUM(D7:I7)</f>
        <v>46</v>
      </c>
      <c r="D7" s="67">
        <v>6</v>
      </c>
      <c r="E7" s="67">
        <v>21</v>
      </c>
      <c r="F7" s="67">
        <v>4</v>
      </c>
      <c r="G7" s="67">
        <v>6</v>
      </c>
      <c r="H7" s="67">
        <v>6</v>
      </c>
      <c r="I7" s="67">
        <v>3</v>
      </c>
      <c r="J7" s="349">
        <v>2</v>
      </c>
    </row>
    <row r="8" spans="1:10" s="30" customFormat="1" ht="17.25" customHeight="1">
      <c r="A8" s="27" t="s">
        <v>32</v>
      </c>
      <c r="B8" s="67">
        <v>58</v>
      </c>
      <c r="C8" s="67">
        <f>SUM(D8:I8)</f>
        <v>39</v>
      </c>
      <c r="D8" s="67">
        <v>7</v>
      </c>
      <c r="E8" s="67">
        <v>12</v>
      </c>
      <c r="F8" s="67">
        <v>4</v>
      </c>
      <c r="G8" s="67">
        <v>4</v>
      </c>
      <c r="H8" s="67">
        <v>5</v>
      </c>
      <c r="I8" s="67">
        <v>7</v>
      </c>
      <c r="J8" s="349">
        <v>4</v>
      </c>
    </row>
    <row r="9" spans="1:10" s="30" customFormat="1" ht="17.25" customHeight="1">
      <c r="A9" s="27" t="s">
        <v>33</v>
      </c>
      <c r="B9" s="67">
        <v>81</v>
      </c>
      <c r="C9" s="67">
        <f>SUM(D9:I9)</f>
        <v>41</v>
      </c>
      <c r="D9" s="67">
        <v>4</v>
      </c>
      <c r="E9" s="67">
        <v>19</v>
      </c>
      <c r="F9" s="67">
        <v>3</v>
      </c>
      <c r="G9" s="67">
        <v>2</v>
      </c>
      <c r="H9" s="67">
        <v>3</v>
      </c>
      <c r="I9" s="67">
        <v>10</v>
      </c>
      <c r="J9" s="349">
        <v>8</v>
      </c>
    </row>
    <row r="10" spans="1:10" s="30" customFormat="1" ht="17.25" customHeight="1">
      <c r="A10" s="27" t="s">
        <v>34</v>
      </c>
      <c r="B10" s="67">
        <v>62</v>
      </c>
      <c r="C10" s="67">
        <f>SUM(D10:I10)</f>
        <v>55</v>
      </c>
      <c r="D10" s="67">
        <v>3</v>
      </c>
      <c r="E10" s="67">
        <v>29</v>
      </c>
      <c r="F10" s="67">
        <v>7</v>
      </c>
      <c r="G10" s="67">
        <v>8</v>
      </c>
      <c r="H10" s="67">
        <v>2</v>
      </c>
      <c r="I10" s="67">
        <v>6</v>
      </c>
      <c r="J10" s="349">
        <v>8</v>
      </c>
    </row>
    <row r="11" spans="1:10" s="30" customFormat="1" ht="17.25" customHeight="1">
      <c r="A11" s="31" t="s">
        <v>35</v>
      </c>
      <c r="B11" s="69">
        <v>93</v>
      </c>
      <c r="C11" s="69">
        <f>SUM(D11:I11)</f>
        <v>52</v>
      </c>
      <c r="D11" s="69">
        <v>3</v>
      </c>
      <c r="E11" s="69">
        <v>27</v>
      </c>
      <c r="F11" s="69" t="s">
        <v>320</v>
      </c>
      <c r="G11" s="69">
        <v>11</v>
      </c>
      <c r="H11" s="69">
        <v>4</v>
      </c>
      <c r="I11" s="69">
        <v>7</v>
      </c>
      <c r="J11" s="70">
        <v>10</v>
      </c>
    </row>
    <row r="12" spans="1:10" s="30" customFormat="1" ht="13.5">
      <c r="A12" s="18"/>
      <c r="B12" s="18"/>
      <c r="C12" s="18"/>
      <c r="D12" s="18"/>
      <c r="E12" s="18"/>
      <c r="F12" s="18"/>
      <c r="G12" s="18"/>
      <c r="H12" s="18"/>
      <c r="I12" s="18"/>
      <c r="J12" s="345" t="s">
        <v>77</v>
      </c>
    </row>
  </sheetData>
  <mergeCells count="13">
    <mergeCell ref="I4:I5"/>
    <mergeCell ref="C3:I3"/>
    <mergeCell ref="A1:J1"/>
    <mergeCell ref="A3:A6"/>
    <mergeCell ref="C4:C6"/>
    <mergeCell ref="B3:B4"/>
    <mergeCell ref="B5:B6"/>
    <mergeCell ref="D4:D6"/>
    <mergeCell ref="J3:J6"/>
    <mergeCell ref="F4:F6"/>
    <mergeCell ref="G4:G6"/>
    <mergeCell ref="H4:H6"/>
    <mergeCell ref="E4:E6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I11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1.125" style="0" customWidth="1"/>
    <col min="2" max="3" width="10.00390625" style="0" customWidth="1"/>
    <col min="4" max="4" width="9.625" style="0" customWidth="1"/>
    <col min="5" max="7" width="9.625" style="176" customWidth="1"/>
    <col min="8" max="9" width="8.75390625" style="176" customWidth="1"/>
  </cols>
  <sheetData>
    <row r="1" spans="1:9" ht="21">
      <c r="A1" s="391" t="s">
        <v>78</v>
      </c>
      <c r="B1" s="391"/>
      <c r="C1" s="391"/>
      <c r="D1" s="391"/>
      <c r="E1" s="391"/>
      <c r="F1" s="391"/>
      <c r="G1" s="391"/>
      <c r="H1" s="391"/>
      <c r="I1" s="391"/>
    </row>
    <row r="2" spans="1:9" ht="13.5">
      <c r="A2" s="2"/>
      <c r="B2" s="2"/>
      <c r="C2" s="2"/>
      <c r="D2" s="2"/>
      <c r="E2" s="217"/>
      <c r="F2" s="217"/>
      <c r="G2" s="217"/>
      <c r="H2" s="350"/>
      <c r="I2" s="350" t="s">
        <v>70</v>
      </c>
    </row>
    <row r="3" spans="1:9" ht="17.25" customHeight="1">
      <c r="A3" s="364"/>
      <c r="B3" s="428" t="s">
        <v>79</v>
      </c>
      <c r="C3" s="428" t="s">
        <v>80</v>
      </c>
      <c r="D3" s="428" t="s">
        <v>323</v>
      </c>
      <c r="E3" s="432" t="s">
        <v>324</v>
      </c>
      <c r="F3" s="432" t="s">
        <v>325</v>
      </c>
      <c r="G3" s="432" t="s">
        <v>326</v>
      </c>
      <c r="H3" s="435" t="s">
        <v>75</v>
      </c>
      <c r="I3" s="429" t="s">
        <v>81</v>
      </c>
    </row>
    <row r="4" spans="1:9" ht="17.25" customHeight="1">
      <c r="A4" s="365"/>
      <c r="B4" s="419"/>
      <c r="C4" s="419"/>
      <c r="D4" s="420"/>
      <c r="E4" s="433"/>
      <c r="F4" s="433"/>
      <c r="G4" s="433"/>
      <c r="H4" s="436"/>
      <c r="I4" s="430"/>
    </row>
    <row r="5" spans="1:9" ht="17.25" customHeight="1">
      <c r="A5" s="365"/>
      <c r="B5" s="427"/>
      <c r="C5" s="427"/>
      <c r="D5" s="421"/>
      <c r="E5" s="434"/>
      <c r="F5" s="434"/>
      <c r="G5" s="434"/>
      <c r="H5" s="437"/>
      <c r="I5" s="431"/>
    </row>
    <row r="6" spans="1:9" s="30" customFormat="1" ht="17.25" customHeight="1">
      <c r="A6" s="71" t="s">
        <v>31</v>
      </c>
      <c r="B6" s="67">
        <v>2</v>
      </c>
      <c r="C6" s="67">
        <v>13</v>
      </c>
      <c r="D6" s="67">
        <v>13</v>
      </c>
      <c r="E6" s="346">
        <v>12</v>
      </c>
      <c r="F6" s="346">
        <v>4</v>
      </c>
      <c r="G6" s="346">
        <v>2</v>
      </c>
      <c r="H6" s="353">
        <v>13</v>
      </c>
      <c r="I6" s="349">
        <v>7</v>
      </c>
    </row>
    <row r="7" spans="1:9" s="30" customFormat="1" ht="17.25" customHeight="1">
      <c r="A7" s="71" t="s">
        <v>32</v>
      </c>
      <c r="B7" s="67">
        <v>1</v>
      </c>
      <c r="C7" s="67">
        <v>25</v>
      </c>
      <c r="D7" s="67">
        <v>12</v>
      </c>
      <c r="E7" s="346">
        <v>10</v>
      </c>
      <c r="F7" s="346">
        <v>5</v>
      </c>
      <c r="G7" s="346">
        <v>1</v>
      </c>
      <c r="H7" s="353">
        <v>16</v>
      </c>
      <c r="I7" s="349">
        <v>7</v>
      </c>
    </row>
    <row r="8" spans="1:9" s="30" customFormat="1" ht="17.25" customHeight="1">
      <c r="A8" s="71" t="s">
        <v>33</v>
      </c>
      <c r="B8" s="67">
        <v>6</v>
      </c>
      <c r="C8" s="67">
        <v>20</v>
      </c>
      <c r="D8" s="67">
        <v>10</v>
      </c>
      <c r="E8" s="346">
        <v>10</v>
      </c>
      <c r="F8" s="346">
        <v>3</v>
      </c>
      <c r="G8" s="346" t="s">
        <v>114</v>
      </c>
      <c r="H8" s="353">
        <v>19</v>
      </c>
      <c r="I8" s="349">
        <v>17</v>
      </c>
    </row>
    <row r="9" spans="1:9" s="30" customFormat="1" ht="17.25" customHeight="1">
      <c r="A9" s="71" t="s">
        <v>34</v>
      </c>
      <c r="B9" s="67">
        <v>4</v>
      </c>
      <c r="C9" s="67">
        <v>15</v>
      </c>
      <c r="D9" s="67">
        <v>9</v>
      </c>
      <c r="E9" s="346">
        <v>8</v>
      </c>
      <c r="F9" s="346">
        <v>5</v>
      </c>
      <c r="G9" s="346">
        <v>3</v>
      </c>
      <c r="H9" s="353">
        <v>15</v>
      </c>
      <c r="I9" s="349">
        <v>15</v>
      </c>
    </row>
    <row r="10" spans="1:9" s="30" customFormat="1" ht="17.25" customHeight="1">
      <c r="A10" s="72" t="s">
        <v>35</v>
      </c>
      <c r="B10" s="69">
        <v>1</v>
      </c>
      <c r="C10" s="69">
        <v>20</v>
      </c>
      <c r="D10" s="69">
        <v>9</v>
      </c>
      <c r="E10" s="348">
        <v>9</v>
      </c>
      <c r="F10" s="348">
        <v>2</v>
      </c>
      <c r="G10" s="348">
        <v>4</v>
      </c>
      <c r="H10" s="354">
        <v>14</v>
      </c>
      <c r="I10" s="70">
        <v>20</v>
      </c>
    </row>
    <row r="11" spans="1:9" s="30" customFormat="1" ht="13.5">
      <c r="A11" s="18"/>
      <c r="B11" s="18"/>
      <c r="C11" s="18"/>
      <c r="D11" s="18"/>
      <c r="E11" s="351"/>
      <c r="F11" s="351"/>
      <c r="G11" s="351"/>
      <c r="H11" s="351"/>
      <c r="I11" s="352" t="s">
        <v>82</v>
      </c>
    </row>
  </sheetData>
  <mergeCells count="10">
    <mergeCell ref="G3:G5"/>
    <mergeCell ref="H3:H5"/>
    <mergeCell ref="I3:I5"/>
    <mergeCell ref="A1:I1"/>
    <mergeCell ref="A3:A5"/>
    <mergeCell ref="B3:B5"/>
    <mergeCell ref="D3:D5"/>
    <mergeCell ref="C3:C5"/>
    <mergeCell ref="E3:E5"/>
    <mergeCell ref="F3:F5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H10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2.75390625" style="3" customWidth="1"/>
    <col min="2" max="7" width="12.375" style="3" customWidth="1"/>
    <col min="8" max="16384" width="9.00390625" style="3" customWidth="1"/>
  </cols>
  <sheetData>
    <row r="1" spans="1:8" ht="21">
      <c r="A1" s="391" t="s">
        <v>117</v>
      </c>
      <c r="B1" s="391"/>
      <c r="C1" s="391"/>
      <c r="D1" s="391"/>
      <c r="E1" s="391"/>
      <c r="F1" s="391"/>
      <c r="G1" s="391"/>
      <c r="H1" s="102"/>
    </row>
    <row r="2" spans="1:5" ht="13.5">
      <c r="A2" s="2"/>
      <c r="B2" s="2"/>
      <c r="C2" s="2"/>
      <c r="D2" s="2"/>
      <c r="E2" s="2"/>
    </row>
    <row r="3" spans="1:7" ht="30" customHeight="1">
      <c r="A3" s="103" t="s">
        <v>118</v>
      </c>
      <c r="B3" s="22" t="s">
        <v>6</v>
      </c>
      <c r="C3" s="22" t="s">
        <v>119</v>
      </c>
      <c r="D3" s="22" t="s">
        <v>120</v>
      </c>
      <c r="E3" s="22" t="s">
        <v>121</v>
      </c>
      <c r="F3" s="22" t="s">
        <v>122</v>
      </c>
      <c r="G3" s="37" t="s">
        <v>123</v>
      </c>
    </row>
    <row r="4" spans="1:7" s="10" customFormat="1" ht="17.25" customHeight="1">
      <c r="A4" s="27" t="s">
        <v>13</v>
      </c>
      <c r="B4" s="104">
        <f>SUM(C4:G4)</f>
        <v>1791</v>
      </c>
      <c r="C4" s="104">
        <v>111</v>
      </c>
      <c r="D4" s="104">
        <v>207</v>
      </c>
      <c r="E4" s="104">
        <v>28</v>
      </c>
      <c r="F4" s="104">
        <v>904</v>
      </c>
      <c r="G4" s="105">
        <v>541</v>
      </c>
    </row>
    <row r="5" spans="1:7" s="10" customFormat="1" ht="17.25" customHeight="1">
      <c r="A5" s="27" t="s">
        <v>14</v>
      </c>
      <c r="B5" s="104">
        <f>SUM(C5:G5)</f>
        <v>1920</v>
      </c>
      <c r="C5" s="104">
        <v>117</v>
      </c>
      <c r="D5" s="104">
        <v>226</v>
      </c>
      <c r="E5" s="104">
        <v>32</v>
      </c>
      <c r="F5" s="104">
        <v>960</v>
      </c>
      <c r="G5" s="105">
        <v>585</v>
      </c>
    </row>
    <row r="6" spans="1:7" s="10" customFormat="1" ht="17.25" customHeight="1">
      <c r="A6" s="27" t="s">
        <v>15</v>
      </c>
      <c r="B6" s="104">
        <f>SUM(C6:G6)</f>
        <v>1996</v>
      </c>
      <c r="C6" s="104">
        <v>118</v>
      </c>
      <c r="D6" s="104">
        <v>236</v>
      </c>
      <c r="E6" s="104">
        <v>36</v>
      </c>
      <c r="F6" s="104">
        <v>969</v>
      </c>
      <c r="G6" s="105">
        <v>637</v>
      </c>
    </row>
    <row r="7" spans="1:7" s="10" customFormat="1" ht="17.25" customHeight="1">
      <c r="A7" s="27" t="s">
        <v>16</v>
      </c>
      <c r="B7" s="104">
        <f>SUM(C7:G7)</f>
        <v>2075</v>
      </c>
      <c r="C7" s="104">
        <v>125</v>
      </c>
      <c r="D7" s="104">
        <v>244</v>
      </c>
      <c r="E7" s="104">
        <v>42</v>
      </c>
      <c r="F7" s="104">
        <v>989</v>
      </c>
      <c r="G7" s="105">
        <v>675</v>
      </c>
    </row>
    <row r="8" spans="1:7" s="10" customFormat="1" ht="17.25" customHeight="1">
      <c r="A8" s="31" t="s">
        <v>18</v>
      </c>
      <c r="B8" s="106">
        <v>2271</v>
      </c>
      <c r="C8" s="106">
        <v>134</v>
      </c>
      <c r="D8" s="106">
        <v>255</v>
      </c>
      <c r="E8" s="106">
        <v>39</v>
      </c>
      <c r="F8" s="106">
        <v>1051</v>
      </c>
      <c r="G8" s="107">
        <v>792</v>
      </c>
    </row>
    <row r="9" spans="1:7" s="10" customFormat="1" ht="13.5">
      <c r="A9" s="18"/>
      <c r="B9" s="18"/>
      <c r="C9" s="18"/>
      <c r="D9" s="18"/>
      <c r="E9" s="18"/>
      <c r="F9" s="390" t="s">
        <v>124</v>
      </c>
      <c r="G9" s="390"/>
    </row>
    <row r="10" spans="1:5" ht="13.5">
      <c r="A10" s="2"/>
      <c r="B10" s="2"/>
      <c r="C10" s="2"/>
      <c r="D10" s="2"/>
      <c r="E10" s="2"/>
    </row>
  </sheetData>
  <mergeCells count="2">
    <mergeCell ref="A1:G1"/>
    <mergeCell ref="F9:G9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/>
  <dimension ref="A1:J9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9.625" style="2" customWidth="1"/>
    <col min="2" max="2" width="6.625" style="2" customWidth="1"/>
    <col min="3" max="3" width="9.875" style="2" customWidth="1"/>
    <col min="4" max="6" width="9.625" style="2" customWidth="1"/>
    <col min="7" max="7" width="2.875" style="2" customWidth="1"/>
    <col min="8" max="8" width="9.625" style="2" customWidth="1"/>
    <col min="9" max="10" width="9.75390625" style="2" customWidth="1"/>
    <col min="11" max="16384" width="9.00390625" style="2" customWidth="1"/>
  </cols>
  <sheetData>
    <row r="1" spans="1:10" ht="34.5" customHeight="1">
      <c r="A1" s="439" t="s">
        <v>125</v>
      </c>
      <c r="B1" s="439"/>
      <c r="C1" s="439"/>
      <c r="D1" s="439"/>
      <c r="E1" s="439"/>
      <c r="F1" s="439"/>
      <c r="G1" s="60"/>
      <c r="H1" s="438" t="s">
        <v>126</v>
      </c>
      <c r="I1" s="438"/>
      <c r="J1" s="438"/>
    </row>
    <row r="2" spans="5:10" ht="13.5">
      <c r="E2" s="18"/>
      <c r="F2" s="108" t="s">
        <v>127</v>
      </c>
      <c r="G2" s="18"/>
      <c r="H2" s="18"/>
      <c r="I2" s="18"/>
      <c r="J2" s="108" t="s">
        <v>127</v>
      </c>
    </row>
    <row r="3" spans="1:10" ht="30" customHeight="1">
      <c r="A3" s="103" t="s">
        <v>118</v>
      </c>
      <c r="B3" s="22" t="s">
        <v>6</v>
      </c>
      <c r="C3" s="22" t="s">
        <v>128</v>
      </c>
      <c r="D3" s="22" t="s">
        <v>129</v>
      </c>
      <c r="E3" s="22" t="s">
        <v>130</v>
      </c>
      <c r="F3" s="21" t="s">
        <v>131</v>
      </c>
      <c r="G3" s="109"/>
      <c r="H3" s="103" t="s">
        <v>118</v>
      </c>
      <c r="I3" s="110" t="s">
        <v>132</v>
      </c>
      <c r="J3" s="111" t="s">
        <v>133</v>
      </c>
    </row>
    <row r="4" spans="1:10" s="18" customFormat="1" ht="17.25" customHeight="1">
      <c r="A4" s="27" t="s">
        <v>13</v>
      </c>
      <c r="B4" s="104">
        <f>SUM(C4:F4)</f>
        <v>399</v>
      </c>
      <c r="C4" s="104">
        <v>21</v>
      </c>
      <c r="D4" s="104">
        <v>104</v>
      </c>
      <c r="E4" s="104">
        <v>131</v>
      </c>
      <c r="F4" s="112">
        <v>143</v>
      </c>
      <c r="G4" s="113"/>
      <c r="H4" s="27" t="s">
        <v>13</v>
      </c>
      <c r="I4" s="114">
        <v>4</v>
      </c>
      <c r="J4" s="68">
        <v>1</v>
      </c>
    </row>
    <row r="5" spans="1:10" s="18" customFormat="1" ht="17.25" customHeight="1">
      <c r="A5" s="27" t="s">
        <v>14</v>
      </c>
      <c r="B5" s="104">
        <f>SUM(C5:F5)</f>
        <v>408</v>
      </c>
      <c r="C5" s="104">
        <v>21</v>
      </c>
      <c r="D5" s="104">
        <v>101</v>
      </c>
      <c r="E5" s="104">
        <v>129</v>
      </c>
      <c r="F5" s="112">
        <v>157</v>
      </c>
      <c r="G5" s="113"/>
      <c r="H5" s="27" t="s">
        <v>14</v>
      </c>
      <c r="I5" s="114">
        <v>4</v>
      </c>
      <c r="J5" s="68">
        <v>1</v>
      </c>
    </row>
    <row r="6" spans="1:10" s="18" customFormat="1" ht="17.25" customHeight="1">
      <c r="A6" s="27" t="s">
        <v>15</v>
      </c>
      <c r="B6" s="104">
        <f>SUM(C6:F6)</f>
        <v>405</v>
      </c>
      <c r="C6" s="104">
        <v>21</v>
      </c>
      <c r="D6" s="104">
        <v>107</v>
      </c>
      <c r="E6" s="104">
        <v>121</v>
      </c>
      <c r="F6" s="112">
        <v>156</v>
      </c>
      <c r="G6" s="113"/>
      <c r="H6" s="27" t="s">
        <v>15</v>
      </c>
      <c r="I6" s="114">
        <v>4</v>
      </c>
      <c r="J6" s="68">
        <v>1</v>
      </c>
    </row>
    <row r="7" spans="1:10" s="18" customFormat="1" ht="17.25" customHeight="1">
      <c r="A7" s="27" t="s">
        <v>16</v>
      </c>
      <c r="B7" s="104">
        <f>SUM(C7:F7)</f>
        <v>396</v>
      </c>
      <c r="C7" s="104">
        <v>20</v>
      </c>
      <c r="D7" s="104">
        <v>99</v>
      </c>
      <c r="E7" s="104">
        <v>120</v>
      </c>
      <c r="F7" s="105">
        <v>157</v>
      </c>
      <c r="G7" s="113"/>
      <c r="H7" s="27" t="s">
        <v>16</v>
      </c>
      <c r="I7" s="114">
        <v>4</v>
      </c>
      <c r="J7" s="68">
        <v>1</v>
      </c>
    </row>
    <row r="8" spans="1:10" s="18" customFormat="1" ht="17.25" customHeight="1">
      <c r="A8" s="31" t="s">
        <v>18</v>
      </c>
      <c r="B8" s="106">
        <v>522</v>
      </c>
      <c r="C8" s="106">
        <v>42</v>
      </c>
      <c r="D8" s="106">
        <v>110</v>
      </c>
      <c r="E8" s="106">
        <v>171</v>
      </c>
      <c r="F8" s="115">
        <v>199</v>
      </c>
      <c r="G8" s="116"/>
      <c r="H8" s="117" t="s">
        <v>18</v>
      </c>
      <c r="I8" s="118">
        <v>4</v>
      </c>
      <c r="J8" s="73">
        <v>1</v>
      </c>
    </row>
    <row r="9" spans="5:10" ht="13.5" customHeight="1">
      <c r="E9" s="440" t="s">
        <v>124</v>
      </c>
      <c r="F9" s="440"/>
      <c r="I9" s="390" t="s">
        <v>124</v>
      </c>
      <c r="J9" s="390"/>
    </row>
  </sheetData>
  <mergeCells count="4">
    <mergeCell ref="H1:J1"/>
    <mergeCell ref="I9:J9"/>
    <mergeCell ref="A1:F1"/>
    <mergeCell ref="E9:F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2" sqref="A2"/>
    </sheetView>
  </sheetViews>
  <sheetFormatPr defaultColWidth="9.00390625" defaultRowHeight="13.5"/>
  <cols>
    <col min="1" max="5" width="17.375" style="119" customWidth="1"/>
    <col min="6" max="16384" width="9.00390625" style="119" customWidth="1"/>
  </cols>
  <sheetData>
    <row r="1" spans="1:5" ht="26.25" customHeight="1">
      <c r="A1" s="391" t="s">
        <v>134</v>
      </c>
      <c r="B1" s="391"/>
      <c r="C1" s="391"/>
      <c r="D1" s="391"/>
      <c r="E1" s="391"/>
    </row>
    <row r="2" ht="12.75" customHeight="1">
      <c r="E2" s="120" t="s">
        <v>135</v>
      </c>
    </row>
    <row r="3" spans="1:5" ht="16.5" customHeight="1">
      <c r="A3" s="443" t="s">
        <v>136</v>
      </c>
      <c r="B3" s="441" t="s">
        <v>137</v>
      </c>
      <c r="C3" s="441"/>
      <c r="D3" s="441"/>
      <c r="E3" s="442"/>
    </row>
    <row r="4" spans="1:5" ht="16.5" customHeight="1">
      <c r="A4" s="444"/>
      <c r="B4" s="402" t="s">
        <v>138</v>
      </c>
      <c r="C4" s="402" t="s">
        <v>139</v>
      </c>
      <c r="D4" s="402"/>
      <c r="E4" s="358"/>
    </row>
    <row r="5" spans="1:5" ht="16.5" customHeight="1">
      <c r="A5" s="444"/>
      <c r="B5" s="402"/>
      <c r="C5" s="121" t="s">
        <v>140</v>
      </c>
      <c r="D5" s="121" t="s">
        <v>141</v>
      </c>
      <c r="E5" s="122" t="s">
        <v>142</v>
      </c>
    </row>
    <row r="6" spans="1:5" ht="21" customHeight="1">
      <c r="A6" s="53" t="s">
        <v>143</v>
      </c>
      <c r="B6" s="123">
        <v>122</v>
      </c>
      <c r="C6" s="123">
        <f>SUM(D6:E6)</f>
        <v>118</v>
      </c>
      <c r="D6" s="123">
        <v>31</v>
      </c>
      <c r="E6" s="124">
        <v>87</v>
      </c>
    </row>
    <row r="7" spans="1:5" ht="21" customHeight="1">
      <c r="A7" s="53" t="s">
        <v>144</v>
      </c>
      <c r="B7" s="123">
        <v>122</v>
      </c>
      <c r="C7" s="123">
        <f>SUM(D7:E7)</f>
        <v>120</v>
      </c>
      <c r="D7" s="123">
        <v>32</v>
      </c>
      <c r="E7" s="124">
        <v>88</v>
      </c>
    </row>
    <row r="8" spans="1:5" ht="21" customHeight="1">
      <c r="A8" s="53" t="s">
        <v>145</v>
      </c>
      <c r="B8" s="123">
        <v>130</v>
      </c>
      <c r="C8" s="123">
        <f>SUM(D8:E8)</f>
        <v>117</v>
      </c>
      <c r="D8" s="123">
        <v>33</v>
      </c>
      <c r="E8" s="124">
        <v>84</v>
      </c>
    </row>
    <row r="9" spans="1:5" ht="21" customHeight="1">
      <c r="A9" s="53" t="s">
        <v>146</v>
      </c>
      <c r="B9" s="123">
        <v>130</v>
      </c>
      <c r="C9" s="123">
        <f>SUM(D9:E9)</f>
        <v>127</v>
      </c>
      <c r="D9" s="123">
        <v>37</v>
      </c>
      <c r="E9" s="124">
        <v>90</v>
      </c>
    </row>
    <row r="10" spans="1:5" ht="21" customHeight="1">
      <c r="A10" s="56" t="s">
        <v>147</v>
      </c>
      <c r="B10" s="125">
        <v>130</v>
      </c>
      <c r="C10" s="125">
        <v>128</v>
      </c>
      <c r="D10" s="125">
        <v>36</v>
      </c>
      <c r="E10" s="126">
        <v>92</v>
      </c>
    </row>
    <row r="11" ht="14.25">
      <c r="E11" s="34" t="s">
        <v>148</v>
      </c>
    </row>
  </sheetData>
  <mergeCells count="5">
    <mergeCell ref="A1:E1"/>
    <mergeCell ref="B4:B5"/>
    <mergeCell ref="B3:E3"/>
    <mergeCell ref="C4:E4"/>
    <mergeCell ref="A3:A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5"/>
  <dimension ref="A1:J11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1.625" style="0" customWidth="1"/>
    <col min="2" max="10" width="8.375" style="0" customWidth="1"/>
  </cols>
  <sheetData>
    <row r="1" spans="1:10" ht="21">
      <c r="A1" s="391" t="s">
        <v>149</v>
      </c>
      <c r="B1" s="445"/>
      <c r="C1" s="445"/>
      <c r="D1" s="445"/>
      <c r="E1" s="445"/>
      <c r="F1" s="445"/>
      <c r="G1" s="445"/>
      <c r="H1" s="445"/>
      <c r="I1" s="445"/>
      <c r="J1" s="445"/>
    </row>
    <row r="2" spans="1:10" ht="13.5">
      <c r="A2" s="2"/>
      <c r="B2" s="2"/>
      <c r="C2" s="2"/>
      <c r="D2" s="2"/>
      <c r="E2" s="2"/>
      <c r="F2" s="2"/>
      <c r="G2" s="2"/>
      <c r="H2" s="2"/>
      <c r="I2" s="376" t="s">
        <v>150</v>
      </c>
      <c r="J2" s="376"/>
    </row>
    <row r="3" spans="1:10" ht="19.5" customHeight="1">
      <c r="A3" s="443" t="s">
        <v>151</v>
      </c>
      <c r="B3" s="375" t="s">
        <v>152</v>
      </c>
      <c r="C3" s="375"/>
      <c r="D3" s="375"/>
      <c r="E3" s="375" t="s">
        <v>153</v>
      </c>
      <c r="F3" s="375"/>
      <c r="G3" s="375"/>
      <c r="H3" s="375" t="s">
        <v>154</v>
      </c>
      <c r="I3" s="375"/>
      <c r="J3" s="357"/>
    </row>
    <row r="4" spans="1:10" ht="19.5" customHeight="1">
      <c r="A4" s="444"/>
      <c r="B4" s="446" t="s">
        <v>6</v>
      </c>
      <c r="C4" s="446" t="s">
        <v>155</v>
      </c>
      <c r="D4" s="127" t="s">
        <v>156</v>
      </c>
      <c r="E4" s="446" t="s">
        <v>6</v>
      </c>
      <c r="F4" s="446" t="s">
        <v>155</v>
      </c>
      <c r="G4" s="127" t="s">
        <v>156</v>
      </c>
      <c r="H4" s="446" t="s">
        <v>6</v>
      </c>
      <c r="I4" s="446" t="s">
        <v>155</v>
      </c>
      <c r="J4" s="128" t="s">
        <v>156</v>
      </c>
    </row>
    <row r="5" spans="1:10" ht="19.5" customHeight="1">
      <c r="A5" s="444"/>
      <c r="B5" s="447"/>
      <c r="C5" s="447"/>
      <c r="D5" s="5" t="s">
        <v>157</v>
      </c>
      <c r="E5" s="447"/>
      <c r="F5" s="447"/>
      <c r="G5" s="5" t="s">
        <v>157</v>
      </c>
      <c r="H5" s="447"/>
      <c r="I5" s="447"/>
      <c r="J5" s="129" t="s">
        <v>157</v>
      </c>
    </row>
    <row r="6" spans="1:10" s="30" customFormat="1" ht="19.5" customHeight="1">
      <c r="A6" s="53" t="s">
        <v>14</v>
      </c>
      <c r="B6" s="130">
        <f>SUM(C6:D6)</f>
        <v>13</v>
      </c>
      <c r="C6" s="130">
        <v>3</v>
      </c>
      <c r="D6" s="130">
        <v>10</v>
      </c>
      <c r="E6" s="130">
        <f>SUM(F6:G6)</f>
        <v>185</v>
      </c>
      <c r="F6" s="130">
        <v>58</v>
      </c>
      <c r="G6" s="130">
        <v>127</v>
      </c>
      <c r="H6" s="130">
        <f>SUM(I6:J6)</f>
        <v>1275</v>
      </c>
      <c r="I6" s="130">
        <v>335</v>
      </c>
      <c r="J6" s="131">
        <v>940</v>
      </c>
    </row>
    <row r="7" spans="1:10" s="30" customFormat="1" ht="19.5" customHeight="1">
      <c r="A7" s="53" t="s">
        <v>15</v>
      </c>
      <c r="B7" s="130">
        <f>SUM(C7:D7)</f>
        <v>13</v>
      </c>
      <c r="C7" s="130">
        <v>3</v>
      </c>
      <c r="D7" s="130">
        <v>10</v>
      </c>
      <c r="E7" s="130">
        <f>SUM(F7:G7)</f>
        <v>208</v>
      </c>
      <c r="F7" s="130">
        <v>61</v>
      </c>
      <c r="G7" s="130">
        <v>147</v>
      </c>
      <c r="H7" s="130">
        <f>SUM(I7:J7)</f>
        <v>1324</v>
      </c>
      <c r="I7" s="130">
        <v>335</v>
      </c>
      <c r="J7" s="131">
        <v>989</v>
      </c>
    </row>
    <row r="8" spans="1:10" s="30" customFormat="1" ht="19.5" customHeight="1">
      <c r="A8" s="53" t="s">
        <v>16</v>
      </c>
      <c r="B8" s="130">
        <f>SUM(C8:D8)</f>
        <v>13</v>
      </c>
      <c r="C8" s="130">
        <v>3</v>
      </c>
      <c r="D8" s="130">
        <v>10</v>
      </c>
      <c r="E8" s="130">
        <f>SUM(F8:G8)</f>
        <v>230</v>
      </c>
      <c r="F8" s="130">
        <v>63</v>
      </c>
      <c r="G8" s="130">
        <v>167</v>
      </c>
      <c r="H8" s="130">
        <f>SUM(I8:J8)</f>
        <v>1339</v>
      </c>
      <c r="I8" s="130">
        <v>333</v>
      </c>
      <c r="J8" s="131">
        <v>1006</v>
      </c>
    </row>
    <row r="9" spans="1:10" s="30" customFormat="1" ht="19.5" customHeight="1">
      <c r="A9" s="53" t="s">
        <v>18</v>
      </c>
      <c r="B9" s="130">
        <f>SUM(C9:D9)</f>
        <v>13</v>
      </c>
      <c r="C9" s="130">
        <v>3</v>
      </c>
      <c r="D9" s="130">
        <v>10</v>
      </c>
      <c r="E9" s="130">
        <f>SUM(F9:G9)</f>
        <v>241</v>
      </c>
      <c r="F9" s="130">
        <v>61</v>
      </c>
      <c r="G9" s="130">
        <v>180</v>
      </c>
      <c r="H9" s="130">
        <f>SUM(I9:J9)</f>
        <v>1448</v>
      </c>
      <c r="I9" s="130">
        <v>335</v>
      </c>
      <c r="J9" s="131">
        <v>1113</v>
      </c>
    </row>
    <row r="10" spans="1:10" s="30" customFormat="1" ht="19.5" customHeight="1">
      <c r="A10" s="56" t="s">
        <v>158</v>
      </c>
      <c r="B10" s="132">
        <f>SUM(C10:D10)</f>
        <v>13</v>
      </c>
      <c r="C10" s="132">
        <v>3</v>
      </c>
      <c r="D10" s="132">
        <v>10</v>
      </c>
      <c r="E10" s="132">
        <f>SUM(F10:G10)</f>
        <v>251</v>
      </c>
      <c r="F10" s="132">
        <v>60</v>
      </c>
      <c r="G10" s="132">
        <v>191</v>
      </c>
      <c r="H10" s="132">
        <f>SUM(I10:J10)</f>
        <v>1455</v>
      </c>
      <c r="I10" s="132">
        <v>317</v>
      </c>
      <c r="J10" s="133">
        <v>1138</v>
      </c>
    </row>
    <row r="11" spans="1:10" s="30" customFormat="1" ht="14.25" customHeight="1">
      <c r="A11" s="18"/>
      <c r="B11" s="18"/>
      <c r="C11" s="18"/>
      <c r="D11" s="18"/>
      <c r="E11" s="18"/>
      <c r="F11" s="18"/>
      <c r="G11" s="18"/>
      <c r="H11" s="18"/>
      <c r="I11" s="390" t="s">
        <v>159</v>
      </c>
      <c r="J11" s="390"/>
    </row>
  </sheetData>
  <mergeCells count="13">
    <mergeCell ref="F4:F5"/>
    <mergeCell ref="H4:H5"/>
    <mergeCell ref="I4:I5"/>
    <mergeCell ref="I11:J11"/>
    <mergeCell ref="A1:J1"/>
    <mergeCell ref="A3:A5"/>
    <mergeCell ref="B3:D3"/>
    <mergeCell ref="E3:G3"/>
    <mergeCell ref="H3:J3"/>
    <mergeCell ref="B4:B5"/>
    <mergeCell ref="C4:C5"/>
    <mergeCell ref="I2:J2"/>
    <mergeCell ref="E4:E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6"/>
  <dimension ref="A1:AB18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3.625" style="0" customWidth="1"/>
    <col min="2" max="7" width="14.625" style="0" customWidth="1"/>
    <col min="8" max="8" width="13.625" style="0" customWidth="1"/>
    <col min="9" max="17" width="7.875" style="0" customWidth="1"/>
    <col min="18" max="18" width="16.625" style="2" customWidth="1"/>
    <col min="19" max="19" width="6.625" style="2" customWidth="1"/>
    <col min="20" max="20" width="10.375" style="2" customWidth="1"/>
    <col min="21" max="21" width="7.375" style="2" customWidth="1"/>
    <col min="22" max="22" width="10.375" style="2" customWidth="1"/>
    <col min="23" max="23" width="7.375" style="2" customWidth="1"/>
    <col min="24" max="24" width="10.375" style="2" customWidth="1"/>
    <col min="25" max="25" width="7.375" style="2" customWidth="1"/>
    <col min="26" max="26" width="10.375" style="2" customWidth="1"/>
    <col min="27" max="27" width="7.375" style="2" customWidth="1"/>
    <col min="28" max="28" width="10.375" style="2" customWidth="1"/>
  </cols>
  <sheetData>
    <row r="1" spans="1:11" ht="21">
      <c r="A1" s="391" t="s">
        <v>286</v>
      </c>
      <c r="B1" s="391"/>
      <c r="C1" s="391"/>
      <c r="D1" s="391"/>
      <c r="E1" s="391"/>
      <c r="F1" s="391"/>
      <c r="G1" s="391"/>
      <c r="H1" s="2"/>
      <c r="I1" s="2"/>
      <c r="J1" s="2"/>
      <c r="K1" s="2"/>
    </row>
    <row r="2" spans="1:28" ht="13.5">
      <c r="A2" s="307" t="s">
        <v>287</v>
      </c>
      <c r="B2" s="2"/>
      <c r="C2" s="17"/>
      <c r="D2" s="17"/>
      <c r="E2" s="17"/>
      <c r="G2" s="45" t="s">
        <v>288</v>
      </c>
      <c r="H2" s="307" t="s">
        <v>289</v>
      </c>
      <c r="I2" s="2"/>
      <c r="J2" s="2"/>
      <c r="K2" s="2"/>
      <c r="R2" s="308" t="s">
        <v>290</v>
      </c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ht="19.5" customHeight="1">
      <c r="A3" s="283" t="s">
        <v>291</v>
      </c>
      <c r="B3" s="280" t="s">
        <v>292</v>
      </c>
      <c r="C3" s="281" t="s">
        <v>13</v>
      </c>
      <c r="D3" s="309" t="s">
        <v>14</v>
      </c>
      <c r="E3" s="309" t="s">
        <v>15</v>
      </c>
      <c r="F3" s="309" t="s">
        <v>16</v>
      </c>
      <c r="G3" s="282" t="s">
        <v>18</v>
      </c>
      <c r="H3" s="360"/>
      <c r="I3" s="375" t="s">
        <v>293</v>
      </c>
      <c r="J3" s="450"/>
      <c r="K3" s="450"/>
      <c r="L3" s="375" t="s">
        <v>294</v>
      </c>
      <c r="M3" s="450"/>
      <c r="N3" s="450"/>
      <c r="O3" s="375" t="s">
        <v>295</v>
      </c>
      <c r="P3" s="450"/>
      <c r="Q3" s="451"/>
      <c r="R3" s="360"/>
      <c r="S3" s="448" t="s">
        <v>13</v>
      </c>
      <c r="T3" s="449"/>
      <c r="U3" s="448" t="s">
        <v>14</v>
      </c>
      <c r="V3" s="449"/>
      <c r="W3" s="441" t="s">
        <v>15</v>
      </c>
      <c r="X3" s="448"/>
      <c r="Y3" s="441" t="s">
        <v>16</v>
      </c>
      <c r="Z3" s="448"/>
      <c r="AA3" s="441" t="s">
        <v>18</v>
      </c>
      <c r="AB3" s="442"/>
    </row>
    <row r="4" spans="1:28" s="30" customFormat="1" ht="19.5" customHeight="1">
      <c r="A4" s="452" t="s">
        <v>6</v>
      </c>
      <c r="B4" s="279" t="s">
        <v>141</v>
      </c>
      <c r="C4" s="310">
        <f aca="true" t="shared" si="0" ref="C4:F5">SUM(C6,C8,C10,C12)</f>
        <v>298</v>
      </c>
      <c r="D4" s="310">
        <f t="shared" si="0"/>
        <v>327</v>
      </c>
      <c r="E4" s="310">
        <f t="shared" si="0"/>
        <v>349</v>
      </c>
      <c r="F4" s="311">
        <f t="shared" si="0"/>
        <v>331</v>
      </c>
      <c r="G4" s="312">
        <v>319</v>
      </c>
      <c r="H4" s="454"/>
      <c r="I4" s="121" t="s">
        <v>6</v>
      </c>
      <c r="J4" s="121" t="s">
        <v>296</v>
      </c>
      <c r="K4" s="121" t="s">
        <v>297</v>
      </c>
      <c r="L4" s="121" t="s">
        <v>6</v>
      </c>
      <c r="M4" s="121" t="s">
        <v>296</v>
      </c>
      <c r="N4" s="121" t="s">
        <v>297</v>
      </c>
      <c r="O4" s="121" t="s">
        <v>6</v>
      </c>
      <c r="P4" s="121" t="s">
        <v>296</v>
      </c>
      <c r="Q4" s="122" t="s">
        <v>297</v>
      </c>
      <c r="R4" s="361"/>
      <c r="S4" s="313" t="s">
        <v>298</v>
      </c>
      <c r="T4" s="313" t="s">
        <v>54</v>
      </c>
      <c r="U4" s="313" t="s">
        <v>298</v>
      </c>
      <c r="V4" s="314" t="s">
        <v>54</v>
      </c>
      <c r="W4" s="313" t="s">
        <v>298</v>
      </c>
      <c r="X4" s="314" t="s">
        <v>54</v>
      </c>
      <c r="Y4" s="313" t="s">
        <v>298</v>
      </c>
      <c r="Z4" s="314" t="s">
        <v>54</v>
      </c>
      <c r="AA4" s="313" t="s">
        <v>298</v>
      </c>
      <c r="AB4" s="315" t="s">
        <v>54</v>
      </c>
    </row>
    <row r="5" spans="1:28" s="30" customFormat="1" ht="19.5" customHeight="1">
      <c r="A5" s="452"/>
      <c r="B5" s="5" t="s">
        <v>142</v>
      </c>
      <c r="C5" s="316">
        <f t="shared" si="0"/>
        <v>210</v>
      </c>
      <c r="D5" s="316">
        <f t="shared" si="0"/>
        <v>224</v>
      </c>
      <c r="E5" s="316">
        <f t="shared" si="0"/>
        <v>233</v>
      </c>
      <c r="F5" s="317">
        <f t="shared" si="0"/>
        <v>227</v>
      </c>
      <c r="G5" s="318">
        <v>210</v>
      </c>
      <c r="H5" s="53" t="s">
        <v>13</v>
      </c>
      <c r="I5" s="141">
        <v>1530</v>
      </c>
      <c r="J5" s="141">
        <v>128</v>
      </c>
      <c r="K5" s="141">
        <v>6</v>
      </c>
      <c r="L5" s="141">
        <v>25251</v>
      </c>
      <c r="M5" s="141">
        <v>2104</v>
      </c>
      <c r="N5" s="141">
        <v>103</v>
      </c>
      <c r="O5" s="141">
        <v>117173</v>
      </c>
      <c r="P5" s="141">
        <v>9764</v>
      </c>
      <c r="Q5" s="319">
        <v>480</v>
      </c>
      <c r="R5" s="75" t="s">
        <v>299</v>
      </c>
      <c r="S5" s="320">
        <f aca="true" t="shared" si="1" ref="S5:Z5">SUM(S6:S13)</f>
        <v>1530</v>
      </c>
      <c r="T5" s="321">
        <f t="shared" si="1"/>
        <v>100.00004</v>
      </c>
      <c r="U5" s="320">
        <f t="shared" si="1"/>
        <v>1440</v>
      </c>
      <c r="V5" s="322">
        <f t="shared" si="1"/>
        <v>100.00003222222222</v>
      </c>
      <c r="W5" s="320">
        <f t="shared" si="1"/>
        <v>1630</v>
      </c>
      <c r="X5" s="322">
        <f t="shared" si="1"/>
        <v>100.00000000000001</v>
      </c>
      <c r="Y5" s="320">
        <f t="shared" si="1"/>
        <v>1584</v>
      </c>
      <c r="Z5" s="322">
        <f t="shared" si="1"/>
        <v>100</v>
      </c>
      <c r="AA5" s="320">
        <v>1519</v>
      </c>
      <c r="AB5" s="323">
        <v>100</v>
      </c>
    </row>
    <row r="6" spans="1:28" s="30" customFormat="1" ht="19.5" customHeight="1">
      <c r="A6" s="452" t="s">
        <v>300</v>
      </c>
      <c r="B6" s="279" t="s">
        <v>141</v>
      </c>
      <c r="C6" s="310" t="s">
        <v>301</v>
      </c>
      <c r="D6" s="324">
        <v>1</v>
      </c>
      <c r="E6" s="310" t="s">
        <v>301</v>
      </c>
      <c r="F6" s="311" t="s">
        <v>301</v>
      </c>
      <c r="G6" s="312" t="s">
        <v>115</v>
      </c>
      <c r="H6" s="53" t="s">
        <v>14</v>
      </c>
      <c r="I6" s="284">
        <v>1440</v>
      </c>
      <c r="J6" s="284">
        <v>120</v>
      </c>
      <c r="K6" s="284">
        <v>6</v>
      </c>
      <c r="L6" s="284">
        <v>29514</v>
      </c>
      <c r="M6" s="284">
        <v>2460</v>
      </c>
      <c r="N6" s="284">
        <v>121</v>
      </c>
      <c r="O6" s="284">
        <v>138967</v>
      </c>
      <c r="P6" s="284">
        <v>11580</v>
      </c>
      <c r="Q6" s="285">
        <v>570</v>
      </c>
      <c r="R6" s="78" t="s">
        <v>302</v>
      </c>
      <c r="S6" s="325">
        <v>0</v>
      </c>
      <c r="T6" s="326">
        <f>(S6/S5)*100</f>
        <v>0</v>
      </c>
      <c r="U6" s="325">
        <v>2</v>
      </c>
      <c r="V6" s="327">
        <f>(U6/U5)*100</f>
        <v>0.1388888888888889</v>
      </c>
      <c r="W6" s="325">
        <v>2</v>
      </c>
      <c r="X6" s="327">
        <v>0.12</v>
      </c>
      <c r="Y6" s="325">
        <v>4</v>
      </c>
      <c r="Z6" s="327">
        <v>0.25</v>
      </c>
      <c r="AA6" s="325">
        <v>7</v>
      </c>
      <c r="AB6" s="328">
        <v>0.46</v>
      </c>
    </row>
    <row r="7" spans="1:28" s="30" customFormat="1" ht="19.5" customHeight="1">
      <c r="A7" s="452"/>
      <c r="B7" s="5" t="s">
        <v>142</v>
      </c>
      <c r="C7" s="316" t="s">
        <v>301</v>
      </c>
      <c r="D7" s="316" t="s">
        <v>301</v>
      </c>
      <c r="E7" s="316" t="s">
        <v>301</v>
      </c>
      <c r="F7" s="317" t="s">
        <v>301</v>
      </c>
      <c r="G7" s="318" t="s">
        <v>301</v>
      </c>
      <c r="H7" s="53" t="s">
        <v>15</v>
      </c>
      <c r="I7" s="284">
        <v>1630</v>
      </c>
      <c r="J7" s="284">
        <v>136</v>
      </c>
      <c r="K7" s="284">
        <v>7</v>
      </c>
      <c r="L7" s="284">
        <v>27595</v>
      </c>
      <c r="M7" s="284">
        <v>2299</v>
      </c>
      <c r="N7" s="284">
        <v>113</v>
      </c>
      <c r="O7" s="284">
        <v>126065</v>
      </c>
      <c r="P7" s="284">
        <v>10505</v>
      </c>
      <c r="Q7" s="285">
        <v>517</v>
      </c>
      <c r="R7" s="78" t="s">
        <v>303</v>
      </c>
      <c r="S7" s="325">
        <v>19</v>
      </c>
      <c r="T7" s="326">
        <f>ROUNDUP((S7/S5)*100,5)</f>
        <v>1.24184</v>
      </c>
      <c r="U7" s="325">
        <v>14</v>
      </c>
      <c r="V7" s="327">
        <f>ROUNDUP((U7/U5)*100,5)</f>
        <v>0.9722299999999999</v>
      </c>
      <c r="W7" s="325">
        <v>22</v>
      </c>
      <c r="X7" s="327">
        <v>1.35</v>
      </c>
      <c r="Y7" s="325">
        <v>16</v>
      </c>
      <c r="Z7" s="327">
        <v>1.01</v>
      </c>
      <c r="AA7" s="325">
        <v>11</v>
      </c>
      <c r="AB7" s="328">
        <v>0.72</v>
      </c>
    </row>
    <row r="8" spans="1:28" s="30" customFormat="1" ht="19.5" customHeight="1">
      <c r="A8" s="452" t="s">
        <v>304</v>
      </c>
      <c r="B8" s="279" t="s">
        <v>141</v>
      </c>
      <c r="C8" s="310">
        <v>163</v>
      </c>
      <c r="D8" s="311">
        <v>172</v>
      </c>
      <c r="E8" s="311">
        <v>173</v>
      </c>
      <c r="F8" s="311">
        <v>148</v>
      </c>
      <c r="G8" s="312">
        <v>128</v>
      </c>
      <c r="H8" s="53" t="s">
        <v>16</v>
      </c>
      <c r="I8" s="284">
        <v>1584</v>
      </c>
      <c r="J8" s="284">
        <v>132</v>
      </c>
      <c r="K8" s="284">
        <v>7</v>
      </c>
      <c r="L8" s="284">
        <v>28280</v>
      </c>
      <c r="M8" s="284">
        <v>2357</v>
      </c>
      <c r="N8" s="284">
        <v>118</v>
      </c>
      <c r="O8" s="284">
        <v>126508</v>
      </c>
      <c r="P8" s="284">
        <v>10542</v>
      </c>
      <c r="Q8" s="285">
        <v>527</v>
      </c>
      <c r="R8" s="78" t="s">
        <v>305</v>
      </c>
      <c r="S8" s="325">
        <v>15</v>
      </c>
      <c r="T8" s="326">
        <f>ROUNDUP((S8/S5)*100,5)</f>
        <v>0.9803999999999999</v>
      </c>
      <c r="U8" s="325">
        <v>2</v>
      </c>
      <c r="V8" s="327">
        <f>ROUNDUP((U8/U5)*100,5)</f>
        <v>0.13889</v>
      </c>
      <c r="W8" s="325">
        <v>10</v>
      </c>
      <c r="X8" s="327">
        <v>0.61</v>
      </c>
      <c r="Y8" s="325">
        <v>15</v>
      </c>
      <c r="Z8" s="327">
        <v>0.95</v>
      </c>
      <c r="AA8" s="325">
        <v>14</v>
      </c>
      <c r="AB8" s="328">
        <v>0.92</v>
      </c>
    </row>
    <row r="9" spans="1:28" s="30" customFormat="1" ht="19.5" customHeight="1">
      <c r="A9" s="452"/>
      <c r="B9" s="5" t="s">
        <v>142</v>
      </c>
      <c r="C9" s="316">
        <v>103</v>
      </c>
      <c r="D9" s="317">
        <v>100</v>
      </c>
      <c r="E9" s="317">
        <v>98</v>
      </c>
      <c r="F9" s="317">
        <v>88</v>
      </c>
      <c r="G9" s="318">
        <v>67</v>
      </c>
      <c r="H9" s="56" t="s">
        <v>18</v>
      </c>
      <c r="I9" s="286">
        <v>1519</v>
      </c>
      <c r="J9" s="286">
        <v>127</v>
      </c>
      <c r="K9" s="286">
        <v>6</v>
      </c>
      <c r="L9" s="286">
        <v>28503</v>
      </c>
      <c r="M9" s="286">
        <v>2375</v>
      </c>
      <c r="N9" s="286">
        <v>119</v>
      </c>
      <c r="O9" s="286">
        <v>126433</v>
      </c>
      <c r="P9" s="286">
        <v>10536</v>
      </c>
      <c r="Q9" s="287">
        <v>527</v>
      </c>
      <c r="R9" s="78" t="s">
        <v>306</v>
      </c>
      <c r="S9" s="325">
        <v>7</v>
      </c>
      <c r="T9" s="326">
        <f>ROUNDUP((S9/S5)*100,5)</f>
        <v>0.45752</v>
      </c>
      <c r="U9" s="325">
        <v>7</v>
      </c>
      <c r="V9" s="327">
        <f>ROUNDUP((U9/U5)*100,5)</f>
        <v>0.48612</v>
      </c>
      <c r="W9" s="325">
        <v>16</v>
      </c>
      <c r="X9" s="327">
        <v>0.99</v>
      </c>
      <c r="Y9" s="325">
        <v>11</v>
      </c>
      <c r="Z9" s="327">
        <v>0.7</v>
      </c>
      <c r="AA9" s="325">
        <v>8</v>
      </c>
      <c r="AB9" s="328">
        <v>0.53</v>
      </c>
    </row>
    <row r="10" spans="1:28" s="30" customFormat="1" ht="19.5" customHeight="1">
      <c r="A10" s="452" t="s">
        <v>307</v>
      </c>
      <c r="B10" s="279" t="s">
        <v>141</v>
      </c>
      <c r="C10" s="310">
        <v>118</v>
      </c>
      <c r="D10" s="311">
        <v>142</v>
      </c>
      <c r="E10" s="311">
        <v>163</v>
      </c>
      <c r="F10" s="311">
        <v>168</v>
      </c>
      <c r="G10" s="312">
        <v>173</v>
      </c>
      <c r="H10" s="329"/>
      <c r="I10" s="330"/>
      <c r="J10" s="330"/>
      <c r="K10" s="330"/>
      <c r="L10" s="330"/>
      <c r="M10" s="330"/>
      <c r="N10" s="330"/>
      <c r="O10" s="390" t="s">
        <v>308</v>
      </c>
      <c r="P10" s="390"/>
      <c r="Q10" s="390"/>
      <c r="R10" s="78" t="s">
        <v>309</v>
      </c>
      <c r="S10" s="325">
        <v>184</v>
      </c>
      <c r="T10" s="326">
        <f>ROUNDUP((S10/S5)*100,5)</f>
        <v>12.02615</v>
      </c>
      <c r="U10" s="325">
        <v>163</v>
      </c>
      <c r="V10" s="327">
        <f>ROUNDUP((U10/U5)*100,5)</f>
        <v>11.31945</v>
      </c>
      <c r="W10" s="325">
        <v>221</v>
      </c>
      <c r="X10" s="327">
        <v>13.56</v>
      </c>
      <c r="Y10" s="325">
        <v>159</v>
      </c>
      <c r="Z10" s="327">
        <v>10.04</v>
      </c>
      <c r="AA10" s="325">
        <v>122</v>
      </c>
      <c r="AB10" s="328">
        <v>8.03</v>
      </c>
    </row>
    <row r="11" spans="1:28" s="30" customFormat="1" ht="19.5" customHeight="1">
      <c r="A11" s="452"/>
      <c r="B11" s="5" t="s">
        <v>142</v>
      </c>
      <c r="C11" s="316">
        <v>103</v>
      </c>
      <c r="D11" s="317">
        <v>117</v>
      </c>
      <c r="E11" s="317">
        <v>125</v>
      </c>
      <c r="F11" s="317">
        <v>128</v>
      </c>
      <c r="G11" s="318">
        <v>130</v>
      </c>
      <c r="H11" s="18"/>
      <c r="I11" s="18"/>
      <c r="J11" s="18"/>
      <c r="K11" s="18"/>
      <c r="L11" s="18"/>
      <c r="M11" s="18"/>
      <c r="N11" s="18"/>
      <c r="O11" s="331"/>
      <c r="P11" s="18"/>
      <c r="Q11" s="18"/>
      <c r="R11" s="78" t="s">
        <v>310</v>
      </c>
      <c r="S11" s="325">
        <v>1218</v>
      </c>
      <c r="T11" s="326">
        <f>ROUNDUP((S11/S5)*100,5)</f>
        <v>79.60785</v>
      </c>
      <c r="U11" s="325">
        <v>1188</v>
      </c>
      <c r="V11" s="327">
        <f>ROUNDUP((U11/U5)*100,5)</f>
        <v>82.5</v>
      </c>
      <c r="W11" s="325">
        <v>1230</v>
      </c>
      <c r="X11" s="327">
        <v>75.46</v>
      </c>
      <c r="Y11" s="325">
        <v>1220</v>
      </c>
      <c r="Z11" s="327">
        <v>77.02</v>
      </c>
      <c r="AA11" s="325">
        <v>1222</v>
      </c>
      <c r="AB11" s="328">
        <v>80.45</v>
      </c>
    </row>
    <row r="12" spans="1:28" s="30" customFormat="1" ht="19.5" customHeight="1">
      <c r="A12" s="452" t="s">
        <v>311</v>
      </c>
      <c r="B12" s="279" t="s">
        <v>141</v>
      </c>
      <c r="C12" s="310">
        <v>17</v>
      </c>
      <c r="D12" s="311">
        <v>12</v>
      </c>
      <c r="E12" s="311">
        <v>13</v>
      </c>
      <c r="F12" s="311">
        <v>15</v>
      </c>
      <c r="G12" s="312">
        <v>18</v>
      </c>
      <c r="H12" s="18"/>
      <c r="I12" s="18"/>
      <c r="J12" s="18"/>
      <c r="K12" s="18"/>
      <c r="R12" s="78" t="s">
        <v>312</v>
      </c>
      <c r="S12" s="325">
        <v>87</v>
      </c>
      <c r="T12" s="326">
        <f>ROUNDUP((S12/S5)*100,5)</f>
        <v>5.68628</v>
      </c>
      <c r="U12" s="325">
        <v>61</v>
      </c>
      <c r="V12" s="327">
        <f>ROUNDUP((U12/U5)*100,5)</f>
        <v>4.23612</v>
      </c>
      <c r="W12" s="325">
        <v>122</v>
      </c>
      <c r="X12" s="327">
        <v>7.48</v>
      </c>
      <c r="Y12" s="325">
        <v>154</v>
      </c>
      <c r="Z12" s="327">
        <v>9.72</v>
      </c>
      <c r="AA12" s="325">
        <v>135</v>
      </c>
      <c r="AB12" s="328">
        <v>8.89</v>
      </c>
    </row>
    <row r="13" spans="1:28" s="30" customFormat="1" ht="19.5" customHeight="1">
      <c r="A13" s="453"/>
      <c r="B13" s="288" t="s">
        <v>142</v>
      </c>
      <c r="C13" s="332">
        <v>4</v>
      </c>
      <c r="D13" s="333">
        <v>7</v>
      </c>
      <c r="E13" s="333">
        <v>10</v>
      </c>
      <c r="F13" s="333">
        <v>11</v>
      </c>
      <c r="G13" s="334">
        <v>13</v>
      </c>
      <c r="H13" s="18"/>
      <c r="I13" s="18"/>
      <c r="J13" s="18"/>
      <c r="K13" s="18"/>
      <c r="R13" s="81" t="s">
        <v>313</v>
      </c>
      <c r="S13" s="335" t="s">
        <v>316</v>
      </c>
      <c r="T13" s="335" t="s">
        <v>316</v>
      </c>
      <c r="U13" s="336">
        <v>3</v>
      </c>
      <c r="V13" s="337">
        <f>U13/U5*100</f>
        <v>0.20833333333333334</v>
      </c>
      <c r="W13" s="336">
        <v>7</v>
      </c>
      <c r="X13" s="337">
        <v>0.43</v>
      </c>
      <c r="Y13" s="336">
        <v>5</v>
      </c>
      <c r="Z13" s="337">
        <v>0.31</v>
      </c>
      <c r="AA13" s="335" t="s">
        <v>316</v>
      </c>
      <c r="AB13" s="338" t="s">
        <v>316</v>
      </c>
    </row>
    <row r="14" spans="1:28" s="30" customFormat="1" ht="13.5">
      <c r="A14" s="18"/>
      <c r="B14" s="18"/>
      <c r="C14" s="331"/>
      <c r="E14" s="339"/>
      <c r="F14" s="339"/>
      <c r="G14" s="19" t="s">
        <v>314</v>
      </c>
      <c r="H14" s="18"/>
      <c r="I14" s="18"/>
      <c r="J14" s="18"/>
      <c r="K14" s="18"/>
      <c r="R14" s="329"/>
      <c r="S14" s="340"/>
      <c r="T14" s="340"/>
      <c r="U14" s="340"/>
      <c r="W14" s="339"/>
      <c r="X14" s="339"/>
      <c r="Y14" s="339"/>
      <c r="Z14" s="339"/>
      <c r="AB14" s="19" t="s">
        <v>315</v>
      </c>
    </row>
    <row r="15" spans="1:17" ht="13.5">
      <c r="A15" s="2"/>
      <c r="B15" s="2"/>
      <c r="C15" s="2"/>
      <c r="D15" s="2"/>
      <c r="E15" s="2"/>
      <c r="F15" s="2"/>
      <c r="G15" s="2"/>
      <c r="H15" s="18"/>
      <c r="I15" s="18"/>
      <c r="J15" s="18"/>
      <c r="K15" s="18"/>
      <c r="L15" s="30"/>
      <c r="M15" s="30"/>
      <c r="N15" s="30"/>
      <c r="O15" s="30"/>
      <c r="P15" s="30"/>
      <c r="Q15" s="30"/>
    </row>
    <row r="16" spans="1:11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3:28" ht="13.5">
      <c r="C17" s="341"/>
      <c r="D17" s="341"/>
      <c r="E17" s="341"/>
      <c r="F17" s="341"/>
      <c r="G17" s="341"/>
      <c r="H17" s="2"/>
      <c r="I17" s="2"/>
      <c r="J17" s="2"/>
      <c r="K17" s="2"/>
      <c r="S17" s="342"/>
      <c r="T17" s="343"/>
      <c r="U17" s="342"/>
      <c r="V17" s="343"/>
      <c r="W17" s="342"/>
      <c r="X17" s="343"/>
      <c r="Y17" s="342"/>
      <c r="Z17" s="343"/>
      <c r="AA17" s="342"/>
      <c r="AB17" s="343"/>
    </row>
    <row r="18" spans="3:7" ht="13.5">
      <c r="C18" s="344"/>
      <c r="D18" s="344"/>
      <c r="E18" s="344"/>
      <c r="F18" s="344"/>
      <c r="G18" s="344"/>
    </row>
  </sheetData>
  <mergeCells count="17">
    <mergeCell ref="AA3:AB3"/>
    <mergeCell ref="O10:Q10"/>
    <mergeCell ref="A12:A13"/>
    <mergeCell ref="A6:A7"/>
    <mergeCell ref="A4:A5"/>
    <mergeCell ref="A8:A9"/>
    <mergeCell ref="A10:A11"/>
    <mergeCell ref="Y3:Z3"/>
    <mergeCell ref="H3:H4"/>
    <mergeCell ref="W3:X3"/>
    <mergeCell ref="R3:R4"/>
    <mergeCell ref="S3:T3"/>
    <mergeCell ref="U3:V3"/>
    <mergeCell ref="A1:G1"/>
    <mergeCell ref="I3:K3"/>
    <mergeCell ref="L3:N3"/>
    <mergeCell ref="O3:Q3"/>
  </mergeCells>
  <printOptions/>
  <pageMargins left="0.2" right="0.57" top="0.984251968503937" bottom="0.984251968503937" header="0.5118110236220472" footer="0.5118110236220472"/>
  <pageSetup horizontalDpi="300" verticalDpi="300" orientation="landscape" paperSize="9" r:id="rId2"/>
  <colBreaks count="2" manualBreakCount="2">
    <brk id="7" max="65535" man="1"/>
    <brk id="17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7"/>
  <sheetViews>
    <sheetView showGridLines="0"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5.25390625" style="134" customWidth="1"/>
    <col min="2" max="2" width="9.00390625" style="134" customWidth="1"/>
    <col min="3" max="9" width="10.75390625" style="134" customWidth="1"/>
    <col min="10" max="16384" width="9.00390625" style="134" customWidth="1"/>
  </cols>
  <sheetData>
    <row r="1" spans="1:9" ht="27" customHeight="1">
      <c r="A1" s="459" t="s">
        <v>160</v>
      </c>
      <c r="B1" s="459"/>
      <c r="C1" s="459"/>
      <c r="D1" s="459"/>
      <c r="E1" s="459"/>
      <c r="F1" s="459"/>
      <c r="G1" s="459"/>
      <c r="H1" s="460"/>
      <c r="I1" s="460"/>
    </row>
    <row r="2" spans="1:9" ht="21.75" customHeight="1">
      <c r="A2" s="135" t="s">
        <v>161</v>
      </c>
      <c r="B2" s="136"/>
      <c r="C2" s="136"/>
      <c r="D2" s="136"/>
      <c r="E2" s="136"/>
      <c r="F2" s="136"/>
      <c r="G2" s="136"/>
      <c r="H2" s="136"/>
      <c r="I2" s="136"/>
    </row>
    <row r="3" spans="1:9" ht="17.25" customHeight="1">
      <c r="A3" s="461"/>
      <c r="B3" s="462"/>
      <c r="C3" s="466" t="s">
        <v>162</v>
      </c>
      <c r="D3" s="466" t="s">
        <v>163</v>
      </c>
      <c r="E3" s="466"/>
      <c r="F3" s="466" t="s">
        <v>164</v>
      </c>
      <c r="G3" s="488"/>
      <c r="H3" s="466" t="s">
        <v>165</v>
      </c>
      <c r="I3" s="481"/>
    </row>
    <row r="4" spans="1:9" ht="17.25" customHeight="1">
      <c r="A4" s="463"/>
      <c r="B4" s="464"/>
      <c r="C4" s="469"/>
      <c r="D4" s="137" t="s">
        <v>166</v>
      </c>
      <c r="E4" s="137" t="s">
        <v>167</v>
      </c>
      <c r="F4" s="137" t="s">
        <v>166</v>
      </c>
      <c r="G4" s="138" t="s">
        <v>167</v>
      </c>
      <c r="H4" s="137" t="s">
        <v>166</v>
      </c>
      <c r="I4" s="139" t="s">
        <v>167</v>
      </c>
    </row>
    <row r="5" spans="1:9" ht="27" customHeight="1">
      <c r="A5" s="486" t="s">
        <v>168</v>
      </c>
      <c r="B5" s="487"/>
      <c r="C5" s="140">
        <v>295</v>
      </c>
      <c r="D5" s="140">
        <v>105</v>
      </c>
      <c r="E5" s="141">
        <v>1029</v>
      </c>
      <c r="F5" s="140">
        <v>104</v>
      </c>
      <c r="G5" s="142">
        <v>2074</v>
      </c>
      <c r="H5" s="140">
        <v>31</v>
      </c>
      <c r="I5" s="143">
        <v>317</v>
      </c>
    </row>
    <row r="6" spans="1:9" ht="27" customHeight="1">
      <c r="A6" s="484" t="s">
        <v>169</v>
      </c>
      <c r="B6" s="485"/>
      <c r="C6" s="140">
        <v>293</v>
      </c>
      <c r="D6" s="140">
        <v>121</v>
      </c>
      <c r="E6" s="141">
        <v>1072</v>
      </c>
      <c r="F6" s="140">
        <v>117</v>
      </c>
      <c r="G6" s="142">
        <v>2063</v>
      </c>
      <c r="H6" s="140">
        <v>29</v>
      </c>
      <c r="I6" s="143">
        <v>244</v>
      </c>
    </row>
    <row r="7" spans="1:9" ht="27" customHeight="1">
      <c r="A7" s="482" t="s">
        <v>170</v>
      </c>
      <c r="B7" s="483"/>
      <c r="C7" s="144">
        <v>293</v>
      </c>
      <c r="D7" s="144">
        <v>115</v>
      </c>
      <c r="E7" s="145">
        <v>1138</v>
      </c>
      <c r="F7" s="144">
        <v>180</v>
      </c>
      <c r="G7" s="146">
        <v>3149</v>
      </c>
      <c r="H7" s="144">
        <v>35</v>
      </c>
      <c r="I7" s="147">
        <v>311</v>
      </c>
    </row>
    <row r="8" spans="1:9" ht="5.25" customHeight="1">
      <c r="A8" s="148"/>
      <c r="B8" s="148"/>
      <c r="I8" s="149"/>
    </row>
    <row r="9" spans="1:2" ht="17.25" customHeight="1">
      <c r="A9" s="150" t="s">
        <v>173</v>
      </c>
      <c r="B9" s="148"/>
    </row>
    <row r="10" spans="1:9" ht="17.25" customHeight="1">
      <c r="A10" s="461"/>
      <c r="B10" s="462"/>
      <c r="C10" s="466" t="s">
        <v>162</v>
      </c>
      <c r="D10" s="488" t="s">
        <v>75</v>
      </c>
      <c r="E10" s="489"/>
      <c r="F10" s="465" t="s">
        <v>171</v>
      </c>
      <c r="G10" s="466"/>
      <c r="H10" s="467"/>
      <c r="I10" s="468"/>
    </row>
    <row r="11" spans="1:9" ht="17.25" customHeight="1">
      <c r="A11" s="463"/>
      <c r="B11" s="464"/>
      <c r="C11" s="469"/>
      <c r="D11" s="137" t="s">
        <v>166</v>
      </c>
      <c r="E11" s="151" t="s">
        <v>167</v>
      </c>
      <c r="F11" s="477" t="s">
        <v>166</v>
      </c>
      <c r="G11" s="478"/>
      <c r="H11" s="469" t="s">
        <v>167</v>
      </c>
      <c r="I11" s="470"/>
    </row>
    <row r="12" spans="1:9" ht="27" customHeight="1">
      <c r="A12" s="486" t="s">
        <v>168</v>
      </c>
      <c r="B12" s="487"/>
      <c r="C12" s="140">
        <v>295</v>
      </c>
      <c r="D12" s="152" t="s">
        <v>174</v>
      </c>
      <c r="E12" s="153" t="s">
        <v>174</v>
      </c>
      <c r="F12" s="479">
        <f>D5+F5+H5</f>
        <v>240</v>
      </c>
      <c r="G12" s="480"/>
      <c r="H12" s="471">
        <f>E5+G5+I5</f>
        <v>3420</v>
      </c>
      <c r="I12" s="472"/>
    </row>
    <row r="13" spans="1:9" ht="27" customHeight="1">
      <c r="A13" s="484" t="s">
        <v>169</v>
      </c>
      <c r="B13" s="485"/>
      <c r="C13" s="140">
        <v>293</v>
      </c>
      <c r="D13" s="140">
        <v>17</v>
      </c>
      <c r="E13" s="154">
        <v>72</v>
      </c>
      <c r="F13" s="455">
        <v>284</v>
      </c>
      <c r="G13" s="456"/>
      <c r="H13" s="473">
        <v>3451</v>
      </c>
      <c r="I13" s="474"/>
    </row>
    <row r="14" spans="1:9" ht="27" customHeight="1">
      <c r="A14" s="482" t="s">
        <v>170</v>
      </c>
      <c r="B14" s="483"/>
      <c r="C14" s="144">
        <v>293</v>
      </c>
      <c r="D14" s="144">
        <v>3</v>
      </c>
      <c r="E14" s="155">
        <v>5</v>
      </c>
      <c r="F14" s="457">
        <f>D7+F7+H7+D14</f>
        <v>333</v>
      </c>
      <c r="G14" s="458"/>
      <c r="H14" s="475">
        <f>E7+G7+I7+E14</f>
        <v>4603</v>
      </c>
      <c r="I14" s="476"/>
    </row>
    <row r="15" spans="7:9" ht="13.5">
      <c r="G15" s="156"/>
      <c r="I15" s="156" t="s">
        <v>172</v>
      </c>
    </row>
    <row r="16" ht="13.5">
      <c r="D16" s="157"/>
    </row>
    <row r="17" ht="13.5">
      <c r="D17" s="157"/>
    </row>
  </sheetData>
  <mergeCells count="24">
    <mergeCell ref="A6:B6"/>
    <mergeCell ref="A12:B12"/>
    <mergeCell ref="A7:B7"/>
    <mergeCell ref="C10:C11"/>
    <mergeCell ref="F11:G11"/>
    <mergeCell ref="F12:G12"/>
    <mergeCell ref="H3:I3"/>
    <mergeCell ref="A14:B14"/>
    <mergeCell ref="A13:B13"/>
    <mergeCell ref="A5:B5"/>
    <mergeCell ref="C3:C4"/>
    <mergeCell ref="D3:E3"/>
    <mergeCell ref="D10:E10"/>
    <mergeCell ref="F3:G3"/>
    <mergeCell ref="F13:G13"/>
    <mergeCell ref="F14:G14"/>
    <mergeCell ref="A1:I1"/>
    <mergeCell ref="A3:B4"/>
    <mergeCell ref="A10:B11"/>
    <mergeCell ref="F10:I10"/>
    <mergeCell ref="H11:I11"/>
    <mergeCell ref="H12:I12"/>
    <mergeCell ref="H13:I13"/>
    <mergeCell ref="H14:I14"/>
  </mergeCells>
  <printOptions/>
  <pageMargins left="0.7874015748031497" right="0.49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4"/>
  <dimension ref="A1:U27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4.125" style="158" customWidth="1"/>
    <col min="2" max="20" width="4.625" style="158" customWidth="1"/>
    <col min="21" max="16384" width="9.00390625" style="158" customWidth="1"/>
  </cols>
  <sheetData>
    <row r="1" spans="1:19" ht="21">
      <c r="A1" s="503" t="s">
        <v>175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</row>
    <row r="2" spans="1:19" ht="14.25" customHeight="1">
      <c r="A2" s="159" t="s">
        <v>176</v>
      </c>
      <c r="Q2" s="376" t="s">
        <v>2</v>
      </c>
      <c r="R2" s="376"/>
      <c r="S2" s="376"/>
    </row>
    <row r="3" spans="1:19" ht="19.5" customHeight="1">
      <c r="A3" s="513" t="s">
        <v>177</v>
      </c>
      <c r="B3" s="407"/>
      <c r="C3" s="407"/>
      <c r="D3" s="504" t="s">
        <v>178</v>
      </c>
      <c r="E3" s="504"/>
      <c r="F3" s="504"/>
      <c r="G3" s="504"/>
      <c r="H3" s="504" t="s">
        <v>179</v>
      </c>
      <c r="I3" s="504"/>
      <c r="J3" s="504"/>
      <c r="K3" s="504"/>
      <c r="L3" s="504" t="s">
        <v>180</v>
      </c>
      <c r="M3" s="504"/>
      <c r="N3" s="504"/>
      <c r="O3" s="504"/>
      <c r="P3" s="504" t="s">
        <v>181</v>
      </c>
      <c r="Q3" s="504"/>
      <c r="R3" s="504"/>
      <c r="S3" s="505"/>
    </row>
    <row r="4" spans="1:19" ht="19.5" customHeight="1">
      <c r="A4" s="514" t="s">
        <v>15</v>
      </c>
      <c r="B4" s="515"/>
      <c r="C4" s="516"/>
      <c r="D4" s="509">
        <v>2355</v>
      </c>
      <c r="E4" s="510"/>
      <c r="F4" s="510"/>
      <c r="G4" s="511"/>
      <c r="H4" s="506">
        <v>7212</v>
      </c>
      <c r="I4" s="507"/>
      <c r="J4" s="507"/>
      <c r="K4" s="512"/>
      <c r="L4" s="509">
        <v>2459</v>
      </c>
      <c r="M4" s="510"/>
      <c r="N4" s="510"/>
      <c r="O4" s="511"/>
      <c r="P4" s="506">
        <v>23454</v>
      </c>
      <c r="Q4" s="507"/>
      <c r="R4" s="507"/>
      <c r="S4" s="508"/>
    </row>
    <row r="5" spans="1:19" ht="19.5" customHeight="1">
      <c r="A5" s="498" t="s">
        <v>16</v>
      </c>
      <c r="B5" s="374"/>
      <c r="C5" s="374"/>
      <c r="D5" s="499">
        <v>3857</v>
      </c>
      <c r="E5" s="499"/>
      <c r="F5" s="499"/>
      <c r="G5" s="499"/>
      <c r="H5" s="496">
        <v>12029</v>
      </c>
      <c r="I5" s="496"/>
      <c r="J5" s="496"/>
      <c r="K5" s="496"/>
      <c r="L5" s="499">
        <v>2985</v>
      </c>
      <c r="M5" s="499"/>
      <c r="N5" s="499"/>
      <c r="O5" s="499"/>
      <c r="P5" s="496">
        <v>19420</v>
      </c>
      <c r="Q5" s="496"/>
      <c r="R5" s="496"/>
      <c r="S5" s="497"/>
    </row>
    <row r="6" spans="1:19" ht="19.5" customHeight="1">
      <c r="A6" s="525" t="s">
        <v>18</v>
      </c>
      <c r="B6" s="526"/>
      <c r="C6" s="526"/>
      <c r="D6" s="524">
        <v>5148</v>
      </c>
      <c r="E6" s="524"/>
      <c r="F6" s="524"/>
      <c r="G6" s="524"/>
      <c r="H6" s="517">
        <v>12317</v>
      </c>
      <c r="I6" s="517"/>
      <c r="J6" s="517"/>
      <c r="K6" s="517"/>
      <c r="L6" s="524">
        <v>2650</v>
      </c>
      <c r="M6" s="524"/>
      <c r="N6" s="524"/>
      <c r="O6" s="524"/>
      <c r="P6" s="517">
        <v>21613</v>
      </c>
      <c r="Q6" s="517"/>
      <c r="R6" s="517"/>
      <c r="S6" s="522"/>
    </row>
    <row r="7" spans="1:19" ht="13.5">
      <c r="A7" s="160"/>
      <c r="B7" s="161"/>
      <c r="C7" s="161"/>
      <c r="D7" s="161"/>
      <c r="E7" s="161"/>
      <c r="P7" s="518" t="s">
        <v>182</v>
      </c>
      <c r="Q7" s="518"/>
      <c r="R7" s="518"/>
      <c r="S7" s="518"/>
    </row>
    <row r="8" spans="1:19" ht="13.5">
      <c r="A8" s="160"/>
      <c r="B8" s="161"/>
      <c r="C8" s="161"/>
      <c r="D8" s="161"/>
      <c r="E8" s="161"/>
      <c r="P8" s="162"/>
      <c r="Q8" s="162"/>
      <c r="R8" s="162"/>
      <c r="S8" s="162"/>
    </row>
    <row r="9" spans="1:18" ht="17.25">
      <c r="A9" s="163"/>
      <c r="B9" s="164" t="s">
        <v>183</v>
      </c>
      <c r="C9" s="165"/>
      <c r="F9" s="165"/>
      <c r="G9" s="518" t="s">
        <v>184</v>
      </c>
      <c r="H9" s="518"/>
      <c r="I9" s="518"/>
      <c r="K9" s="164" t="s">
        <v>185</v>
      </c>
      <c r="L9" s="165"/>
      <c r="P9" s="518" t="s">
        <v>184</v>
      </c>
      <c r="Q9" s="518"/>
      <c r="R9" s="518"/>
    </row>
    <row r="10" spans="1:19" ht="18.75" customHeight="1">
      <c r="A10" s="166"/>
      <c r="B10" s="167"/>
      <c r="C10" s="519" t="s">
        <v>186</v>
      </c>
      <c r="D10" s="520"/>
      <c r="E10" s="520"/>
      <c r="F10" s="523"/>
      <c r="G10" s="519" t="s">
        <v>187</v>
      </c>
      <c r="H10" s="520"/>
      <c r="I10" s="521"/>
      <c r="J10" s="168"/>
      <c r="K10" s="167"/>
      <c r="L10" s="519" t="s">
        <v>186</v>
      </c>
      <c r="M10" s="520"/>
      <c r="N10" s="520"/>
      <c r="O10" s="523"/>
      <c r="P10" s="519" t="s">
        <v>188</v>
      </c>
      <c r="Q10" s="520"/>
      <c r="R10" s="521"/>
      <c r="S10" s="169"/>
    </row>
    <row r="11" spans="1:19" ht="18.75" customHeight="1">
      <c r="A11" s="170"/>
      <c r="B11" s="171">
        <v>1</v>
      </c>
      <c r="C11" s="493" t="s">
        <v>245</v>
      </c>
      <c r="D11" s="494"/>
      <c r="E11" s="494"/>
      <c r="F11" s="495"/>
      <c r="G11" s="490">
        <v>20</v>
      </c>
      <c r="H11" s="491"/>
      <c r="I11" s="492"/>
      <c r="J11" s="168"/>
      <c r="K11" s="171">
        <v>1</v>
      </c>
      <c r="L11" s="493" t="s">
        <v>245</v>
      </c>
      <c r="M11" s="494"/>
      <c r="N11" s="494"/>
      <c r="O11" s="495"/>
      <c r="P11" s="490">
        <v>19</v>
      </c>
      <c r="Q11" s="491"/>
      <c r="R11" s="492"/>
      <c r="S11" s="172"/>
    </row>
    <row r="12" spans="1:19" ht="18.75" customHeight="1">
      <c r="A12" s="170"/>
      <c r="B12" s="171">
        <v>2</v>
      </c>
      <c r="C12" s="493" t="s">
        <v>246</v>
      </c>
      <c r="D12" s="494"/>
      <c r="E12" s="494"/>
      <c r="F12" s="495"/>
      <c r="G12" s="490">
        <v>19</v>
      </c>
      <c r="H12" s="491"/>
      <c r="I12" s="492"/>
      <c r="J12" s="168"/>
      <c r="K12" s="171">
        <v>2</v>
      </c>
      <c r="L12" s="493" t="s">
        <v>246</v>
      </c>
      <c r="M12" s="494"/>
      <c r="N12" s="494"/>
      <c r="O12" s="495"/>
      <c r="P12" s="490">
        <v>22</v>
      </c>
      <c r="Q12" s="491"/>
      <c r="R12" s="492"/>
      <c r="S12" s="172"/>
    </row>
    <row r="13" spans="1:19" ht="18.75" customHeight="1">
      <c r="A13" s="170"/>
      <c r="B13" s="171">
        <v>3</v>
      </c>
      <c r="C13" s="493" t="s">
        <v>189</v>
      </c>
      <c r="D13" s="494"/>
      <c r="E13" s="494"/>
      <c r="F13" s="495"/>
      <c r="G13" s="490">
        <v>33</v>
      </c>
      <c r="H13" s="491"/>
      <c r="I13" s="492"/>
      <c r="J13" s="168"/>
      <c r="K13" s="171">
        <v>3</v>
      </c>
      <c r="L13" s="493" t="s">
        <v>189</v>
      </c>
      <c r="M13" s="494"/>
      <c r="N13" s="494"/>
      <c r="O13" s="495"/>
      <c r="P13" s="490">
        <v>32</v>
      </c>
      <c r="Q13" s="491"/>
      <c r="R13" s="492"/>
      <c r="S13" s="172"/>
    </row>
    <row r="14" spans="1:19" ht="18.75" customHeight="1">
      <c r="A14" s="170"/>
      <c r="B14" s="171">
        <v>4</v>
      </c>
      <c r="C14" s="493" t="s">
        <v>247</v>
      </c>
      <c r="D14" s="494"/>
      <c r="E14" s="494"/>
      <c r="F14" s="495"/>
      <c r="G14" s="490">
        <v>63</v>
      </c>
      <c r="H14" s="491"/>
      <c r="I14" s="492"/>
      <c r="J14" s="168"/>
      <c r="K14" s="171">
        <v>4</v>
      </c>
      <c r="L14" s="493" t="s">
        <v>247</v>
      </c>
      <c r="M14" s="494"/>
      <c r="N14" s="494"/>
      <c r="O14" s="495"/>
      <c r="P14" s="490">
        <v>55</v>
      </c>
      <c r="Q14" s="491"/>
      <c r="R14" s="492"/>
      <c r="S14" s="172"/>
    </row>
    <row r="15" spans="1:19" ht="18.75" customHeight="1">
      <c r="A15" s="170"/>
      <c r="B15" s="171">
        <v>5</v>
      </c>
      <c r="C15" s="493" t="s">
        <v>248</v>
      </c>
      <c r="D15" s="494"/>
      <c r="E15" s="494"/>
      <c r="F15" s="495"/>
      <c r="G15" s="490">
        <v>61</v>
      </c>
      <c r="H15" s="491"/>
      <c r="I15" s="492"/>
      <c r="J15" s="168"/>
      <c r="K15" s="171">
        <v>5</v>
      </c>
      <c r="L15" s="493" t="s">
        <v>248</v>
      </c>
      <c r="M15" s="494"/>
      <c r="N15" s="494"/>
      <c r="O15" s="495"/>
      <c r="P15" s="490">
        <v>53</v>
      </c>
      <c r="Q15" s="491"/>
      <c r="R15" s="492"/>
      <c r="S15" s="172"/>
    </row>
    <row r="16" spans="1:19" ht="18.75" customHeight="1">
      <c r="A16" s="170"/>
      <c r="B16" s="171">
        <v>6</v>
      </c>
      <c r="C16" s="493" t="s">
        <v>190</v>
      </c>
      <c r="D16" s="494"/>
      <c r="E16" s="494"/>
      <c r="F16" s="495"/>
      <c r="G16" s="490">
        <v>35</v>
      </c>
      <c r="H16" s="491"/>
      <c r="I16" s="492"/>
      <c r="J16" s="168"/>
      <c r="K16" s="171">
        <v>6</v>
      </c>
      <c r="L16" s="493" t="s">
        <v>190</v>
      </c>
      <c r="M16" s="494"/>
      <c r="N16" s="494"/>
      <c r="O16" s="495"/>
      <c r="P16" s="490">
        <v>28</v>
      </c>
      <c r="Q16" s="491"/>
      <c r="R16" s="492"/>
      <c r="S16" s="172"/>
    </row>
    <row r="17" spans="1:19" ht="18.75" customHeight="1">
      <c r="A17" s="170"/>
      <c r="B17" s="171">
        <v>7</v>
      </c>
      <c r="C17" s="493" t="s">
        <v>191</v>
      </c>
      <c r="D17" s="494"/>
      <c r="E17" s="494"/>
      <c r="F17" s="495"/>
      <c r="G17" s="490">
        <v>14</v>
      </c>
      <c r="H17" s="491"/>
      <c r="I17" s="492"/>
      <c r="J17" s="168"/>
      <c r="K17" s="171">
        <v>7</v>
      </c>
      <c r="L17" s="493" t="s">
        <v>191</v>
      </c>
      <c r="M17" s="494"/>
      <c r="N17" s="494"/>
      <c r="O17" s="495"/>
      <c r="P17" s="490">
        <v>20</v>
      </c>
      <c r="Q17" s="491"/>
      <c r="R17" s="492"/>
      <c r="S17" s="172"/>
    </row>
    <row r="18" spans="1:19" ht="18.75" customHeight="1">
      <c r="A18" s="170"/>
      <c r="B18" s="171">
        <v>8</v>
      </c>
      <c r="C18" s="493" t="s">
        <v>192</v>
      </c>
      <c r="D18" s="494"/>
      <c r="E18" s="494"/>
      <c r="F18" s="495"/>
      <c r="G18" s="490">
        <v>11</v>
      </c>
      <c r="H18" s="491"/>
      <c r="I18" s="492"/>
      <c r="J18" s="168"/>
      <c r="K18" s="171">
        <v>8</v>
      </c>
      <c r="L18" s="493" t="s">
        <v>192</v>
      </c>
      <c r="M18" s="494"/>
      <c r="N18" s="494"/>
      <c r="O18" s="495"/>
      <c r="P18" s="490">
        <v>7</v>
      </c>
      <c r="Q18" s="491"/>
      <c r="R18" s="492"/>
      <c r="S18" s="172"/>
    </row>
    <row r="19" spans="1:19" ht="18.75" customHeight="1">
      <c r="A19" s="170"/>
      <c r="B19" s="171">
        <v>9</v>
      </c>
      <c r="C19" s="493" t="s">
        <v>193</v>
      </c>
      <c r="D19" s="494"/>
      <c r="E19" s="494"/>
      <c r="F19" s="495"/>
      <c r="G19" s="490">
        <v>10</v>
      </c>
      <c r="H19" s="491"/>
      <c r="I19" s="492"/>
      <c r="J19" s="168"/>
      <c r="K19" s="171">
        <v>9</v>
      </c>
      <c r="L19" s="493" t="s">
        <v>193</v>
      </c>
      <c r="M19" s="494"/>
      <c r="N19" s="494"/>
      <c r="O19" s="495"/>
      <c r="P19" s="490">
        <v>10</v>
      </c>
      <c r="Q19" s="491"/>
      <c r="R19" s="492"/>
      <c r="S19" s="172"/>
    </row>
    <row r="20" spans="1:19" ht="18.75" customHeight="1">
      <c r="A20" s="170"/>
      <c r="B20" s="171">
        <v>10</v>
      </c>
      <c r="C20" s="493" t="s">
        <v>194</v>
      </c>
      <c r="D20" s="494"/>
      <c r="E20" s="494"/>
      <c r="F20" s="495"/>
      <c r="G20" s="490">
        <v>14</v>
      </c>
      <c r="H20" s="491"/>
      <c r="I20" s="492"/>
      <c r="J20" s="168"/>
      <c r="K20" s="171">
        <v>10</v>
      </c>
      <c r="L20" s="493" t="s">
        <v>194</v>
      </c>
      <c r="M20" s="494"/>
      <c r="N20" s="494"/>
      <c r="O20" s="495"/>
      <c r="P20" s="490">
        <v>34</v>
      </c>
      <c r="Q20" s="491"/>
      <c r="R20" s="492"/>
      <c r="S20" s="172"/>
    </row>
    <row r="21" spans="1:19" ht="18.75" customHeight="1">
      <c r="A21" s="170"/>
      <c r="B21" s="171">
        <v>11</v>
      </c>
      <c r="C21" s="493" t="s">
        <v>195</v>
      </c>
      <c r="D21" s="494"/>
      <c r="E21" s="494"/>
      <c r="F21" s="495"/>
      <c r="G21" s="490">
        <v>17</v>
      </c>
      <c r="H21" s="491"/>
      <c r="I21" s="492"/>
      <c r="J21" s="168"/>
      <c r="K21" s="171">
        <v>11</v>
      </c>
      <c r="L21" s="493" t="s">
        <v>195</v>
      </c>
      <c r="M21" s="494"/>
      <c r="N21" s="494"/>
      <c r="O21" s="495"/>
      <c r="P21" s="490">
        <v>23</v>
      </c>
      <c r="Q21" s="491"/>
      <c r="R21" s="492"/>
      <c r="S21" s="173"/>
    </row>
    <row r="22" spans="1:19" ht="18.75" customHeight="1">
      <c r="A22" s="170"/>
      <c r="B22" s="171">
        <v>12</v>
      </c>
      <c r="C22" s="493" t="s">
        <v>196</v>
      </c>
      <c r="D22" s="494"/>
      <c r="E22" s="494"/>
      <c r="F22" s="495"/>
      <c r="G22" s="490">
        <v>24</v>
      </c>
      <c r="H22" s="491"/>
      <c r="I22" s="492"/>
      <c r="J22" s="168"/>
      <c r="K22" s="171">
        <v>12</v>
      </c>
      <c r="L22" s="493" t="s">
        <v>196</v>
      </c>
      <c r="M22" s="494"/>
      <c r="N22" s="494"/>
      <c r="O22" s="495"/>
      <c r="P22" s="490">
        <v>27</v>
      </c>
      <c r="Q22" s="491"/>
      <c r="R22" s="492"/>
      <c r="S22" s="173"/>
    </row>
    <row r="23" spans="1:19" ht="18.75" customHeight="1">
      <c r="A23" s="170"/>
      <c r="B23" s="171">
        <v>13</v>
      </c>
      <c r="C23" s="493" t="s">
        <v>249</v>
      </c>
      <c r="D23" s="494"/>
      <c r="E23" s="494"/>
      <c r="F23" s="495"/>
      <c r="G23" s="490">
        <v>26</v>
      </c>
      <c r="H23" s="491"/>
      <c r="I23" s="492"/>
      <c r="J23" s="168"/>
      <c r="K23" s="171">
        <v>13</v>
      </c>
      <c r="L23" s="493" t="s">
        <v>249</v>
      </c>
      <c r="M23" s="494"/>
      <c r="N23" s="494"/>
      <c r="O23" s="495"/>
      <c r="P23" s="490">
        <v>28</v>
      </c>
      <c r="Q23" s="491"/>
      <c r="R23" s="492"/>
      <c r="S23" s="173"/>
    </row>
    <row r="24" spans="1:19" ht="18.75" customHeight="1">
      <c r="A24" s="169"/>
      <c r="B24" s="171">
        <v>14</v>
      </c>
      <c r="C24" s="493" t="s">
        <v>197</v>
      </c>
      <c r="D24" s="494"/>
      <c r="E24" s="494"/>
      <c r="F24" s="495"/>
      <c r="G24" s="500">
        <v>25</v>
      </c>
      <c r="H24" s="501"/>
      <c r="I24" s="502"/>
      <c r="J24" s="168"/>
      <c r="K24" s="171">
        <v>14</v>
      </c>
      <c r="L24" s="493" t="s">
        <v>197</v>
      </c>
      <c r="M24" s="494"/>
      <c r="N24" s="494"/>
      <c r="O24" s="495"/>
      <c r="P24" s="500">
        <v>21</v>
      </c>
      <c r="Q24" s="501"/>
      <c r="R24" s="502"/>
      <c r="S24" s="174"/>
    </row>
    <row r="25" spans="1:18" ht="18.75" customHeight="1">
      <c r="A25" s="160"/>
      <c r="B25" s="171">
        <v>15</v>
      </c>
      <c r="C25" s="493" t="s">
        <v>198</v>
      </c>
      <c r="D25" s="494"/>
      <c r="E25" s="494"/>
      <c r="F25" s="495"/>
      <c r="G25" s="500">
        <v>18</v>
      </c>
      <c r="H25" s="501"/>
      <c r="I25" s="502"/>
      <c r="J25" s="168"/>
      <c r="K25" s="171">
        <v>15</v>
      </c>
      <c r="L25" s="493" t="s">
        <v>198</v>
      </c>
      <c r="M25" s="494"/>
      <c r="N25" s="494"/>
      <c r="O25" s="495"/>
      <c r="P25" s="500">
        <v>23</v>
      </c>
      <c r="Q25" s="501"/>
      <c r="R25" s="502"/>
    </row>
    <row r="26" spans="1:18" ht="18.75" customHeight="1">
      <c r="A26" s="160"/>
      <c r="B26" s="527" t="s">
        <v>199</v>
      </c>
      <c r="C26" s="528"/>
      <c r="D26" s="528"/>
      <c r="E26" s="528"/>
      <c r="F26" s="529"/>
      <c r="G26" s="530">
        <f>SUM(G11:I25)</f>
        <v>390</v>
      </c>
      <c r="H26" s="531"/>
      <c r="I26" s="532"/>
      <c r="J26" s="168"/>
      <c r="K26" s="527" t="s">
        <v>199</v>
      </c>
      <c r="L26" s="528"/>
      <c r="M26" s="528"/>
      <c r="N26" s="528"/>
      <c r="O26" s="529"/>
      <c r="P26" s="533">
        <f>SUM(P11:R25)</f>
        <v>402</v>
      </c>
      <c r="Q26" s="534"/>
      <c r="R26" s="535"/>
    </row>
    <row r="27" spans="18:21" ht="13.5">
      <c r="R27" s="162" t="s">
        <v>182</v>
      </c>
      <c r="S27" s="278"/>
      <c r="T27" s="278"/>
      <c r="U27" s="278"/>
    </row>
  </sheetData>
  <mergeCells count="93">
    <mergeCell ref="P25:R25"/>
    <mergeCell ref="B26:F26"/>
    <mergeCell ref="G26:I26"/>
    <mergeCell ref="K26:O26"/>
    <mergeCell ref="P26:R26"/>
    <mergeCell ref="C24:F24"/>
    <mergeCell ref="L24:O24"/>
    <mergeCell ref="C25:F25"/>
    <mergeCell ref="G25:I25"/>
    <mergeCell ref="L25:O25"/>
    <mergeCell ref="L6:O6"/>
    <mergeCell ref="D6:G6"/>
    <mergeCell ref="G24:I24"/>
    <mergeCell ref="C10:F10"/>
    <mergeCell ref="C11:F11"/>
    <mergeCell ref="A6:C6"/>
    <mergeCell ref="C15:F15"/>
    <mergeCell ref="C16:F16"/>
    <mergeCell ref="C17:F17"/>
    <mergeCell ref="C18:F18"/>
    <mergeCell ref="P7:S7"/>
    <mergeCell ref="P9:R9"/>
    <mergeCell ref="L15:O15"/>
    <mergeCell ref="P6:S6"/>
    <mergeCell ref="L10:O10"/>
    <mergeCell ref="L11:O11"/>
    <mergeCell ref="L12:O12"/>
    <mergeCell ref="P14:R14"/>
    <mergeCell ref="P15:R15"/>
    <mergeCell ref="P10:R10"/>
    <mergeCell ref="A3:C3"/>
    <mergeCell ref="A4:C4"/>
    <mergeCell ref="L13:O13"/>
    <mergeCell ref="G15:I15"/>
    <mergeCell ref="H6:K6"/>
    <mergeCell ref="G9:I9"/>
    <mergeCell ref="C12:F12"/>
    <mergeCell ref="C13:F13"/>
    <mergeCell ref="G10:I10"/>
    <mergeCell ref="G11:I11"/>
    <mergeCell ref="A1:S1"/>
    <mergeCell ref="P3:S3"/>
    <mergeCell ref="P4:S4"/>
    <mergeCell ref="D3:G3"/>
    <mergeCell ref="D4:G4"/>
    <mergeCell ref="Q2:S2"/>
    <mergeCell ref="L4:O4"/>
    <mergeCell ref="H4:K4"/>
    <mergeCell ref="L3:O3"/>
    <mergeCell ref="H3:K3"/>
    <mergeCell ref="P21:R21"/>
    <mergeCell ref="P22:R22"/>
    <mergeCell ref="P24:R24"/>
    <mergeCell ref="L20:O20"/>
    <mergeCell ref="L21:O21"/>
    <mergeCell ref="L22:O22"/>
    <mergeCell ref="P20:R20"/>
    <mergeCell ref="L23:O23"/>
    <mergeCell ref="P23:R23"/>
    <mergeCell ref="L17:O17"/>
    <mergeCell ref="L18:O18"/>
    <mergeCell ref="L16:O16"/>
    <mergeCell ref="C20:F20"/>
    <mergeCell ref="L19:O19"/>
    <mergeCell ref="G16:I16"/>
    <mergeCell ref="G17:I17"/>
    <mergeCell ref="G18:I18"/>
    <mergeCell ref="C21:F21"/>
    <mergeCell ref="G20:I20"/>
    <mergeCell ref="G21:I21"/>
    <mergeCell ref="G19:I19"/>
    <mergeCell ref="C19:F19"/>
    <mergeCell ref="P11:R11"/>
    <mergeCell ref="P12:R12"/>
    <mergeCell ref="P13:R13"/>
    <mergeCell ref="C14:F14"/>
    <mergeCell ref="G14:I14"/>
    <mergeCell ref="L14:O14"/>
    <mergeCell ref="G12:I12"/>
    <mergeCell ref="G13:I13"/>
    <mergeCell ref="P5:S5"/>
    <mergeCell ref="A5:C5"/>
    <mergeCell ref="D5:G5"/>
    <mergeCell ref="H5:K5"/>
    <mergeCell ref="L5:O5"/>
    <mergeCell ref="C23:F23"/>
    <mergeCell ref="G23:I23"/>
    <mergeCell ref="C22:F22"/>
    <mergeCell ref="G22:I22"/>
    <mergeCell ref="P16:R16"/>
    <mergeCell ref="P17:R17"/>
    <mergeCell ref="P19:R19"/>
    <mergeCell ref="P18:R18"/>
  </mergeCells>
  <printOptions/>
  <pageMargins left="0.68" right="0.68" top="0.984251968503937" bottom="0.984251968503937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"/>
  <dimension ref="A1:P16"/>
  <sheetViews>
    <sheetView showGridLines="0" view="pageBreakPreview" zoomScale="75" zoomScaleNormal="77" zoomScaleSheetLayoutView="75" workbookViewId="0" topLeftCell="A1">
      <selection activeCell="A2" sqref="A2"/>
    </sheetView>
  </sheetViews>
  <sheetFormatPr defaultColWidth="9.00390625" defaultRowHeight="33" customHeight="1"/>
  <cols>
    <col min="1" max="1" width="4.625" style="176" customWidth="1"/>
    <col min="2" max="2" width="7.50390625" style="176" customWidth="1"/>
    <col min="3" max="14" width="9.00390625" style="176" customWidth="1"/>
    <col min="15" max="15" width="9.50390625" style="176" customWidth="1"/>
    <col min="16" max="16" width="9.875" style="175" customWidth="1"/>
    <col min="17" max="16384" width="9.00390625" style="176" customWidth="1"/>
  </cols>
  <sheetData>
    <row r="1" spans="1:16" ht="21" customHeight="1">
      <c r="A1" s="541" t="s">
        <v>200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</row>
    <row r="2" ht="21" customHeight="1">
      <c r="O2" s="177"/>
    </row>
    <row r="3" spans="1:16" ht="35.25" customHeight="1">
      <c r="A3" s="547" t="s">
        <v>201</v>
      </c>
      <c r="B3" s="548"/>
      <c r="C3" s="178" t="s">
        <v>202</v>
      </c>
      <c r="D3" s="179" t="s">
        <v>203</v>
      </c>
      <c r="E3" s="179" t="s">
        <v>204</v>
      </c>
      <c r="F3" s="179" t="s">
        <v>205</v>
      </c>
      <c r="G3" s="179" t="s">
        <v>206</v>
      </c>
      <c r="H3" s="179" t="s">
        <v>207</v>
      </c>
      <c r="I3" s="179" t="s">
        <v>208</v>
      </c>
      <c r="J3" s="179" t="s">
        <v>209</v>
      </c>
      <c r="K3" s="179" t="s">
        <v>210</v>
      </c>
      <c r="L3" s="179" t="s">
        <v>211</v>
      </c>
      <c r="M3" s="179" t="s">
        <v>212</v>
      </c>
      <c r="N3" s="180" t="s">
        <v>213</v>
      </c>
      <c r="O3" s="181" t="s">
        <v>214</v>
      </c>
      <c r="P3" s="182" t="s">
        <v>146</v>
      </c>
    </row>
    <row r="4" spans="1:16" ht="35.25" customHeight="1">
      <c r="A4" s="549" t="s">
        <v>215</v>
      </c>
      <c r="B4" s="549"/>
      <c r="C4" s="183">
        <v>156</v>
      </c>
      <c r="D4" s="184">
        <v>199</v>
      </c>
      <c r="E4" s="184">
        <v>315</v>
      </c>
      <c r="F4" s="184">
        <v>330</v>
      </c>
      <c r="G4" s="184">
        <v>263</v>
      </c>
      <c r="H4" s="184">
        <v>232</v>
      </c>
      <c r="I4" s="184">
        <v>400</v>
      </c>
      <c r="J4" s="184">
        <v>306</v>
      </c>
      <c r="K4" s="184">
        <v>138</v>
      </c>
      <c r="L4" s="184">
        <v>236</v>
      </c>
      <c r="M4" s="184">
        <v>380</v>
      </c>
      <c r="N4" s="183">
        <v>303</v>
      </c>
      <c r="O4" s="185">
        <v>3258</v>
      </c>
      <c r="P4" s="186">
        <v>3505</v>
      </c>
    </row>
    <row r="5" spans="1:16" ht="35.25" customHeight="1">
      <c r="A5" s="550" t="s">
        <v>216</v>
      </c>
      <c r="B5" s="550"/>
      <c r="C5" s="187">
        <v>168</v>
      </c>
      <c r="D5" s="188">
        <v>189</v>
      </c>
      <c r="E5" s="188">
        <v>293</v>
      </c>
      <c r="F5" s="188">
        <v>206</v>
      </c>
      <c r="G5" s="188">
        <v>165</v>
      </c>
      <c r="H5" s="188">
        <v>159</v>
      </c>
      <c r="I5" s="188">
        <v>256</v>
      </c>
      <c r="J5" s="188">
        <v>423</v>
      </c>
      <c r="K5" s="188">
        <v>129</v>
      </c>
      <c r="L5" s="188">
        <v>163</v>
      </c>
      <c r="M5" s="188">
        <v>193</v>
      </c>
      <c r="N5" s="187">
        <v>152</v>
      </c>
      <c r="O5" s="189">
        <v>2496</v>
      </c>
      <c r="P5" s="190">
        <v>3610</v>
      </c>
    </row>
    <row r="6" spans="1:16" ht="35.25" customHeight="1">
      <c r="A6" s="550" t="s">
        <v>217</v>
      </c>
      <c r="B6" s="550"/>
      <c r="C6" s="187">
        <v>163</v>
      </c>
      <c r="D6" s="188">
        <v>171</v>
      </c>
      <c r="E6" s="188">
        <v>214</v>
      </c>
      <c r="F6" s="188">
        <v>203</v>
      </c>
      <c r="G6" s="188">
        <v>222</v>
      </c>
      <c r="H6" s="188">
        <v>185</v>
      </c>
      <c r="I6" s="188">
        <v>167</v>
      </c>
      <c r="J6" s="188">
        <v>193</v>
      </c>
      <c r="K6" s="188">
        <v>173</v>
      </c>
      <c r="L6" s="188">
        <v>193</v>
      </c>
      <c r="M6" s="188">
        <v>137</v>
      </c>
      <c r="N6" s="187">
        <v>163</v>
      </c>
      <c r="O6" s="189">
        <v>2184</v>
      </c>
      <c r="P6" s="190">
        <v>2046</v>
      </c>
    </row>
    <row r="7" spans="1:16" ht="35.25" customHeight="1" thickBot="1">
      <c r="A7" s="551" t="s">
        <v>218</v>
      </c>
      <c r="B7" s="551"/>
      <c r="C7" s="191">
        <v>485</v>
      </c>
      <c r="D7" s="192">
        <v>590</v>
      </c>
      <c r="E7" s="192">
        <v>695</v>
      </c>
      <c r="F7" s="192">
        <v>728</v>
      </c>
      <c r="G7" s="192">
        <v>767</v>
      </c>
      <c r="H7" s="192">
        <v>830</v>
      </c>
      <c r="I7" s="192">
        <v>800</v>
      </c>
      <c r="J7" s="192">
        <v>719</v>
      </c>
      <c r="K7" s="192">
        <v>752</v>
      </c>
      <c r="L7" s="192">
        <v>780</v>
      </c>
      <c r="M7" s="192">
        <v>752</v>
      </c>
      <c r="N7" s="191">
        <v>633</v>
      </c>
      <c r="O7" s="193">
        <v>8531</v>
      </c>
      <c r="P7" s="194">
        <v>8442</v>
      </c>
    </row>
    <row r="8" spans="1:16" ht="35.25" customHeight="1" thickTop="1">
      <c r="A8" s="552" t="s">
        <v>219</v>
      </c>
      <c r="B8" s="552"/>
      <c r="C8" s="195">
        <v>286</v>
      </c>
      <c r="D8" s="196">
        <v>362</v>
      </c>
      <c r="E8" s="196">
        <v>432</v>
      </c>
      <c r="F8" s="196">
        <v>400</v>
      </c>
      <c r="G8" s="196">
        <v>398</v>
      </c>
      <c r="H8" s="196">
        <v>412</v>
      </c>
      <c r="I8" s="196">
        <v>429</v>
      </c>
      <c r="J8" s="196">
        <v>395</v>
      </c>
      <c r="K8" s="196">
        <v>352</v>
      </c>
      <c r="L8" s="196">
        <v>456</v>
      </c>
      <c r="M8" s="196">
        <v>457</v>
      </c>
      <c r="N8" s="195">
        <v>367</v>
      </c>
      <c r="O8" s="197">
        <v>4746</v>
      </c>
      <c r="P8" s="198">
        <v>12908</v>
      </c>
    </row>
    <row r="9" spans="1:16" ht="35.25" customHeight="1" thickBot="1">
      <c r="A9" s="536" t="s">
        <v>220</v>
      </c>
      <c r="B9" s="536"/>
      <c r="C9" s="199">
        <v>686</v>
      </c>
      <c r="D9" s="200">
        <v>787</v>
      </c>
      <c r="E9" s="200">
        <v>1085</v>
      </c>
      <c r="F9" s="200">
        <v>1067</v>
      </c>
      <c r="G9" s="200">
        <v>1019</v>
      </c>
      <c r="H9" s="200">
        <v>994</v>
      </c>
      <c r="I9" s="200">
        <v>1194</v>
      </c>
      <c r="J9" s="200">
        <v>1246</v>
      </c>
      <c r="K9" s="200">
        <v>840</v>
      </c>
      <c r="L9" s="200">
        <v>916</v>
      </c>
      <c r="M9" s="200">
        <v>1005</v>
      </c>
      <c r="N9" s="199">
        <v>884</v>
      </c>
      <c r="O9" s="201">
        <v>11723</v>
      </c>
      <c r="P9" s="202">
        <v>4695</v>
      </c>
    </row>
    <row r="10" spans="1:16" ht="35.25" customHeight="1" thickTop="1">
      <c r="A10" s="537" t="s">
        <v>221</v>
      </c>
      <c r="B10" s="538"/>
      <c r="C10" s="195">
        <v>972</v>
      </c>
      <c r="D10" s="196">
        <v>1149</v>
      </c>
      <c r="E10" s="196">
        <v>1517</v>
      </c>
      <c r="F10" s="196">
        <v>1467</v>
      </c>
      <c r="G10" s="196">
        <v>1417</v>
      </c>
      <c r="H10" s="196">
        <v>1406</v>
      </c>
      <c r="I10" s="196">
        <v>1623</v>
      </c>
      <c r="J10" s="196">
        <v>1641</v>
      </c>
      <c r="K10" s="196">
        <v>1192</v>
      </c>
      <c r="L10" s="196">
        <v>1372</v>
      </c>
      <c r="M10" s="196">
        <v>1462</v>
      </c>
      <c r="N10" s="195">
        <v>1251</v>
      </c>
      <c r="O10" s="197">
        <v>16469</v>
      </c>
      <c r="P10" s="203">
        <v>17603</v>
      </c>
    </row>
    <row r="11" spans="1:16" ht="35.25" customHeight="1" thickBot="1">
      <c r="A11" s="539" t="s">
        <v>222</v>
      </c>
      <c r="B11" s="540"/>
      <c r="C11" s="199">
        <v>51</v>
      </c>
      <c r="D11" s="200">
        <v>52</v>
      </c>
      <c r="E11" s="200">
        <v>56</v>
      </c>
      <c r="F11" s="200">
        <v>56</v>
      </c>
      <c r="G11" s="200">
        <v>55</v>
      </c>
      <c r="H11" s="200">
        <v>54</v>
      </c>
      <c r="I11" s="200">
        <v>60</v>
      </c>
      <c r="J11" s="200">
        <v>63</v>
      </c>
      <c r="K11" s="200">
        <v>46</v>
      </c>
      <c r="L11" s="200">
        <v>53</v>
      </c>
      <c r="M11" s="200">
        <v>56</v>
      </c>
      <c r="N11" s="199">
        <v>52</v>
      </c>
      <c r="O11" s="201">
        <v>654</v>
      </c>
      <c r="P11" s="202">
        <v>694.5446649324911</v>
      </c>
    </row>
    <row r="12" spans="1:16" ht="35.25" customHeight="1" thickTop="1">
      <c r="A12" s="544" t="s">
        <v>223</v>
      </c>
      <c r="B12" s="204" t="s">
        <v>224</v>
      </c>
      <c r="C12" s="205">
        <v>10120</v>
      </c>
      <c r="D12" s="206">
        <v>14680</v>
      </c>
      <c r="E12" s="206">
        <v>14360</v>
      </c>
      <c r="F12" s="206">
        <v>12940</v>
      </c>
      <c r="G12" s="206">
        <v>15040</v>
      </c>
      <c r="H12" s="206">
        <v>12330</v>
      </c>
      <c r="I12" s="206">
        <v>14790</v>
      </c>
      <c r="J12" s="206">
        <v>17640</v>
      </c>
      <c r="K12" s="206">
        <v>13670</v>
      </c>
      <c r="L12" s="206">
        <v>13050</v>
      </c>
      <c r="M12" s="206">
        <v>12140</v>
      </c>
      <c r="N12" s="205">
        <v>9760</v>
      </c>
      <c r="O12" s="207">
        <v>160520</v>
      </c>
      <c r="P12" s="203">
        <v>159680</v>
      </c>
    </row>
    <row r="13" spans="1:16" ht="35.25" customHeight="1">
      <c r="A13" s="545"/>
      <c r="B13" s="208" t="s">
        <v>225</v>
      </c>
      <c r="C13" s="187">
        <v>3250</v>
      </c>
      <c r="D13" s="188">
        <v>2400</v>
      </c>
      <c r="E13" s="188">
        <v>4500</v>
      </c>
      <c r="F13" s="188">
        <v>2600</v>
      </c>
      <c r="G13" s="188">
        <v>2650</v>
      </c>
      <c r="H13" s="188">
        <v>5400</v>
      </c>
      <c r="I13" s="188">
        <v>6150</v>
      </c>
      <c r="J13" s="188">
        <v>5700</v>
      </c>
      <c r="K13" s="188">
        <v>4050</v>
      </c>
      <c r="L13" s="188">
        <v>2050</v>
      </c>
      <c r="M13" s="188">
        <v>4350</v>
      </c>
      <c r="N13" s="187">
        <v>3300</v>
      </c>
      <c r="O13" s="189">
        <v>46400</v>
      </c>
      <c r="P13" s="190">
        <v>67900</v>
      </c>
    </row>
    <row r="14" spans="1:16" ht="35.25" customHeight="1">
      <c r="A14" s="546"/>
      <c r="B14" s="209" t="s">
        <v>226</v>
      </c>
      <c r="C14" s="191">
        <v>13370</v>
      </c>
      <c r="D14" s="192">
        <v>17080</v>
      </c>
      <c r="E14" s="192">
        <v>18860</v>
      </c>
      <c r="F14" s="192">
        <v>15540</v>
      </c>
      <c r="G14" s="192">
        <v>17690</v>
      </c>
      <c r="H14" s="192">
        <v>17730</v>
      </c>
      <c r="I14" s="192">
        <v>20940</v>
      </c>
      <c r="J14" s="192">
        <v>23340</v>
      </c>
      <c r="K14" s="192">
        <v>17720</v>
      </c>
      <c r="L14" s="192">
        <v>15100</v>
      </c>
      <c r="M14" s="192">
        <v>16490</v>
      </c>
      <c r="N14" s="191">
        <v>13060</v>
      </c>
      <c r="O14" s="193">
        <v>206920</v>
      </c>
      <c r="P14" s="190">
        <v>227580</v>
      </c>
    </row>
    <row r="15" spans="1:16" ht="35.25" customHeight="1">
      <c r="A15" s="542" t="s">
        <v>227</v>
      </c>
      <c r="B15" s="543"/>
      <c r="C15" s="210">
        <v>500</v>
      </c>
      <c r="D15" s="211">
        <v>1480</v>
      </c>
      <c r="E15" s="211">
        <v>940</v>
      </c>
      <c r="F15" s="211">
        <v>1790</v>
      </c>
      <c r="G15" s="211">
        <v>1810</v>
      </c>
      <c r="H15" s="211">
        <v>2440</v>
      </c>
      <c r="I15" s="211">
        <v>1550</v>
      </c>
      <c r="J15" s="211">
        <v>1890</v>
      </c>
      <c r="K15" s="211">
        <v>860</v>
      </c>
      <c r="L15" s="211">
        <v>2100</v>
      </c>
      <c r="M15" s="211">
        <v>670</v>
      </c>
      <c r="N15" s="212">
        <v>6560</v>
      </c>
      <c r="O15" s="213">
        <v>22590</v>
      </c>
      <c r="P15" s="214">
        <v>12850</v>
      </c>
    </row>
    <row r="16" ht="20.25" customHeight="1">
      <c r="P16" s="215" t="s">
        <v>228</v>
      </c>
    </row>
  </sheetData>
  <mergeCells count="12">
    <mergeCell ref="A15:B15"/>
    <mergeCell ref="A12:A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:P1"/>
  </mergeCells>
  <printOptions horizontalCentered="1"/>
  <pageMargins left="0.6299212598425197" right="0.5905511811023623" top="0.7874015748031497" bottom="0.1968503937007874" header="0.7086614173228347" footer="0.1968503937007874"/>
  <pageSetup blackAndWhite="1" horizontalDpi="300" verticalDpi="3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9"/>
  <dimension ref="A1:K23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3.00390625" style="3" customWidth="1"/>
    <col min="2" max="9" width="9.25390625" style="3" customWidth="1"/>
    <col min="10" max="16384" width="9.00390625" style="3" customWidth="1"/>
  </cols>
  <sheetData>
    <row r="1" spans="1:6" ht="14.25">
      <c r="A1" s="1" t="s">
        <v>0</v>
      </c>
      <c r="B1" s="2"/>
      <c r="C1" s="2"/>
      <c r="D1" s="2"/>
      <c r="E1" s="2"/>
      <c r="F1" s="2"/>
    </row>
    <row r="2" spans="1:6" ht="14.25">
      <c r="A2" s="1"/>
      <c r="B2" s="2"/>
      <c r="C2" s="2"/>
      <c r="D2" s="2"/>
      <c r="E2" s="2"/>
      <c r="F2" s="2"/>
    </row>
    <row r="3" spans="1:9" ht="11.25" customHeight="1">
      <c r="A3" s="392" t="s">
        <v>258</v>
      </c>
      <c r="B3" s="392"/>
      <c r="C3" s="392"/>
      <c r="D3" s="392"/>
      <c r="E3" s="392"/>
      <c r="F3" s="392"/>
      <c r="G3" s="392"/>
      <c r="H3" s="392"/>
      <c r="I3" s="392"/>
    </row>
    <row r="4" spans="1:9" ht="11.25" customHeight="1">
      <c r="A4" s="392"/>
      <c r="B4" s="392"/>
      <c r="C4" s="392"/>
      <c r="D4" s="392"/>
      <c r="E4" s="392"/>
      <c r="F4" s="392"/>
      <c r="G4" s="392"/>
      <c r="H4" s="392"/>
      <c r="I4" s="392"/>
    </row>
    <row r="5" spans="1:9" ht="11.25" customHeight="1">
      <c r="A5" s="392"/>
      <c r="B5" s="392"/>
      <c r="C5" s="392"/>
      <c r="D5" s="392"/>
      <c r="E5" s="392"/>
      <c r="F5" s="392"/>
      <c r="G5" s="392"/>
      <c r="H5" s="392"/>
      <c r="I5" s="392"/>
    </row>
    <row r="6" spans="1:9" ht="11.25" customHeight="1">
      <c r="A6" s="4"/>
      <c r="B6" s="4"/>
      <c r="C6" s="4"/>
      <c r="D6" s="4"/>
      <c r="E6" s="4"/>
      <c r="F6" s="4"/>
      <c r="G6" s="4"/>
      <c r="H6" s="4"/>
      <c r="I6" s="4"/>
    </row>
    <row r="7" spans="1:9" ht="11.25" customHeight="1">
      <c r="A7" s="4"/>
      <c r="B7" s="4"/>
      <c r="C7" s="4"/>
      <c r="D7" s="4"/>
      <c r="E7" s="4"/>
      <c r="F7" s="4"/>
      <c r="G7" s="4"/>
      <c r="H7" s="4"/>
      <c r="I7" s="4"/>
    </row>
    <row r="8" spans="1:6" ht="14.25">
      <c r="A8" s="2"/>
      <c r="B8" s="2"/>
      <c r="C8" s="2"/>
      <c r="D8" s="2"/>
      <c r="E8" s="2"/>
      <c r="F8" s="2"/>
    </row>
    <row r="9" spans="1:9" ht="23.25">
      <c r="A9" s="391" t="s">
        <v>1</v>
      </c>
      <c r="B9" s="391"/>
      <c r="C9" s="391"/>
      <c r="D9" s="391"/>
      <c r="E9" s="391"/>
      <c r="F9" s="391"/>
      <c r="G9" s="391"/>
      <c r="H9" s="391"/>
      <c r="I9" s="391"/>
    </row>
    <row r="10" spans="1:9" ht="14.25">
      <c r="A10" s="2"/>
      <c r="B10" s="2"/>
      <c r="C10" s="2"/>
      <c r="D10" s="2"/>
      <c r="E10" s="2"/>
      <c r="F10" s="2"/>
      <c r="H10" s="376" t="s">
        <v>2</v>
      </c>
      <c r="I10" s="376"/>
    </row>
    <row r="11" spans="1:9" ht="19.5" customHeight="1">
      <c r="A11" s="384"/>
      <c r="B11" s="375" t="s">
        <v>3</v>
      </c>
      <c r="C11" s="375"/>
      <c r="D11" s="375"/>
      <c r="E11" s="393" t="s">
        <v>4</v>
      </c>
      <c r="F11" s="394"/>
      <c r="G11" s="395"/>
      <c r="H11" s="393" t="s">
        <v>5</v>
      </c>
      <c r="I11" s="377"/>
    </row>
    <row r="12" spans="1:9" ht="15" customHeight="1">
      <c r="A12" s="385"/>
      <c r="B12" s="398" t="s">
        <v>6</v>
      </c>
      <c r="C12" s="397" t="s">
        <v>7</v>
      </c>
      <c r="D12" s="397" t="s">
        <v>8</v>
      </c>
      <c r="E12" s="398" t="s">
        <v>6</v>
      </c>
      <c r="F12" s="401" t="s">
        <v>9</v>
      </c>
      <c r="G12" s="396" t="s">
        <v>10</v>
      </c>
      <c r="H12" s="381" t="s">
        <v>11</v>
      </c>
      <c r="I12" s="378" t="s">
        <v>12</v>
      </c>
    </row>
    <row r="13" spans="1:9" ht="15" customHeight="1">
      <c r="A13" s="385"/>
      <c r="B13" s="399"/>
      <c r="C13" s="397"/>
      <c r="D13" s="397"/>
      <c r="E13" s="399"/>
      <c r="F13" s="382"/>
      <c r="G13" s="396"/>
      <c r="H13" s="374"/>
      <c r="I13" s="379"/>
    </row>
    <row r="14" spans="1:9" ht="15" customHeight="1">
      <c r="A14" s="385"/>
      <c r="B14" s="400"/>
      <c r="C14" s="397"/>
      <c r="D14" s="397"/>
      <c r="E14" s="400"/>
      <c r="F14" s="383"/>
      <c r="G14" s="396"/>
      <c r="H14" s="367"/>
      <c r="I14" s="380"/>
    </row>
    <row r="15" spans="1:9" s="10" customFormat="1" ht="19.5" customHeight="1">
      <c r="A15" s="6" t="s">
        <v>13</v>
      </c>
      <c r="B15" s="7">
        <v>27782</v>
      </c>
      <c r="C15" s="7">
        <v>22082</v>
      </c>
      <c r="D15" s="7">
        <v>5700</v>
      </c>
      <c r="E15" s="7">
        <v>10490</v>
      </c>
      <c r="F15" s="7">
        <v>885</v>
      </c>
      <c r="G15" s="7">
        <v>9605</v>
      </c>
      <c r="H15" s="8">
        <v>504</v>
      </c>
      <c r="I15" s="9">
        <v>3700</v>
      </c>
    </row>
    <row r="16" spans="1:9" s="10" customFormat="1" ht="19.5" customHeight="1">
      <c r="A16" s="6" t="s">
        <v>14</v>
      </c>
      <c r="B16" s="7">
        <v>28224</v>
      </c>
      <c r="C16" s="7">
        <v>22448</v>
      </c>
      <c r="D16" s="7">
        <v>5776</v>
      </c>
      <c r="E16" s="7">
        <v>9241</v>
      </c>
      <c r="F16" s="7">
        <v>921</v>
      </c>
      <c r="G16" s="7">
        <v>8320</v>
      </c>
      <c r="H16" s="8">
        <v>579</v>
      </c>
      <c r="I16" s="9">
        <v>3731</v>
      </c>
    </row>
    <row r="17" spans="1:9" s="10" customFormat="1" ht="19.5" customHeight="1">
      <c r="A17" s="6" t="s">
        <v>15</v>
      </c>
      <c r="B17" s="7">
        <v>28709</v>
      </c>
      <c r="C17" s="7">
        <v>23060</v>
      </c>
      <c r="D17" s="7">
        <v>5649</v>
      </c>
      <c r="E17" s="7">
        <v>11541</v>
      </c>
      <c r="F17" s="7">
        <v>937</v>
      </c>
      <c r="G17" s="7">
        <v>10604</v>
      </c>
      <c r="H17" s="8">
        <v>641</v>
      </c>
      <c r="I17" s="9">
        <v>3901</v>
      </c>
    </row>
    <row r="18" spans="1:9" s="10" customFormat="1" ht="19.5" customHeight="1">
      <c r="A18" s="6" t="s">
        <v>16</v>
      </c>
      <c r="B18" s="7">
        <v>28515</v>
      </c>
      <c r="C18" s="7">
        <v>22782</v>
      </c>
      <c r="D18" s="7">
        <v>5733</v>
      </c>
      <c r="E18" s="7">
        <v>12387</v>
      </c>
      <c r="F18" s="7">
        <v>960</v>
      </c>
      <c r="G18" s="7">
        <v>11427</v>
      </c>
      <c r="H18" s="11" t="s">
        <v>17</v>
      </c>
      <c r="I18" s="12" t="s">
        <v>17</v>
      </c>
    </row>
    <row r="19" spans="1:9" s="10" customFormat="1" ht="19.5" customHeight="1">
      <c r="A19" s="13" t="s">
        <v>18</v>
      </c>
      <c r="B19" s="14">
        <v>28812</v>
      </c>
      <c r="C19" s="14">
        <v>23051</v>
      </c>
      <c r="D19" s="14">
        <v>5761</v>
      </c>
      <c r="E19" s="14">
        <v>14437</v>
      </c>
      <c r="F19" s="14">
        <v>1021</v>
      </c>
      <c r="G19" s="14">
        <v>12814</v>
      </c>
      <c r="H19" s="15" t="s">
        <v>17</v>
      </c>
      <c r="I19" s="16" t="s">
        <v>17</v>
      </c>
    </row>
    <row r="20" spans="1:9" s="10" customFormat="1" ht="14.25">
      <c r="A20" s="17" t="s">
        <v>254</v>
      </c>
      <c r="B20" s="18"/>
      <c r="C20" s="18"/>
      <c r="D20" s="18"/>
      <c r="E20" s="18"/>
      <c r="F20" s="18"/>
      <c r="G20" s="18"/>
      <c r="H20" s="390" t="s">
        <v>19</v>
      </c>
      <c r="I20" s="390"/>
    </row>
    <row r="21" spans="1:7" ht="13.5">
      <c r="A21" s="2"/>
      <c r="B21" s="2"/>
      <c r="C21" s="2"/>
      <c r="D21" s="2"/>
      <c r="E21" s="2"/>
      <c r="F21" s="2"/>
      <c r="G21" s="2"/>
    </row>
    <row r="22" spans="1:11" ht="13.5">
      <c r="A22"/>
      <c r="B22"/>
      <c r="C22"/>
      <c r="D22"/>
      <c r="E22"/>
      <c r="F22"/>
      <c r="G22"/>
      <c r="H22"/>
      <c r="I22"/>
      <c r="J22"/>
      <c r="K22"/>
    </row>
    <row r="23" spans="1:11" ht="13.5">
      <c r="A23"/>
      <c r="B23"/>
      <c r="C23"/>
      <c r="D23"/>
      <c r="E23"/>
      <c r="F23"/>
      <c r="G23"/>
      <c r="H23"/>
      <c r="I23"/>
      <c r="J23"/>
      <c r="K23"/>
    </row>
  </sheetData>
  <mergeCells count="16">
    <mergeCell ref="B12:B14"/>
    <mergeCell ref="H10:I10"/>
    <mergeCell ref="C12:C14"/>
    <mergeCell ref="H11:I11"/>
    <mergeCell ref="I12:I14"/>
    <mergeCell ref="H12:H14"/>
    <mergeCell ref="H20:I20"/>
    <mergeCell ref="A9:I9"/>
    <mergeCell ref="A3:I5"/>
    <mergeCell ref="E11:G11"/>
    <mergeCell ref="G12:G14"/>
    <mergeCell ref="D12:D14"/>
    <mergeCell ref="E12:E14"/>
    <mergeCell ref="F12:F14"/>
    <mergeCell ref="A11:A14"/>
    <mergeCell ref="B11:D11"/>
  </mergeCells>
  <printOptions/>
  <pageMargins left="0.75" right="0.75" top="1" bottom="1" header="0.512" footer="0.512"/>
  <pageSetup horizontalDpi="300" verticalDpi="300" orientation="portrait" paperSize="9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9"/>
  <dimension ref="A1:P25"/>
  <sheetViews>
    <sheetView showGridLines="0" view="pageBreakPreview" zoomScale="75" zoomScaleNormal="75" zoomScaleSheetLayoutView="75" workbookViewId="0" topLeftCell="A1">
      <selection activeCell="A2" sqref="A2"/>
    </sheetView>
  </sheetViews>
  <sheetFormatPr defaultColWidth="9.00390625" defaultRowHeight="21" customHeight="1"/>
  <cols>
    <col min="1" max="1" width="11.375" style="168" customWidth="1"/>
    <col min="2" max="2" width="13.50390625" style="168" customWidth="1"/>
    <col min="3" max="14" width="8.375" style="168" customWidth="1"/>
    <col min="15" max="16" width="10.75390625" style="168" customWidth="1"/>
    <col min="17" max="16384" width="9.00390625" style="168" customWidth="1"/>
  </cols>
  <sheetData>
    <row r="1" spans="1:16" ht="21" customHeight="1">
      <c r="A1" s="216" t="s">
        <v>229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177"/>
      <c r="P1" s="177"/>
    </row>
    <row r="2" spans="1:16" ht="28.5">
      <c r="A2" s="218" t="s">
        <v>230</v>
      </c>
      <c r="B2" s="219" t="s">
        <v>231</v>
      </c>
      <c r="C2" s="178" t="s">
        <v>202</v>
      </c>
      <c r="D2" s="179" t="s">
        <v>203</v>
      </c>
      <c r="E2" s="179" t="s">
        <v>204</v>
      </c>
      <c r="F2" s="179" t="s">
        <v>205</v>
      </c>
      <c r="G2" s="179" t="s">
        <v>206</v>
      </c>
      <c r="H2" s="179" t="s">
        <v>232</v>
      </c>
      <c r="I2" s="179" t="s">
        <v>208</v>
      </c>
      <c r="J2" s="179" t="s">
        <v>209</v>
      </c>
      <c r="K2" s="179" t="s">
        <v>210</v>
      </c>
      <c r="L2" s="179" t="s">
        <v>211</v>
      </c>
      <c r="M2" s="179" t="s">
        <v>212</v>
      </c>
      <c r="N2" s="220" t="s">
        <v>213</v>
      </c>
      <c r="O2" s="181" t="s">
        <v>214</v>
      </c>
      <c r="P2" s="182" t="s">
        <v>146</v>
      </c>
    </row>
    <row r="3" spans="1:16" ht="21" customHeight="1">
      <c r="A3" s="558" t="s">
        <v>233</v>
      </c>
      <c r="B3" s="221" t="s">
        <v>234</v>
      </c>
      <c r="C3" s="222">
        <v>36</v>
      </c>
      <c r="D3" s="223">
        <v>34</v>
      </c>
      <c r="E3" s="223">
        <v>42</v>
      </c>
      <c r="F3" s="223">
        <v>25</v>
      </c>
      <c r="G3" s="223">
        <v>23</v>
      </c>
      <c r="H3" s="223">
        <v>33</v>
      </c>
      <c r="I3" s="223">
        <v>21</v>
      </c>
      <c r="J3" s="223">
        <v>21</v>
      </c>
      <c r="K3" s="223">
        <v>25</v>
      </c>
      <c r="L3" s="223">
        <v>33</v>
      </c>
      <c r="M3" s="223">
        <v>27</v>
      </c>
      <c r="N3" s="172">
        <v>25</v>
      </c>
      <c r="O3" s="224">
        <v>345</v>
      </c>
      <c r="P3" s="225">
        <v>522</v>
      </c>
    </row>
    <row r="4" spans="1:16" ht="21" customHeight="1">
      <c r="A4" s="559"/>
      <c r="B4" s="226" t="s">
        <v>235</v>
      </c>
      <c r="C4" s="227">
        <v>885</v>
      </c>
      <c r="D4" s="228">
        <v>959</v>
      </c>
      <c r="E4" s="228">
        <v>934</v>
      </c>
      <c r="F4" s="228">
        <v>712</v>
      </c>
      <c r="G4" s="228">
        <v>556</v>
      </c>
      <c r="H4" s="228">
        <v>901</v>
      </c>
      <c r="I4" s="228">
        <v>462</v>
      </c>
      <c r="J4" s="228">
        <v>606</v>
      </c>
      <c r="K4" s="228">
        <v>655</v>
      </c>
      <c r="L4" s="228">
        <v>952</v>
      </c>
      <c r="M4" s="228">
        <v>750</v>
      </c>
      <c r="N4" s="229">
        <v>590</v>
      </c>
      <c r="O4" s="230">
        <v>8962</v>
      </c>
      <c r="P4" s="231">
        <v>11895</v>
      </c>
    </row>
    <row r="5" spans="1:16" ht="21" customHeight="1">
      <c r="A5" s="559"/>
      <c r="B5" s="232" t="s">
        <v>236</v>
      </c>
      <c r="C5" s="233">
        <v>227930</v>
      </c>
      <c r="D5" s="234">
        <v>211325</v>
      </c>
      <c r="E5" s="234">
        <v>263222</v>
      </c>
      <c r="F5" s="234">
        <v>149699</v>
      </c>
      <c r="G5" s="234">
        <v>127002</v>
      </c>
      <c r="H5" s="234">
        <v>183323</v>
      </c>
      <c r="I5" s="234">
        <v>166682</v>
      </c>
      <c r="J5" s="234">
        <v>141926</v>
      </c>
      <c r="K5" s="234">
        <v>181122</v>
      </c>
      <c r="L5" s="234">
        <v>343930</v>
      </c>
      <c r="M5" s="234">
        <v>280593</v>
      </c>
      <c r="N5" s="235">
        <v>216384</v>
      </c>
      <c r="O5" s="224">
        <v>2493138</v>
      </c>
      <c r="P5" s="225">
        <v>2919574</v>
      </c>
    </row>
    <row r="6" spans="1:16" ht="21" customHeight="1">
      <c r="A6" s="553" t="s">
        <v>237</v>
      </c>
      <c r="B6" s="236" t="s">
        <v>234</v>
      </c>
      <c r="C6" s="237">
        <v>27</v>
      </c>
      <c r="D6" s="238">
        <v>14</v>
      </c>
      <c r="E6" s="238">
        <v>35</v>
      </c>
      <c r="F6" s="238">
        <v>28</v>
      </c>
      <c r="G6" s="238">
        <v>28</v>
      </c>
      <c r="H6" s="238">
        <v>35</v>
      </c>
      <c r="I6" s="238">
        <v>35</v>
      </c>
      <c r="J6" s="238">
        <v>24</v>
      </c>
      <c r="K6" s="238">
        <v>34</v>
      </c>
      <c r="L6" s="238">
        <v>31</v>
      </c>
      <c r="M6" s="238">
        <v>32</v>
      </c>
      <c r="N6" s="239">
        <v>28</v>
      </c>
      <c r="O6" s="240">
        <v>351</v>
      </c>
      <c r="P6" s="241">
        <v>266</v>
      </c>
    </row>
    <row r="7" spans="1:16" ht="21" customHeight="1">
      <c r="A7" s="553"/>
      <c r="B7" s="226" t="s">
        <v>235</v>
      </c>
      <c r="C7" s="227">
        <v>139</v>
      </c>
      <c r="D7" s="228">
        <v>113</v>
      </c>
      <c r="E7" s="228">
        <v>202</v>
      </c>
      <c r="F7" s="228">
        <v>145</v>
      </c>
      <c r="G7" s="228">
        <v>284</v>
      </c>
      <c r="H7" s="228">
        <v>278</v>
      </c>
      <c r="I7" s="228">
        <v>208</v>
      </c>
      <c r="J7" s="228">
        <v>175</v>
      </c>
      <c r="K7" s="228">
        <v>222</v>
      </c>
      <c r="L7" s="228">
        <v>244</v>
      </c>
      <c r="M7" s="228">
        <v>221</v>
      </c>
      <c r="N7" s="229">
        <v>245</v>
      </c>
      <c r="O7" s="230">
        <v>2476</v>
      </c>
      <c r="P7" s="231">
        <v>1346</v>
      </c>
    </row>
    <row r="8" spans="1:16" ht="21" customHeight="1">
      <c r="A8" s="553"/>
      <c r="B8" s="232" t="s">
        <v>236</v>
      </c>
      <c r="C8" s="242">
        <v>50741</v>
      </c>
      <c r="D8" s="243">
        <v>25667</v>
      </c>
      <c r="E8" s="243">
        <v>62138</v>
      </c>
      <c r="F8" s="243">
        <v>50400</v>
      </c>
      <c r="G8" s="243">
        <v>53498</v>
      </c>
      <c r="H8" s="243">
        <v>55250</v>
      </c>
      <c r="I8" s="243">
        <v>47184</v>
      </c>
      <c r="J8" s="243">
        <v>44100</v>
      </c>
      <c r="K8" s="243">
        <v>47984</v>
      </c>
      <c r="L8" s="243">
        <v>45150</v>
      </c>
      <c r="M8" s="243">
        <v>75136</v>
      </c>
      <c r="N8" s="244">
        <v>88541</v>
      </c>
      <c r="O8" s="245">
        <v>645789</v>
      </c>
      <c r="P8" s="246">
        <v>528126</v>
      </c>
    </row>
    <row r="9" spans="1:16" ht="21" customHeight="1">
      <c r="A9" s="554" t="s">
        <v>238</v>
      </c>
      <c r="B9" s="247" t="s">
        <v>234</v>
      </c>
      <c r="C9" s="222">
        <v>12</v>
      </c>
      <c r="D9" s="223">
        <v>28</v>
      </c>
      <c r="E9" s="223">
        <v>14</v>
      </c>
      <c r="F9" s="223">
        <v>18</v>
      </c>
      <c r="G9" s="223">
        <v>16</v>
      </c>
      <c r="H9" s="223">
        <v>11</v>
      </c>
      <c r="I9" s="223">
        <v>11</v>
      </c>
      <c r="J9" s="223">
        <v>20</v>
      </c>
      <c r="K9" s="223">
        <v>27</v>
      </c>
      <c r="L9" s="223">
        <v>18</v>
      </c>
      <c r="M9" s="223">
        <v>21</v>
      </c>
      <c r="N9" s="172">
        <v>5</v>
      </c>
      <c r="O9" s="224">
        <v>201</v>
      </c>
      <c r="P9" s="225">
        <v>215</v>
      </c>
    </row>
    <row r="10" spans="1:16" ht="21" customHeight="1">
      <c r="A10" s="553"/>
      <c r="B10" s="208" t="s">
        <v>235</v>
      </c>
      <c r="C10" s="227">
        <v>16</v>
      </c>
      <c r="D10" s="228">
        <v>57</v>
      </c>
      <c r="E10" s="228">
        <v>17</v>
      </c>
      <c r="F10" s="228">
        <v>28</v>
      </c>
      <c r="G10" s="228">
        <v>31</v>
      </c>
      <c r="H10" s="248">
        <v>16</v>
      </c>
      <c r="I10" s="228">
        <v>29</v>
      </c>
      <c r="J10" s="228">
        <v>37</v>
      </c>
      <c r="K10" s="248">
        <v>62</v>
      </c>
      <c r="L10" s="228">
        <v>22</v>
      </c>
      <c r="M10" s="248">
        <v>20</v>
      </c>
      <c r="N10" s="229">
        <v>5</v>
      </c>
      <c r="O10" s="230">
        <v>340</v>
      </c>
      <c r="P10" s="231">
        <v>375</v>
      </c>
    </row>
    <row r="11" spans="1:16" ht="21" customHeight="1">
      <c r="A11" s="555"/>
      <c r="B11" s="249" t="s">
        <v>236</v>
      </c>
      <c r="C11" s="233">
        <v>2182</v>
      </c>
      <c r="D11" s="234">
        <v>9767</v>
      </c>
      <c r="E11" s="234">
        <v>4176</v>
      </c>
      <c r="F11" s="234">
        <v>4651</v>
      </c>
      <c r="G11" s="234">
        <v>2360</v>
      </c>
      <c r="H11" s="234">
        <v>2096</v>
      </c>
      <c r="I11" s="234">
        <v>1884</v>
      </c>
      <c r="J11" s="234">
        <v>6019</v>
      </c>
      <c r="K11" s="234">
        <v>6098</v>
      </c>
      <c r="L11" s="234">
        <v>4772</v>
      </c>
      <c r="M11" s="234">
        <v>12814</v>
      </c>
      <c r="N11" s="235">
        <v>5351</v>
      </c>
      <c r="O11" s="224">
        <v>62170</v>
      </c>
      <c r="P11" s="225">
        <v>73003</v>
      </c>
    </row>
    <row r="12" spans="1:16" ht="21" customHeight="1">
      <c r="A12" s="553" t="s">
        <v>239</v>
      </c>
      <c r="B12" s="247" t="s">
        <v>234</v>
      </c>
      <c r="C12" s="250" t="s">
        <v>114</v>
      </c>
      <c r="D12" s="250">
        <v>8</v>
      </c>
      <c r="E12" s="250">
        <v>5</v>
      </c>
      <c r="F12" s="250" t="s">
        <v>114</v>
      </c>
      <c r="G12" s="250" t="s">
        <v>114</v>
      </c>
      <c r="H12" s="250" t="s">
        <v>114</v>
      </c>
      <c r="I12" s="250" t="s">
        <v>114</v>
      </c>
      <c r="J12" s="250" t="s">
        <v>114</v>
      </c>
      <c r="K12" s="250" t="s">
        <v>114</v>
      </c>
      <c r="L12" s="250" t="s">
        <v>114</v>
      </c>
      <c r="M12" s="250" t="s">
        <v>114</v>
      </c>
      <c r="N12" s="250" t="s">
        <v>114</v>
      </c>
      <c r="O12" s="240">
        <v>13</v>
      </c>
      <c r="P12" s="241">
        <v>2</v>
      </c>
    </row>
    <row r="13" spans="1:16" ht="21" customHeight="1">
      <c r="A13" s="553"/>
      <c r="B13" s="208" t="s">
        <v>235</v>
      </c>
      <c r="C13" s="251" t="s">
        <v>250</v>
      </c>
      <c r="D13" s="251">
        <v>8</v>
      </c>
      <c r="E13" s="251">
        <v>5</v>
      </c>
      <c r="F13" s="251" t="s">
        <v>250</v>
      </c>
      <c r="G13" s="251" t="s">
        <v>250</v>
      </c>
      <c r="H13" s="251" t="s">
        <v>250</v>
      </c>
      <c r="I13" s="251" t="s">
        <v>250</v>
      </c>
      <c r="J13" s="251" t="s">
        <v>250</v>
      </c>
      <c r="K13" s="251" t="s">
        <v>250</v>
      </c>
      <c r="L13" s="251" t="s">
        <v>250</v>
      </c>
      <c r="M13" s="251" t="s">
        <v>250</v>
      </c>
      <c r="N13" s="251" t="s">
        <v>250</v>
      </c>
      <c r="O13" s="230">
        <v>13</v>
      </c>
      <c r="P13" s="231">
        <v>2</v>
      </c>
    </row>
    <row r="14" spans="1:16" ht="21" customHeight="1">
      <c r="A14" s="553"/>
      <c r="B14" s="252" t="s">
        <v>236</v>
      </c>
      <c r="C14" s="253" t="s">
        <v>251</v>
      </c>
      <c r="D14" s="253">
        <v>100800</v>
      </c>
      <c r="E14" s="253">
        <v>63000</v>
      </c>
      <c r="F14" s="253" t="s">
        <v>252</v>
      </c>
      <c r="G14" s="253" t="s">
        <v>252</v>
      </c>
      <c r="H14" s="253" t="s">
        <v>252</v>
      </c>
      <c r="I14" s="253" t="s">
        <v>252</v>
      </c>
      <c r="J14" s="253" t="s">
        <v>252</v>
      </c>
      <c r="K14" s="253" t="s">
        <v>252</v>
      </c>
      <c r="L14" s="253" t="s">
        <v>252</v>
      </c>
      <c r="M14" s="253" t="s">
        <v>252</v>
      </c>
      <c r="N14" s="253" t="s">
        <v>252</v>
      </c>
      <c r="O14" s="245">
        <v>163800</v>
      </c>
      <c r="P14" s="246">
        <v>25200</v>
      </c>
    </row>
    <row r="15" spans="1:16" ht="21" customHeight="1">
      <c r="A15" s="554" t="s">
        <v>240</v>
      </c>
      <c r="B15" s="221" t="s">
        <v>234</v>
      </c>
      <c r="C15" s="250" t="s">
        <v>114</v>
      </c>
      <c r="D15" s="250" t="s">
        <v>114</v>
      </c>
      <c r="E15" s="254" t="s">
        <v>114</v>
      </c>
      <c r="F15" s="223">
        <v>2</v>
      </c>
      <c r="G15" s="250" t="s">
        <v>114</v>
      </c>
      <c r="H15" s="250" t="s">
        <v>114</v>
      </c>
      <c r="I15" s="255" t="s">
        <v>114</v>
      </c>
      <c r="J15" s="255" t="s">
        <v>114</v>
      </c>
      <c r="K15" s="255" t="s">
        <v>114</v>
      </c>
      <c r="L15" s="255" t="s">
        <v>114</v>
      </c>
      <c r="M15" s="255" t="s">
        <v>114</v>
      </c>
      <c r="N15" s="255" t="s">
        <v>114</v>
      </c>
      <c r="O15" s="224">
        <v>2</v>
      </c>
      <c r="P15" s="225">
        <v>15</v>
      </c>
    </row>
    <row r="16" spans="1:16" ht="21" customHeight="1">
      <c r="A16" s="553"/>
      <c r="B16" s="226" t="s">
        <v>235</v>
      </c>
      <c r="C16" s="251" t="s">
        <v>250</v>
      </c>
      <c r="D16" s="251" t="s">
        <v>250</v>
      </c>
      <c r="E16" s="256" t="s">
        <v>250</v>
      </c>
      <c r="F16" s="248">
        <v>520</v>
      </c>
      <c r="G16" s="251" t="s">
        <v>250</v>
      </c>
      <c r="H16" s="251" t="s">
        <v>250</v>
      </c>
      <c r="I16" s="256" t="s">
        <v>250</v>
      </c>
      <c r="J16" s="256" t="s">
        <v>250</v>
      </c>
      <c r="K16" s="256" t="s">
        <v>250</v>
      </c>
      <c r="L16" s="256" t="s">
        <v>250</v>
      </c>
      <c r="M16" s="256" t="s">
        <v>250</v>
      </c>
      <c r="N16" s="256" t="s">
        <v>250</v>
      </c>
      <c r="O16" s="230">
        <v>520</v>
      </c>
      <c r="P16" s="231">
        <v>810</v>
      </c>
    </row>
    <row r="17" spans="1:16" ht="21" customHeight="1">
      <c r="A17" s="555"/>
      <c r="B17" s="232" t="s">
        <v>241</v>
      </c>
      <c r="C17" s="253" t="s">
        <v>250</v>
      </c>
      <c r="D17" s="253" t="s">
        <v>250</v>
      </c>
      <c r="E17" s="255" t="s">
        <v>250</v>
      </c>
      <c r="F17" s="234">
        <v>28350</v>
      </c>
      <c r="G17" s="253" t="s">
        <v>250</v>
      </c>
      <c r="H17" s="253" t="s">
        <v>253</v>
      </c>
      <c r="I17" s="255" t="s">
        <v>250</v>
      </c>
      <c r="J17" s="255" t="s">
        <v>250</v>
      </c>
      <c r="K17" s="255" t="s">
        <v>250</v>
      </c>
      <c r="L17" s="255" t="s">
        <v>250</v>
      </c>
      <c r="M17" s="255" t="s">
        <v>250</v>
      </c>
      <c r="N17" s="255" t="s">
        <v>250</v>
      </c>
      <c r="O17" s="224">
        <v>28350</v>
      </c>
      <c r="P17" s="225">
        <v>166920</v>
      </c>
    </row>
    <row r="18" spans="1:16" ht="21" customHeight="1">
      <c r="A18" s="555" t="s">
        <v>242</v>
      </c>
      <c r="B18" s="236" t="s">
        <v>234</v>
      </c>
      <c r="C18" s="250">
        <v>12</v>
      </c>
      <c r="D18" s="250">
        <v>19</v>
      </c>
      <c r="E18" s="250">
        <v>17</v>
      </c>
      <c r="F18" s="238">
        <v>1</v>
      </c>
      <c r="G18" s="238">
        <v>2</v>
      </c>
      <c r="H18" s="257" t="s">
        <v>114</v>
      </c>
      <c r="I18" s="257" t="s">
        <v>114</v>
      </c>
      <c r="J18" s="257" t="s">
        <v>114</v>
      </c>
      <c r="K18" s="258">
        <v>3</v>
      </c>
      <c r="L18" s="258">
        <v>8</v>
      </c>
      <c r="M18" s="258">
        <v>9</v>
      </c>
      <c r="N18" s="259">
        <v>10</v>
      </c>
      <c r="O18" s="240">
        <v>81</v>
      </c>
      <c r="P18" s="241">
        <v>69</v>
      </c>
    </row>
    <row r="19" spans="1:16" ht="21" customHeight="1">
      <c r="A19" s="557"/>
      <c r="B19" s="226" t="s">
        <v>235</v>
      </c>
      <c r="C19" s="251">
        <v>189</v>
      </c>
      <c r="D19" s="251">
        <v>306</v>
      </c>
      <c r="E19" s="251">
        <v>262</v>
      </c>
      <c r="F19" s="248">
        <v>30</v>
      </c>
      <c r="G19" s="228">
        <v>24</v>
      </c>
      <c r="H19" s="256" t="s">
        <v>250</v>
      </c>
      <c r="I19" s="256" t="s">
        <v>250</v>
      </c>
      <c r="J19" s="256" t="s">
        <v>250</v>
      </c>
      <c r="K19" s="228">
        <v>42</v>
      </c>
      <c r="L19" s="228">
        <v>173</v>
      </c>
      <c r="M19" s="228">
        <v>164</v>
      </c>
      <c r="N19" s="229">
        <v>199</v>
      </c>
      <c r="O19" s="230">
        <v>1389</v>
      </c>
      <c r="P19" s="231">
        <v>1008</v>
      </c>
    </row>
    <row r="20" spans="1:16" ht="21" customHeight="1" thickBot="1">
      <c r="A20" s="560"/>
      <c r="B20" s="260" t="s">
        <v>241</v>
      </c>
      <c r="C20" s="253">
        <v>17151</v>
      </c>
      <c r="D20" s="253">
        <v>45403</v>
      </c>
      <c r="E20" s="253">
        <v>37401</v>
      </c>
      <c r="F20" s="253">
        <v>1470</v>
      </c>
      <c r="G20" s="253">
        <v>1294</v>
      </c>
      <c r="H20" s="261" t="s">
        <v>250</v>
      </c>
      <c r="I20" s="261" t="s">
        <v>250</v>
      </c>
      <c r="J20" s="261" t="s">
        <v>250</v>
      </c>
      <c r="K20" s="253">
        <v>9808</v>
      </c>
      <c r="L20" s="262">
        <v>27338</v>
      </c>
      <c r="M20" s="262">
        <v>18543</v>
      </c>
      <c r="N20" s="263">
        <v>22272</v>
      </c>
      <c r="O20" s="264">
        <v>180680</v>
      </c>
      <c r="P20" s="265">
        <v>89080</v>
      </c>
    </row>
    <row r="21" spans="1:16" ht="21" customHeight="1" thickTop="1">
      <c r="A21" s="556" t="s">
        <v>243</v>
      </c>
      <c r="B21" s="266" t="s">
        <v>234</v>
      </c>
      <c r="C21" s="267">
        <v>87</v>
      </c>
      <c r="D21" s="268">
        <v>103</v>
      </c>
      <c r="E21" s="268">
        <v>113</v>
      </c>
      <c r="F21" s="268">
        <v>74</v>
      </c>
      <c r="G21" s="268">
        <v>69</v>
      </c>
      <c r="H21" s="268">
        <v>79</v>
      </c>
      <c r="I21" s="268">
        <v>67</v>
      </c>
      <c r="J21" s="268">
        <v>65</v>
      </c>
      <c r="K21" s="268">
        <v>89</v>
      </c>
      <c r="L21" s="268">
        <v>90</v>
      </c>
      <c r="M21" s="268">
        <v>89</v>
      </c>
      <c r="N21" s="269">
        <v>68</v>
      </c>
      <c r="O21" s="270">
        <v>993</v>
      </c>
      <c r="P21" s="271">
        <v>1089</v>
      </c>
    </row>
    <row r="22" spans="1:16" ht="21" customHeight="1">
      <c r="A22" s="557"/>
      <c r="B22" s="226" t="s">
        <v>235</v>
      </c>
      <c r="C22" s="227">
        <v>1229</v>
      </c>
      <c r="D22" s="228">
        <v>1443</v>
      </c>
      <c r="E22" s="228">
        <v>1420</v>
      </c>
      <c r="F22" s="228">
        <v>1435</v>
      </c>
      <c r="G22" s="228">
        <v>895</v>
      </c>
      <c r="H22" s="228">
        <v>1195</v>
      </c>
      <c r="I22" s="228">
        <v>699</v>
      </c>
      <c r="J22" s="228">
        <v>818</v>
      </c>
      <c r="K22" s="228">
        <v>981</v>
      </c>
      <c r="L22" s="228">
        <v>1391</v>
      </c>
      <c r="M22" s="228">
        <v>1155</v>
      </c>
      <c r="N22" s="229">
        <v>1039</v>
      </c>
      <c r="O22" s="230">
        <v>13700</v>
      </c>
      <c r="P22" s="231">
        <v>15436</v>
      </c>
    </row>
    <row r="23" spans="1:16" ht="21" customHeight="1">
      <c r="A23" s="557"/>
      <c r="B23" s="232" t="s">
        <v>236</v>
      </c>
      <c r="C23" s="272">
        <v>298004</v>
      </c>
      <c r="D23" s="273">
        <v>392962</v>
      </c>
      <c r="E23" s="273">
        <v>429937</v>
      </c>
      <c r="F23" s="273">
        <v>234570</v>
      </c>
      <c r="G23" s="273">
        <v>184154</v>
      </c>
      <c r="H23" s="273">
        <v>240669</v>
      </c>
      <c r="I23" s="273">
        <v>215750</v>
      </c>
      <c r="J23" s="273">
        <v>192045</v>
      </c>
      <c r="K23" s="273">
        <v>245012</v>
      </c>
      <c r="L23" s="273">
        <v>421190</v>
      </c>
      <c r="M23" s="273">
        <v>387086</v>
      </c>
      <c r="N23" s="274">
        <v>332548</v>
      </c>
      <c r="O23" s="275">
        <v>3573927</v>
      </c>
      <c r="P23" s="276">
        <v>3801903</v>
      </c>
    </row>
    <row r="24" spans="1:16" ht="21" customHeight="1">
      <c r="A24" s="554"/>
      <c r="B24" s="277" t="s">
        <v>244</v>
      </c>
      <c r="C24" s="242">
        <v>56922</v>
      </c>
      <c r="D24" s="243">
        <v>56922</v>
      </c>
      <c r="E24" s="243">
        <v>56922</v>
      </c>
      <c r="F24" s="243">
        <v>39833</v>
      </c>
      <c r="G24" s="243">
        <v>108841</v>
      </c>
      <c r="H24" s="243">
        <v>110578</v>
      </c>
      <c r="I24" s="243">
        <v>68729</v>
      </c>
      <c r="J24" s="243">
        <v>56939</v>
      </c>
      <c r="K24" s="243">
        <v>48982</v>
      </c>
      <c r="L24" s="243">
        <v>56922</v>
      </c>
      <c r="M24" s="243">
        <v>56922</v>
      </c>
      <c r="N24" s="244">
        <v>56922</v>
      </c>
      <c r="O24" s="245">
        <v>775434</v>
      </c>
      <c r="P24" s="246">
        <v>549972</v>
      </c>
    </row>
    <row r="25" spans="15:16" ht="21" customHeight="1">
      <c r="O25" s="215" t="s">
        <v>228</v>
      </c>
      <c r="P25" s="215" t="s">
        <v>228</v>
      </c>
    </row>
  </sheetData>
  <mergeCells count="7">
    <mergeCell ref="A12:A14"/>
    <mergeCell ref="A15:A17"/>
    <mergeCell ref="A21:A24"/>
    <mergeCell ref="A3:A5"/>
    <mergeCell ref="A6:A8"/>
    <mergeCell ref="A9:A11"/>
    <mergeCell ref="A18:A20"/>
  </mergeCells>
  <printOptions horizontalCentered="1"/>
  <pageMargins left="0.6299212598425197" right="0.5905511811023623" top="0.7874015748031497" bottom="0.1968503937007874" header="0.7086614173228347" footer="0.1968503937007874"/>
  <pageSetup blackAndWhite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0"/>
  <dimension ref="A1:N12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9.125" style="0" customWidth="1"/>
    <col min="2" max="2" width="6.125" style="0" customWidth="1"/>
    <col min="3" max="3" width="8.875" style="0" customWidth="1"/>
    <col min="4" max="4" width="6.125" style="0" customWidth="1"/>
    <col min="5" max="5" width="8.875" style="0" customWidth="1"/>
    <col min="6" max="6" width="5.375" style="0" customWidth="1"/>
    <col min="7" max="7" width="8.875" style="0" customWidth="1"/>
    <col min="8" max="8" width="5.125" style="0" customWidth="1"/>
    <col min="9" max="9" width="7.625" style="0" customWidth="1"/>
    <col min="10" max="10" width="5.125" style="0" customWidth="1"/>
    <col min="11" max="11" width="6.375" style="0" customWidth="1"/>
    <col min="12" max="12" width="5.125" style="0" customWidth="1"/>
    <col min="13" max="13" width="6.375" style="0" customWidth="1"/>
  </cols>
  <sheetData>
    <row r="1" spans="1:14" ht="21">
      <c r="A1" s="391" t="s">
        <v>20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20"/>
    </row>
    <row r="2" spans="1:13" ht="13.5">
      <c r="A2" s="2"/>
      <c r="B2" s="2"/>
      <c r="C2" s="2"/>
      <c r="D2" s="2"/>
      <c r="E2" s="2"/>
      <c r="F2" s="2"/>
      <c r="G2" s="2"/>
      <c r="L2" s="376" t="s">
        <v>21</v>
      </c>
      <c r="M2" s="376"/>
    </row>
    <row r="3" spans="1:13" ht="19.5" customHeight="1">
      <c r="A3" s="364"/>
      <c r="B3" s="369" t="s">
        <v>22</v>
      </c>
      <c r="C3" s="370"/>
      <c r="D3" s="370"/>
      <c r="E3" s="370"/>
      <c r="F3" s="370"/>
      <c r="G3" s="370"/>
      <c r="H3" s="370"/>
      <c r="I3" s="370"/>
      <c r="J3" s="370"/>
      <c r="K3" s="371"/>
      <c r="L3" s="373" t="s">
        <v>23</v>
      </c>
      <c r="M3" s="363"/>
    </row>
    <row r="4" spans="1:13" ht="19.5" customHeight="1">
      <c r="A4" s="365"/>
      <c r="B4" s="368" t="s">
        <v>6</v>
      </c>
      <c r="C4" s="368"/>
      <c r="D4" s="368" t="s">
        <v>24</v>
      </c>
      <c r="E4" s="368"/>
      <c r="F4" s="368" t="s">
        <v>25</v>
      </c>
      <c r="G4" s="368"/>
      <c r="H4" s="368" t="s">
        <v>26</v>
      </c>
      <c r="I4" s="368"/>
      <c r="J4" s="368" t="s">
        <v>27</v>
      </c>
      <c r="K4" s="368"/>
      <c r="L4" s="368" t="s">
        <v>28</v>
      </c>
      <c r="M4" s="372"/>
    </row>
    <row r="5" spans="1:13" ht="19.5" customHeight="1">
      <c r="A5" s="365"/>
      <c r="B5" s="25" t="s">
        <v>29</v>
      </c>
      <c r="C5" s="25" t="s">
        <v>30</v>
      </c>
      <c r="D5" s="25" t="s">
        <v>29</v>
      </c>
      <c r="E5" s="25" t="s">
        <v>30</v>
      </c>
      <c r="F5" s="25" t="s">
        <v>29</v>
      </c>
      <c r="G5" s="25" t="s">
        <v>30</v>
      </c>
      <c r="H5" s="25" t="s">
        <v>29</v>
      </c>
      <c r="I5" s="25" t="s">
        <v>30</v>
      </c>
      <c r="J5" s="25" t="s">
        <v>29</v>
      </c>
      <c r="K5" s="25" t="s">
        <v>30</v>
      </c>
      <c r="L5" s="25" t="s">
        <v>29</v>
      </c>
      <c r="M5" s="26" t="s">
        <v>30</v>
      </c>
    </row>
    <row r="6" spans="1:13" s="30" customFormat="1" ht="19.5" customHeight="1">
      <c r="A6" s="27" t="s">
        <v>31</v>
      </c>
      <c r="B6" s="28">
        <f aca="true" t="shared" si="0" ref="B6:C9">SUM(D6,F6,H6,J6)</f>
        <v>9817</v>
      </c>
      <c r="C6" s="28">
        <f t="shared" si="0"/>
        <v>6255657</v>
      </c>
      <c r="D6" s="28">
        <v>8425</v>
      </c>
      <c r="E6" s="28">
        <v>4990823</v>
      </c>
      <c r="F6" s="28">
        <v>1272</v>
      </c>
      <c r="G6" s="28">
        <v>1145940</v>
      </c>
      <c r="H6" s="28">
        <v>106</v>
      </c>
      <c r="I6" s="28">
        <v>113454</v>
      </c>
      <c r="J6" s="28">
        <v>14</v>
      </c>
      <c r="K6" s="28">
        <v>5440</v>
      </c>
      <c r="L6" s="28">
        <v>100</v>
      </c>
      <c r="M6" s="29">
        <v>39321</v>
      </c>
    </row>
    <row r="7" spans="1:13" s="30" customFormat="1" ht="19.5" customHeight="1">
      <c r="A7" s="27" t="s">
        <v>32</v>
      </c>
      <c r="B7" s="28">
        <f t="shared" si="0"/>
        <v>10409</v>
      </c>
      <c r="C7" s="28">
        <f t="shared" si="0"/>
        <v>6684982</v>
      </c>
      <c r="D7" s="28">
        <v>8965</v>
      </c>
      <c r="E7" s="28">
        <v>5374122</v>
      </c>
      <c r="F7" s="28">
        <v>1319</v>
      </c>
      <c r="G7" s="28">
        <v>1185980</v>
      </c>
      <c r="H7" s="28">
        <v>108</v>
      </c>
      <c r="I7" s="28">
        <v>118026</v>
      </c>
      <c r="J7" s="28">
        <v>17</v>
      </c>
      <c r="K7" s="28">
        <v>6854</v>
      </c>
      <c r="L7" s="28">
        <v>107</v>
      </c>
      <c r="M7" s="29">
        <v>31239</v>
      </c>
    </row>
    <row r="8" spans="1:13" s="30" customFormat="1" ht="19.5" customHeight="1">
      <c r="A8" s="27" t="s">
        <v>33</v>
      </c>
      <c r="B8" s="28">
        <f t="shared" si="0"/>
        <v>10983</v>
      </c>
      <c r="C8" s="28">
        <f t="shared" si="0"/>
        <v>7032076</v>
      </c>
      <c r="D8" s="28">
        <v>9516</v>
      </c>
      <c r="E8" s="28">
        <v>5716104</v>
      </c>
      <c r="F8" s="28">
        <v>1333</v>
      </c>
      <c r="G8" s="28">
        <v>1182718</v>
      </c>
      <c r="H8" s="28">
        <v>118</v>
      </c>
      <c r="I8" s="28">
        <v>126778</v>
      </c>
      <c r="J8" s="28">
        <v>16</v>
      </c>
      <c r="K8" s="28">
        <v>6476</v>
      </c>
      <c r="L8" s="28">
        <v>44</v>
      </c>
      <c r="M8" s="29">
        <v>17811</v>
      </c>
    </row>
    <row r="9" spans="1:13" s="30" customFormat="1" ht="19.5" customHeight="1">
      <c r="A9" s="27" t="s">
        <v>34</v>
      </c>
      <c r="B9" s="28">
        <f t="shared" si="0"/>
        <v>11219</v>
      </c>
      <c r="C9" s="28">
        <f t="shared" si="0"/>
        <v>7303792</v>
      </c>
      <c r="D9" s="28">
        <v>9724</v>
      </c>
      <c r="E9" s="28">
        <v>5967825</v>
      </c>
      <c r="F9" s="28">
        <v>1356</v>
      </c>
      <c r="G9" s="28">
        <v>1195138</v>
      </c>
      <c r="H9" s="28">
        <v>125</v>
      </c>
      <c r="I9" s="28">
        <v>135606</v>
      </c>
      <c r="J9" s="28">
        <v>14</v>
      </c>
      <c r="K9" s="28">
        <v>5223</v>
      </c>
      <c r="L9" s="28">
        <v>29</v>
      </c>
      <c r="M9" s="29">
        <v>11654</v>
      </c>
    </row>
    <row r="10" spans="1:13" s="30" customFormat="1" ht="19.5" customHeight="1">
      <c r="A10" s="31" t="s">
        <v>35</v>
      </c>
      <c r="B10" s="32">
        <v>11816</v>
      </c>
      <c r="C10" s="32">
        <v>7716209</v>
      </c>
      <c r="D10" s="32">
        <v>10275</v>
      </c>
      <c r="E10" s="32">
        <v>6339252</v>
      </c>
      <c r="F10" s="32">
        <v>1394</v>
      </c>
      <c r="G10" s="32">
        <v>1230498</v>
      </c>
      <c r="H10" s="32">
        <v>133</v>
      </c>
      <c r="I10" s="32">
        <v>141396</v>
      </c>
      <c r="J10" s="32">
        <v>14</v>
      </c>
      <c r="K10" s="32">
        <v>5063</v>
      </c>
      <c r="L10" s="32">
        <v>21</v>
      </c>
      <c r="M10" s="33">
        <v>8396</v>
      </c>
    </row>
    <row r="11" spans="1:13" s="30" customFormat="1" ht="13.5">
      <c r="A11" s="18"/>
      <c r="B11" s="18"/>
      <c r="C11" s="18"/>
      <c r="D11" s="18"/>
      <c r="E11" s="18"/>
      <c r="F11" s="18"/>
      <c r="G11" s="18"/>
      <c r="M11" s="34" t="s">
        <v>19</v>
      </c>
    </row>
    <row r="12" ht="13.5">
      <c r="B12" s="35"/>
    </row>
  </sheetData>
  <mergeCells count="11">
    <mergeCell ref="A3:A5"/>
    <mergeCell ref="L2:M2"/>
    <mergeCell ref="B4:C4"/>
    <mergeCell ref="A1:M1"/>
    <mergeCell ref="B3:K3"/>
    <mergeCell ref="D4:E4"/>
    <mergeCell ref="F4:G4"/>
    <mergeCell ref="H4:I4"/>
    <mergeCell ref="J4:K4"/>
    <mergeCell ref="L4:M4"/>
    <mergeCell ref="L3:M3"/>
  </mergeCells>
  <printOptions/>
  <pageMargins left="0.75" right="0.68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1"/>
  <dimension ref="A1:I11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0.625" style="0" customWidth="1"/>
    <col min="2" max="7" width="9.375" style="0" customWidth="1"/>
    <col min="8" max="9" width="10.00390625" style="0" customWidth="1"/>
  </cols>
  <sheetData>
    <row r="1" spans="1:9" ht="21">
      <c r="A1" s="391" t="s">
        <v>36</v>
      </c>
      <c r="B1" s="391"/>
      <c r="C1" s="391"/>
      <c r="D1" s="391"/>
      <c r="E1" s="391"/>
      <c r="F1" s="391"/>
      <c r="G1" s="391"/>
      <c r="H1" s="391"/>
      <c r="I1" s="391"/>
    </row>
    <row r="2" spans="1:8" ht="13.5">
      <c r="A2" s="2"/>
      <c r="B2" s="2"/>
      <c r="C2" s="2"/>
      <c r="D2" s="2"/>
      <c r="E2" s="2"/>
      <c r="F2" s="2"/>
      <c r="G2" s="2"/>
      <c r="H2" s="2"/>
    </row>
    <row r="3" spans="1:9" ht="19.5" customHeight="1">
      <c r="A3" s="355"/>
      <c r="B3" s="569" t="s">
        <v>333</v>
      </c>
      <c r="C3" s="570"/>
      <c r="D3" s="569" t="s">
        <v>329</v>
      </c>
      <c r="E3" s="571"/>
      <c r="F3" s="373" t="s">
        <v>37</v>
      </c>
      <c r="G3" s="373"/>
      <c r="H3" s="36" t="s">
        <v>38</v>
      </c>
      <c r="I3" s="575" t="s">
        <v>39</v>
      </c>
    </row>
    <row r="4" spans="1:9" ht="19.5" customHeight="1">
      <c r="A4" s="356"/>
      <c r="B4" s="23" t="s">
        <v>330</v>
      </c>
      <c r="C4" s="574" t="s">
        <v>334</v>
      </c>
      <c r="D4" s="23" t="s">
        <v>44</v>
      </c>
      <c r="E4" s="574" t="s">
        <v>334</v>
      </c>
      <c r="F4" s="23" t="s">
        <v>43</v>
      </c>
      <c r="G4" s="23" t="s">
        <v>44</v>
      </c>
      <c r="H4" s="38" t="s">
        <v>331</v>
      </c>
      <c r="I4" s="576" t="s">
        <v>45</v>
      </c>
    </row>
    <row r="5" spans="1:9" s="30" customFormat="1" ht="19.5" customHeight="1">
      <c r="A5" s="27" t="s">
        <v>31</v>
      </c>
      <c r="B5" s="39">
        <v>503</v>
      </c>
      <c r="C5" s="572">
        <v>108.17204301075269</v>
      </c>
      <c r="D5" s="39">
        <v>733</v>
      </c>
      <c r="E5" s="572">
        <v>103.67751060820368</v>
      </c>
      <c r="F5" s="39">
        <v>1</v>
      </c>
      <c r="G5" s="39">
        <v>2</v>
      </c>
      <c r="H5" s="40">
        <v>8.4</v>
      </c>
      <c r="I5" s="577">
        <v>69.8</v>
      </c>
    </row>
    <row r="6" spans="1:9" s="30" customFormat="1" ht="19.5" customHeight="1">
      <c r="A6" s="27" t="s">
        <v>32</v>
      </c>
      <c r="B6" s="39">
        <v>518</v>
      </c>
      <c r="C6" s="572">
        <v>102.98210735586481</v>
      </c>
      <c r="D6" s="39">
        <v>750</v>
      </c>
      <c r="E6" s="572">
        <v>102.31923601637108</v>
      </c>
      <c r="F6" s="39" t="s">
        <v>76</v>
      </c>
      <c r="G6" s="39" t="s">
        <v>76</v>
      </c>
      <c r="H6" s="40">
        <v>8.57</v>
      </c>
      <c r="I6" s="577">
        <v>68.27</v>
      </c>
    </row>
    <row r="7" spans="1:9" s="30" customFormat="1" ht="19.5" customHeight="1">
      <c r="A7" s="27" t="s">
        <v>33</v>
      </c>
      <c r="B7" s="39">
        <v>567</v>
      </c>
      <c r="C7" s="572">
        <v>109.45945945945945</v>
      </c>
      <c r="D7" s="39">
        <v>821</v>
      </c>
      <c r="E7" s="572">
        <v>109.46666666666667</v>
      </c>
      <c r="F7" s="39" t="s">
        <v>76</v>
      </c>
      <c r="G7" s="39" t="s">
        <v>76</v>
      </c>
      <c r="H7" s="40">
        <v>9.33</v>
      </c>
      <c r="I7" s="577">
        <v>67.97</v>
      </c>
    </row>
    <row r="8" spans="1:9" s="30" customFormat="1" ht="19.5" customHeight="1">
      <c r="A8" s="27" t="s">
        <v>34</v>
      </c>
      <c r="B8" s="39">
        <v>616</v>
      </c>
      <c r="C8" s="572">
        <v>108.64197530864197</v>
      </c>
      <c r="D8" s="39">
        <v>896</v>
      </c>
      <c r="E8" s="572">
        <v>109.13520097442144</v>
      </c>
      <c r="F8" s="39">
        <v>3</v>
      </c>
      <c r="G8" s="39">
        <v>3</v>
      </c>
      <c r="H8" s="40">
        <v>10.08</v>
      </c>
      <c r="I8" s="577">
        <v>67.97</v>
      </c>
    </row>
    <row r="9" spans="1:9" s="30" customFormat="1" ht="19.5" customHeight="1">
      <c r="A9" s="31" t="s">
        <v>35</v>
      </c>
      <c r="B9" s="41">
        <v>695</v>
      </c>
      <c r="C9" s="573">
        <v>112.82467532467533</v>
      </c>
      <c r="D9" s="41">
        <v>987</v>
      </c>
      <c r="E9" s="573">
        <v>110.15625</v>
      </c>
      <c r="F9" s="41" t="s">
        <v>76</v>
      </c>
      <c r="G9" s="41" t="s">
        <v>76</v>
      </c>
      <c r="H9" s="42">
        <v>11.04</v>
      </c>
      <c r="I9" s="578">
        <v>84.4</v>
      </c>
    </row>
    <row r="10" spans="1:9" s="30" customFormat="1" ht="13.5">
      <c r="A10" s="43" t="s">
        <v>255</v>
      </c>
      <c r="B10" s="18"/>
      <c r="C10" s="18"/>
      <c r="D10" s="18"/>
      <c r="E10" s="18"/>
      <c r="F10" s="18"/>
      <c r="G10" s="18"/>
      <c r="H10" s="18"/>
      <c r="I10" s="34" t="s">
        <v>46</v>
      </c>
    </row>
    <row r="11" ht="13.5">
      <c r="A11" s="43" t="s">
        <v>256</v>
      </c>
    </row>
  </sheetData>
  <mergeCells count="5">
    <mergeCell ref="B3:C3"/>
    <mergeCell ref="D3:E3"/>
    <mergeCell ref="A1:I1"/>
    <mergeCell ref="A3:A4"/>
    <mergeCell ref="F3:G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3"/>
  <dimension ref="A1:L11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9.625" style="0" customWidth="1"/>
    <col min="2" max="11" width="7.75390625" style="0" customWidth="1"/>
  </cols>
  <sheetData>
    <row r="1" spans="1:12" ht="21">
      <c r="A1" s="391" t="s">
        <v>47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44"/>
    </row>
    <row r="2" spans="1:11" ht="13.5">
      <c r="A2" s="2"/>
      <c r="B2" s="2"/>
      <c r="C2" s="2"/>
      <c r="D2" s="2"/>
      <c r="E2" s="2"/>
      <c r="F2" s="2"/>
      <c r="G2" s="2"/>
      <c r="J2" s="17"/>
      <c r="K2" s="45" t="s">
        <v>48</v>
      </c>
    </row>
    <row r="3" spans="1:11" ht="19.5" customHeight="1">
      <c r="A3" s="364"/>
      <c r="B3" s="373" t="s">
        <v>6</v>
      </c>
      <c r="C3" s="373"/>
      <c r="D3" s="373" t="s">
        <v>49</v>
      </c>
      <c r="E3" s="373"/>
      <c r="F3" s="373" t="s">
        <v>50</v>
      </c>
      <c r="G3" s="369"/>
      <c r="H3" s="369" t="s">
        <v>51</v>
      </c>
      <c r="I3" s="370"/>
      <c r="J3" s="373" t="s">
        <v>52</v>
      </c>
      <c r="K3" s="366"/>
    </row>
    <row r="4" spans="1:11" ht="19.5" customHeight="1">
      <c r="A4" s="365"/>
      <c r="B4" s="23" t="s">
        <v>53</v>
      </c>
      <c r="C4" s="23" t="s">
        <v>54</v>
      </c>
      <c r="D4" s="23" t="s">
        <v>53</v>
      </c>
      <c r="E4" s="23" t="s">
        <v>54</v>
      </c>
      <c r="F4" s="23" t="s">
        <v>53</v>
      </c>
      <c r="G4" s="23" t="s">
        <v>54</v>
      </c>
      <c r="H4" s="23" t="s">
        <v>53</v>
      </c>
      <c r="I4" s="23" t="s">
        <v>54</v>
      </c>
      <c r="J4" s="23" t="s">
        <v>53</v>
      </c>
      <c r="K4" s="24" t="s">
        <v>54</v>
      </c>
    </row>
    <row r="5" spans="1:11" s="30" customFormat="1" ht="19.5" customHeight="1">
      <c r="A5" s="27" t="s">
        <v>13</v>
      </c>
      <c r="B5" s="46">
        <f aca="true" t="shared" si="0" ref="B5:C9">SUM(D5,F5,H5,J5)</f>
        <v>503</v>
      </c>
      <c r="C5" s="47">
        <f t="shared" si="0"/>
        <v>100</v>
      </c>
      <c r="D5" s="46">
        <v>253</v>
      </c>
      <c r="E5" s="47">
        <v>50.3</v>
      </c>
      <c r="F5" s="46">
        <v>36</v>
      </c>
      <c r="G5" s="47">
        <v>7.2</v>
      </c>
      <c r="H5" s="46">
        <v>158</v>
      </c>
      <c r="I5" s="47">
        <v>31.4</v>
      </c>
      <c r="J5" s="46">
        <v>56</v>
      </c>
      <c r="K5" s="48">
        <v>11.1</v>
      </c>
    </row>
    <row r="6" spans="1:11" s="30" customFormat="1" ht="19.5" customHeight="1">
      <c r="A6" s="27" t="s">
        <v>14</v>
      </c>
      <c r="B6" s="46">
        <f t="shared" si="0"/>
        <v>518</v>
      </c>
      <c r="C6" s="47">
        <f t="shared" si="0"/>
        <v>99.99999999999999</v>
      </c>
      <c r="D6" s="46">
        <v>259</v>
      </c>
      <c r="E6" s="47">
        <v>50</v>
      </c>
      <c r="F6" s="46">
        <v>41</v>
      </c>
      <c r="G6" s="47">
        <v>7.9</v>
      </c>
      <c r="H6" s="46">
        <v>170</v>
      </c>
      <c r="I6" s="47">
        <v>32.8</v>
      </c>
      <c r="J6" s="46">
        <v>48</v>
      </c>
      <c r="K6" s="48">
        <v>9.3</v>
      </c>
    </row>
    <row r="7" spans="1:11" s="30" customFormat="1" ht="19.5" customHeight="1">
      <c r="A7" s="27" t="s">
        <v>15</v>
      </c>
      <c r="B7" s="46">
        <f t="shared" si="0"/>
        <v>567</v>
      </c>
      <c r="C7" s="47">
        <f t="shared" si="0"/>
        <v>100</v>
      </c>
      <c r="D7" s="46">
        <v>285</v>
      </c>
      <c r="E7" s="47">
        <v>50.2</v>
      </c>
      <c r="F7" s="46">
        <v>52</v>
      </c>
      <c r="G7" s="47">
        <v>9.2</v>
      </c>
      <c r="H7" s="46">
        <v>186</v>
      </c>
      <c r="I7" s="47">
        <v>32.8</v>
      </c>
      <c r="J7" s="46">
        <v>44</v>
      </c>
      <c r="K7" s="48">
        <v>7.8</v>
      </c>
    </row>
    <row r="8" spans="1:11" s="30" customFormat="1" ht="19.5" customHeight="1">
      <c r="A8" s="27" t="s">
        <v>16</v>
      </c>
      <c r="B8" s="46">
        <f t="shared" si="0"/>
        <v>616</v>
      </c>
      <c r="C8" s="47">
        <f t="shared" si="0"/>
        <v>100</v>
      </c>
      <c r="D8" s="46">
        <v>320</v>
      </c>
      <c r="E8" s="47">
        <v>51.9</v>
      </c>
      <c r="F8" s="46">
        <v>58</v>
      </c>
      <c r="G8" s="47">
        <v>9.4</v>
      </c>
      <c r="H8" s="46">
        <v>197</v>
      </c>
      <c r="I8" s="47">
        <v>32</v>
      </c>
      <c r="J8" s="46">
        <v>41</v>
      </c>
      <c r="K8" s="48">
        <v>6.7</v>
      </c>
    </row>
    <row r="9" spans="1:11" s="30" customFormat="1" ht="19.5" customHeight="1">
      <c r="A9" s="31" t="s">
        <v>18</v>
      </c>
      <c r="B9" s="49">
        <f t="shared" si="0"/>
        <v>695</v>
      </c>
      <c r="C9" s="50">
        <f t="shared" si="0"/>
        <v>100</v>
      </c>
      <c r="D9" s="49">
        <v>312</v>
      </c>
      <c r="E9" s="50">
        <v>44.9</v>
      </c>
      <c r="F9" s="49">
        <v>64</v>
      </c>
      <c r="G9" s="50">
        <v>9.2</v>
      </c>
      <c r="H9" s="49">
        <v>267</v>
      </c>
      <c r="I9" s="50">
        <v>38.4</v>
      </c>
      <c r="J9" s="49">
        <v>52</v>
      </c>
      <c r="K9" s="51">
        <v>7.5</v>
      </c>
    </row>
    <row r="10" spans="1:11" s="30" customFormat="1" ht="13.5">
      <c r="A10" s="18"/>
      <c r="B10" s="18"/>
      <c r="C10" s="18"/>
      <c r="D10" s="18"/>
      <c r="E10" s="18"/>
      <c r="F10" s="18"/>
      <c r="G10" s="18"/>
      <c r="H10" s="18"/>
      <c r="I10" s="18"/>
      <c r="J10" s="52"/>
      <c r="K10" s="34" t="s">
        <v>46</v>
      </c>
    </row>
    <row r="11" spans="1:7" ht="13.5">
      <c r="A11" s="2"/>
      <c r="B11" s="2"/>
      <c r="C11" s="2"/>
      <c r="D11" s="2"/>
      <c r="E11" s="2"/>
      <c r="F11" s="2"/>
      <c r="G11" s="2"/>
    </row>
  </sheetData>
  <mergeCells count="7">
    <mergeCell ref="A1:K1"/>
    <mergeCell ref="J3:K3"/>
    <mergeCell ref="H3:I3"/>
    <mergeCell ref="A3:A4"/>
    <mergeCell ref="B3:C3"/>
    <mergeCell ref="D3:E3"/>
    <mergeCell ref="F3:G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4"/>
  <dimension ref="A1:H10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4.00390625" style="0" customWidth="1"/>
    <col min="2" max="7" width="10.375" style="0" customWidth="1"/>
    <col min="8" max="8" width="10.625" style="0" customWidth="1"/>
  </cols>
  <sheetData>
    <row r="1" spans="1:8" ht="21">
      <c r="A1" s="391" t="s">
        <v>55</v>
      </c>
      <c r="B1" s="391"/>
      <c r="C1" s="391"/>
      <c r="D1" s="391"/>
      <c r="E1" s="391"/>
      <c r="F1" s="391"/>
      <c r="G1" s="391"/>
      <c r="H1" s="391"/>
    </row>
    <row r="2" spans="1:7" ht="13.5">
      <c r="A2" s="2"/>
      <c r="B2" s="2"/>
      <c r="C2" s="2"/>
      <c r="D2" s="2"/>
      <c r="E2" s="2"/>
      <c r="F2" s="2"/>
      <c r="G2" s="2"/>
    </row>
    <row r="3" spans="1:8" ht="19.5" customHeight="1">
      <c r="A3" s="355"/>
      <c r="B3" s="566" t="s">
        <v>56</v>
      </c>
      <c r="C3" s="568" t="s">
        <v>327</v>
      </c>
      <c r="D3" s="373" t="s">
        <v>57</v>
      </c>
      <c r="E3" s="373"/>
      <c r="F3" s="373" t="s">
        <v>58</v>
      </c>
      <c r="G3" s="369"/>
      <c r="H3" s="564" t="s">
        <v>332</v>
      </c>
    </row>
    <row r="4" spans="1:8" ht="19.5" customHeight="1">
      <c r="A4" s="356"/>
      <c r="B4" s="567"/>
      <c r="C4" s="567"/>
      <c r="D4" s="23" t="s">
        <v>328</v>
      </c>
      <c r="E4" s="23" t="s">
        <v>59</v>
      </c>
      <c r="F4" s="23" t="s">
        <v>328</v>
      </c>
      <c r="G4" s="386" t="s">
        <v>59</v>
      </c>
      <c r="H4" s="565"/>
    </row>
    <row r="5" spans="1:8" s="30" customFormat="1" ht="19.5" customHeight="1">
      <c r="A5" s="53" t="s">
        <v>31</v>
      </c>
      <c r="B5" s="54">
        <v>116</v>
      </c>
      <c r="C5" s="54">
        <v>10</v>
      </c>
      <c r="D5" s="54">
        <v>108</v>
      </c>
      <c r="E5" s="54">
        <v>162</v>
      </c>
      <c r="F5" s="54">
        <v>77</v>
      </c>
      <c r="G5" s="387">
        <v>121</v>
      </c>
      <c r="H5" s="561">
        <v>8.4</v>
      </c>
    </row>
    <row r="6" spans="1:8" s="30" customFormat="1" ht="19.5" customHeight="1">
      <c r="A6" s="53" t="s">
        <v>32</v>
      </c>
      <c r="B6" s="54">
        <v>121</v>
      </c>
      <c r="C6" s="54">
        <v>20</v>
      </c>
      <c r="D6" s="54">
        <v>101</v>
      </c>
      <c r="E6" s="54">
        <v>148</v>
      </c>
      <c r="F6" s="54">
        <v>77</v>
      </c>
      <c r="G6" s="387">
        <v>110</v>
      </c>
      <c r="H6" s="562">
        <v>8.57</v>
      </c>
    </row>
    <row r="7" spans="1:8" s="30" customFormat="1" ht="19.5" customHeight="1">
      <c r="A7" s="53" t="s">
        <v>33</v>
      </c>
      <c r="B7" s="54">
        <v>145</v>
      </c>
      <c r="C7" s="54">
        <v>15</v>
      </c>
      <c r="D7" s="54">
        <v>130</v>
      </c>
      <c r="E7" s="54">
        <v>229</v>
      </c>
      <c r="F7" s="54">
        <v>85</v>
      </c>
      <c r="G7" s="387">
        <v>145</v>
      </c>
      <c r="H7" s="562">
        <v>9.33</v>
      </c>
    </row>
    <row r="8" spans="1:8" s="30" customFormat="1" ht="19.5" customHeight="1">
      <c r="A8" s="53" t="s">
        <v>34</v>
      </c>
      <c r="B8" s="54">
        <v>143</v>
      </c>
      <c r="C8" s="54">
        <v>18</v>
      </c>
      <c r="D8" s="54">
        <v>125</v>
      </c>
      <c r="E8" s="54">
        <v>207</v>
      </c>
      <c r="F8" s="54">
        <v>74</v>
      </c>
      <c r="G8" s="387">
        <v>118</v>
      </c>
      <c r="H8" s="562">
        <v>10.08</v>
      </c>
    </row>
    <row r="9" spans="1:8" s="30" customFormat="1" ht="19.5" customHeight="1">
      <c r="A9" s="56" t="s">
        <v>35</v>
      </c>
      <c r="B9" s="57">
        <v>172</v>
      </c>
      <c r="C9" s="57">
        <v>17</v>
      </c>
      <c r="D9" s="57">
        <v>155</v>
      </c>
      <c r="E9" s="57">
        <v>239</v>
      </c>
      <c r="F9" s="57">
        <v>79</v>
      </c>
      <c r="G9" s="388">
        <v>135</v>
      </c>
      <c r="H9" s="563">
        <v>11.04</v>
      </c>
    </row>
    <row r="10" spans="1:8" s="30" customFormat="1" ht="13.5">
      <c r="A10" s="18"/>
      <c r="B10" s="18"/>
      <c r="C10" s="18"/>
      <c r="D10" s="18"/>
      <c r="E10" s="18"/>
      <c r="G10" s="339"/>
      <c r="H10" s="345" t="s">
        <v>46</v>
      </c>
    </row>
  </sheetData>
  <mergeCells count="7">
    <mergeCell ref="H3:H4"/>
    <mergeCell ref="B3:B4"/>
    <mergeCell ref="C3:C4"/>
    <mergeCell ref="A1:H1"/>
    <mergeCell ref="F3:G3"/>
    <mergeCell ref="A3:A4"/>
    <mergeCell ref="D3:E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8.375" style="0" bestFit="1" customWidth="1"/>
    <col min="2" max="5" width="17.125" style="0" customWidth="1"/>
  </cols>
  <sheetData>
    <row r="1" spans="1:5" ht="21">
      <c r="A1" s="391" t="s">
        <v>83</v>
      </c>
      <c r="B1" s="391"/>
      <c r="C1" s="391"/>
      <c r="D1" s="391"/>
      <c r="E1" s="391"/>
    </row>
    <row r="2" spans="1:5" ht="13.5">
      <c r="A2" s="2"/>
      <c r="B2" s="45"/>
      <c r="C2" s="45"/>
      <c r="D2" s="45"/>
      <c r="E2" s="45" t="s">
        <v>61</v>
      </c>
    </row>
    <row r="3" spans="1:5" ht="15.75" customHeight="1">
      <c r="A3" s="360"/>
      <c r="B3" s="362" t="s">
        <v>84</v>
      </c>
      <c r="C3" s="393" t="s">
        <v>85</v>
      </c>
      <c r="D3" s="393" t="s">
        <v>86</v>
      </c>
      <c r="E3" s="357" t="s">
        <v>87</v>
      </c>
    </row>
    <row r="4" spans="1:5" ht="15.75" customHeight="1">
      <c r="A4" s="361"/>
      <c r="B4" s="347"/>
      <c r="C4" s="359"/>
      <c r="D4" s="359"/>
      <c r="E4" s="358"/>
    </row>
    <row r="5" spans="1:5" s="30" customFormat="1" ht="15.75" customHeight="1">
      <c r="A5" s="75" t="s">
        <v>88</v>
      </c>
      <c r="B5" s="76">
        <f>SUM(B6:B12)</f>
        <v>12926571</v>
      </c>
      <c r="C5" s="76">
        <f>SUM(C6:C12)</f>
        <v>13041448</v>
      </c>
      <c r="D5" s="76">
        <f>SUM(D6:D12)</f>
        <v>10786352</v>
      </c>
      <c r="E5" s="77">
        <f>SUM(E6:E12)</f>
        <v>10633201</v>
      </c>
    </row>
    <row r="6" spans="1:5" s="30" customFormat="1" ht="15.75" customHeight="1">
      <c r="A6" s="78" t="s">
        <v>89</v>
      </c>
      <c r="B6" s="79">
        <v>1622764</v>
      </c>
      <c r="C6" s="79">
        <v>1447334</v>
      </c>
      <c r="D6" s="79">
        <v>1360009</v>
      </c>
      <c r="E6" s="80">
        <v>1349759</v>
      </c>
    </row>
    <row r="7" spans="1:5" s="30" customFormat="1" ht="15.75" customHeight="1">
      <c r="A7" s="78" t="s">
        <v>90</v>
      </c>
      <c r="B7" s="79">
        <v>3171730</v>
      </c>
      <c r="C7" s="79">
        <v>2225500</v>
      </c>
      <c r="D7" s="79">
        <v>3141000</v>
      </c>
      <c r="E7" s="80">
        <v>3388074</v>
      </c>
    </row>
    <row r="8" spans="1:5" s="30" customFormat="1" ht="15.75" customHeight="1">
      <c r="A8" s="78" t="s">
        <v>91</v>
      </c>
      <c r="B8" s="79">
        <v>1110000</v>
      </c>
      <c r="C8" s="79">
        <v>3323812</v>
      </c>
      <c r="D8" s="79">
        <v>161044</v>
      </c>
      <c r="E8" s="80">
        <v>334000</v>
      </c>
    </row>
    <row r="9" spans="1:5" s="30" customFormat="1" ht="15.75" customHeight="1">
      <c r="A9" s="78" t="s">
        <v>92</v>
      </c>
      <c r="B9" s="79">
        <v>4562477</v>
      </c>
      <c r="C9" s="79">
        <v>4317051</v>
      </c>
      <c r="D9" s="79">
        <v>4401895</v>
      </c>
      <c r="E9" s="80">
        <v>4145620</v>
      </c>
    </row>
    <row r="10" spans="1:5" s="30" customFormat="1" ht="15.75" customHeight="1">
      <c r="A10" s="78" t="s">
        <v>93</v>
      </c>
      <c r="B10" s="79">
        <v>718000</v>
      </c>
      <c r="C10" s="79">
        <v>610156</v>
      </c>
      <c r="D10" s="79">
        <v>643391</v>
      </c>
      <c r="E10" s="80">
        <v>737312</v>
      </c>
    </row>
    <row r="11" spans="1:5" s="30" customFormat="1" ht="15.75" customHeight="1">
      <c r="A11" s="78" t="s">
        <v>94</v>
      </c>
      <c r="B11" s="79">
        <v>316820</v>
      </c>
      <c r="C11" s="79">
        <v>216350</v>
      </c>
      <c r="D11" s="79">
        <v>116800</v>
      </c>
      <c r="E11" s="80">
        <v>157009</v>
      </c>
    </row>
    <row r="12" spans="1:5" s="30" customFormat="1" ht="15.75" customHeight="1">
      <c r="A12" s="81" t="s">
        <v>95</v>
      </c>
      <c r="B12" s="82">
        <v>1424780</v>
      </c>
      <c r="C12" s="82">
        <v>901245</v>
      </c>
      <c r="D12" s="82">
        <v>962213</v>
      </c>
      <c r="E12" s="83">
        <v>521427</v>
      </c>
    </row>
    <row r="13" spans="1:5" s="30" customFormat="1" ht="13.5">
      <c r="A13" s="18"/>
      <c r="B13" s="34"/>
      <c r="C13" s="34"/>
      <c r="D13" s="34"/>
      <c r="E13" s="34" t="s">
        <v>96</v>
      </c>
    </row>
    <row r="15" ht="13.5">
      <c r="D15" s="84"/>
    </row>
  </sheetData>
  <mergeCells count="6">
    <mergeCell ref="E3:E4"/>
    <mergeCell ref="A1:E1"/>
    <mergeCell ref="D3:D4"/>
    <mergeCell ref="A3:A4"/>
    <mergeCell ref="B3:B4"/>
    <mergeCell ref="C3:C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2"/>
  <dimension ref="A1:K12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4.00390625" style="0" customWidth="1"/>
    <col min="2" max="5" width="18.25390625" style="0" customWidth="1"/>
    <col min="6" max="8" width="14.00390625" style="0" customWidth="1"/>
    <col min="9" max="9" width="13.50390625" style="0" customWidth="1"/>
    <col min="10" max="10" width="14.00390625" style="0" customWidth="1"/>
    <col min="11" max="11" width="17.625" style="0" customWidth="1"/>
  </cols>
  <sheetData>
    <row r="1" spans="1:11" ht="21">
      <c r="A1" s="403" t="s">
        <v>60</v>
      </c>
      <c r="B1" s="403"/>
      <c r="C1" s="403"/>
      <c r="D1" s="403"/>
      <c r="E1" s="403"/>
      <c r="F1" s="60" t="s">
        <v>257</v>
      </c>
      <c r="G1" s="60"/>
      <c r="H1" s="60"/>
      <c r="I1" s="60"/>
      <c r="J1" s="60"/>
      <c r="K1" s="60"/>
    </row>
    <row r="2" spans="1:11" ht="13.5">
      <c r="A2" s="2"/>
      <c r="B2" s="2"/>
      <c r="C2" s="2"/>
      <c r="D2" s="2"/>
      <c r="E2" s="2"/>
      <c r="G2" s="2"/>
      <c r="K2" s="45" t="s">
        <v>61</v>
      </c>
    </row>
    <row r="3" spans="1:11" ht="19.5" customHeight="1">
      <c r="A3" s="360"/>
      <c r="B3" s="375" t="s">
        <v>62</v>
      </c>
      <c r="C3" s="375" t="s">
        <v>63</v>
      </c>
      <c r="D3" s="375" t="s">
        <v>64</v>
      </c>
      <c r="E3" s="375" t="s">
        <v>65</v>
      </c>
      <c r="F3" s="375" t="s">
        <v>66</v>
      </c>
      <c r="G3" s="375" t="s">
        <v>40</v>
      </c>
      <c r="H3" s="375" t="s">
        <v>42</v>
      </c>
      <c r="I3" s="375" t="s">
        <v>41</v>
      </c>
      <c r="J3" s="375" t="s">
        <v>67</v>
      </c>
      <c r="K3" s="357" t="s">
        <v>68</v>
      </c>
    </row>
    <row r="4" spans="1:11" ht="19.5" customHeight="1">
      <c r="A4" s="361"/>
      <c r="B4" s="402"/>
      <c r="C4" s="402"/>
      <c r="D4" s="402"/>
      <c r="E4" s="402"/>
      <c r="F4" s="402"/>
      <c r="G4" s="402"/>
      <c r="H4" s="402"/>
      <c r="I4" s="402"/>
      <c r="J4" s="402"/>
      <c r="K4" s="358"/>
    </row>
    <row r="5" spans="1:11" s="30" customFormat="1" ht="19.5" customHeight="1">
      <c r="A5" s="63" t="s">
        <v>31</v>
      </c>
      <c r="B5" s="54">
        <v>367905085</v>
      </c>
      <c r="C5" s="54">
        <v>125256425</v>
      </c>
      <c r="D5" s="54">
        <v>8502278</v>
      </c>
      <c r="E5" s="54">
        <v>679585852</v>
      </c>
      <c r="F5" s="54">
        <v>16113360</v>
      </c>
      <c r="G5" s="54">
        <v>227790</v>
      </c>
      <c r="H5" s="54">
        <v>1527200</v>
      </c>
      <c r="I5" s="64" t="s">
        <v>76</v>
      </c>
      <c r="J5" s="54">
        <v>9929682</v>
      </c>
      <c r="K5" s="55">
        <f>SUM(B5:J5)</f>
        <v>1209047672</v>
      </c>
    </row>
    <row r="6" spans="1:11" s="30" customFormat="1" ht="19.5" customHeight="1">
      <c r="A6" s="63" t="s">
        <v>32</v>
      </c>
      <c r="B6" s="54">
        <v>383348843</v>
      </c>
      <c r="C6" s="54">
        <v>132353945</v>
      </c>
      <c r="D6" s="54">
        <v>8738104</v>
      </c>
      <c r="E6" s="54">
        <v>704782508</v>
      </c>
      <c r="F6" s="54">
        <v>26706855</v>
      </c>
      <c r="G6" s="54">
        <v>117680</v>
      </c>
      <c r="H6" s="54">
        <v>881007</v>
      </c>
      <c r="I6" s="64" t="s">
        <v>76</v>
      </c>
      <c r="J6" s="54">
        <v>8397428</v>
      </c>
      <c r="K6" s="55">
        <f>SUM(B6:J6)</f>
        <v>1265326370</v>
      </c>
    </row>
    <row r="7" spans="1:11" s="30" customFormat="1" ht="19.5" customHeight="1">
      <c r="A7" s="63" t="s">
        <v>33</v>
      </c>
      <c r="B7" s="54">
        <v>424856415</v>
      </c>
      <c r="C7" s="54">
        <v>147969594</v>
      </c>
      <c r="D7" s="54">
        <v>8919479</v>
      </c>
      <c r="E7" s="54">
        <v>747972706</v>
      </c>
      <c r="F7" s="54">
        <v>26836070</v>
      </c>
      <c r="G7" s="54">
        <v>600790</v>
      </c>
      <c r="H7" s="54">
        <v>1409060</v>
      </c>
      <c r="I7" s="64" t="s">
        <v>76</v>
      </c>
      <c r="J7" s="54">
        <v>9055260</v>
      </c>
      <c r="K7" s="55">
        <f>SUM(B7:J7)</f>
        <v>1367619374</v>
      </c>
    </row>
    <row r="8" spans="1:11" s="30" customFormat="1" ht="19.5" customHeight="1">
      <c r="A8" s="63" t="s">
        <v>34</v>
      </c>
      <c r="B8" s="54">
        <v>445205244</v>
      </c>
      <c r="C8" s="54">
        <v>161930038</v>
      </c>
      <c r="D8" s="54">
        <v>8532672</v>
      </c>
      <c r="E8" s="54">
        <v>764981557</v>
      </c>
      <c r="F8" s="54">
        <v>28480778</v>
      </c>
      <c r="G8" s="54">
        <v>98690</v>
      </c>
      <c r="H8" s="54">
        <v>1414805</v>
      </c>
      <c r="I8" s="64" t="s">
        <v>76</v>
      </c>
      <c r="J8" s="54">
        <v>9858892</v>
      </c>
      <c r="K8" s="55">
        <f>SUM(B8:J8)</f>
        <v>1420502676</v>
      </c>
    </row>
    <row r="9" spans="1:11" s="30" customFormat="1" ht="19.5" customHeight="1">
      <c r="A9" s="65" t="s">
        <v>35</v>
      </c>
      <c r="B9" s="57">
        <v>475569493</v>
      </c>
      <c r="C9" s="57">
        <v>185260099</v>
      </c>
      <c r="D9" s="57">
        <v>8923090</v>
      </c>
      <c r="E9" s="57">
        <v>844415751</v>
      </c>
      <c r="F9" s="57">
        <v>28110870</v>
      </c>
      <c r="G9" s="57">
        <v>265000</v>
      </c>
      <c r="H9" s="57">
        <v>706227</v>
      </c>
      <c r="I9" s="57">
        <v>7441304</v>
      </c>
      <c r="J9" s="57">
        <v>9859875</v>
      </c>
      <c r="K9" s="58">
        <f>SUM(B9:J9)</f>
        <v>1560551709</v>
      </c>
    </row>
    <row r="10" spans="1:11" s="30" customFormat="1" ht="13.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34" t="s">
        <v>46</v>
      </c>
    </row>
    <row r="11" spans="1:11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7" ht="13.5">
      <c r="A12" s="2"/>
      <c r="B12" s="2"/>
      <c r="C12" s="2"/>
      <c r="D12" s="2"/>
      <c r="E12" s="2"/>
      <c r="G12" s="2"/>
    </row>
  </sheetData>
  <mergeCells count="12">
    <mergeCell ref="J3:J4"/>
    <mergeCell ref="K3:K4"/>
    <mergeCell ref="G3:G4"/>
    <mergeCell ref="I3:I4"/>
    <mergeCell ref="F3:F4"/>
    <mergeCell ref="H3:H4"/>
    <mergeCell ref="A1:E1"/>
    <mergeCell ref="E3:E4"/>
    <mergeCell ref="C3:C4"/>
    <mergeCell ref="D3:D4"/>
    <mergeCell ref="A3:A4"/>
    <mergeCell ref="B3:B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4"/>
  <sheetViews>
    <sheetView showGridLines="0" workbookViewId="0" topLeftCell="B1">
      <selection activeCell="A2" sqref="A2"/>
    </sheetView>
  </sheetViews>
  <sheetFormatPr defaultColWidth="9.00390625" defaultRowHeight="13.5"/>
  <cols>
    <col min="1" max="1" width="12.625" style="0" customWidth="1"/>
    <col min="2" max="2" width="5.75390625" style="0" customWidth="1"/>
    <col min="3" max="3" width="9.125" style="0" customWidth="1"/>
    <col min="4" max="4" width="5.75390625" style="0" customWidth="1"/>
    <col min="5" max="5" width="9.125" style="0" customWidth="1"/>
    <col min="6" max="6" width="5.75390625" style="0" customWidth="1"/>
    <col min="7" max="7" width="9.125" style="0" customWidth="1"/>
    <col min="8" max="8" width="5.75390625" style="0" customWidth="1"/>
    <col min="9" max="9" width="9.125" style="0" customWidth="1"/>
    <col min="10" max="10" width="5.75390625" style="0" customWidth="1"/>
    <col min="11" max="11" width="9.125" style="0" customWidth="1"/>
    <col min="12" max="12" width="7.125" style="0" customWidth="1"/>
    <col min="13" max="13" width="10.25390625" style="0" customWidth="1"/>
    <col min="14" max="14" width="7.125" style="0" customWidth="1"/>
    <col min="15" max="15" width="10.25390625" style="0" customWidth="1"/>
    <col min="16" max="16" width="7.125" style="0" customWidth="1"/>
    <col min="17" max="17" width="10.25390625" style="0" customWidth="1"/>
    <col min="18" max="18" width="7.125" style="0" customWidth="1"/>
    <col min="19" max="19" width="10.25390625" style="0" customWidth="1"/>
    <col min="20" max="20" width="7.125" style="0" customWidth="1"/>
    <col min="21" max="21" width="10.25390625" style="0" customWidth="1"/>
  </cols>
  <sheetData>
    <row r="1" spans="2:15" ht="21">
      <c r="B1" s="60"/>
      <c r="C1" s="60"/>
      <c r="D1" s="60"/>
      <c r="E1" s="60"/>
      <c r="F1" s="30"/>
      <c r="G1" s="30"/>
      <c r="H1" s="30"/>
      <c r="I1" s="30"/>
      <c r="J1" s="60"/>
      <c r="K1" s="59" t="s">
        <v>97</v>
      </c>
      <c r="L1" s="60" t="s">
        <v>98</v>
      </c>
      <c r="M1" s="30"/>
      <c r="N1" s="60"/>
      <c r="O1" s="60"/>
    </row>
    <row r="2" spans="1:21" ht="13.5">
      <c r="A2" s="2"/>
      <c r="B2" s="2"/>
      <c r="C2" s="2"/>
      <c r="D2" s="2"/>
      <c r="E2" s="2"/>
      <c r="J2" s="2"/>
      <c r="K2" s="2"/>
      <c r="L2" s="2"/>
      <c r="M2" s="2"/>
      <c r="N2" s="2"/>
      <c r="O2" s="2"/>
      <c r="U2" s="45" t="s">
        <v>21</v>
      </c>
    </row>
    <row r="3" spans="1:21" ht="14.25" customHeight="1">
      <c r="A3" s="404" t="s">
        <v>99</v>
      </c>
      <c r="B3" s="407" t="s">
        <v>100</v>
      </c>
      <c r="C3" s="407"/>
      <c r="D3" s="407" t="s">
        <v>101</v>
      </c>
      <c r="E3" s="407"/>
      <c r="F3" s="407" t="s">
        <v>102</v>
      </c>
      <c r="G3" s="407"/>
      <c r="H3" s="407" t="s">
        <v>103</v>
      </c>
      <c r="I3" s="407"/>
      <c r="J3" s="411" t="s">
        <v>104</v>
      </c>
      <c r="K3" s="412"/>
      <c r="L3" s="413" t="s">
        <v>105</v>
      </c>
      <c r="M3" s="414"/>
      <c r="N3" s="415" t="s">
        <v>106</v>
      </c>
      <c r="O3" s="407"/>
      <c r="P3" s="407" t="s">
        <v>107</v>
      </c>
      <c r="Q3" s="407"/>
      <c r="R3" s="407" t="s">
        <v>108</v>
      </c>
      <c r="S3" s="407"/>
      <c r="T3" s="407" t="s">
        <v>109</v>
      </c>
      <c r="U3" s="409"/>
    </row>
    <row r="4" spans="1:21" ht="14.25" customHeight="1">
      <c r="A4" s="405"/>
      <c r="B4" s="408"/>
      <c r="C4" s="408"/>
      <c r="D4" s="408"/>
      <c r="E4" s="408"/>
      <c r="F4" s="408"/>
      <c r="G4" s="408"/>
      <c r="H4" s="408"/>
      <c r="I4" s="408"/>
      <c r="J4" s="402" t="s">
        <v>110</v>
      </c>
      <c r="K4" s="402"/>
      <c r="L4" s="402" t="s">
        <v>111</v>
      </c>
      <c r="M4" s="402"/>
      <c r="N4" s="408"/>
      <c r="O4" s="408"/>
      <c r="P4" s="408"/>
      <c r="Q4" s="408"/>
      <c r="R4" s="408"/>
      <c r="S4" s="408"/>
      <c r="T4" s="408"/>
      <c r="U4" s="410"/>
    </row>
    <row r="5" spans="1:21" ht="15" customHeight="1">
      <c r="A5" s="406"/>
      <c r="B5" s="61" t="s">
        <v>112</v>
      </c>
      <c r="C5" s="61" t="s">
        <v>113</v>
      </c>
      <c r="D5" s="61" t="s">
        <v>112</v>
      </c>
      <c r="E5" s="61" t="s">
        <v>113</v>
      </c>
      <c r="F5" s="61" t="s">
        <v>112</v>
      </c>
      <c r="G5" s="61" t="s">
        <v>113</v>
      </c>
      <c r="H5" s="61" t="s">
        <v>112</v>
      </c>
      <c r="I5" s="61" t="s">
        <v>113</v>
      </c>
      <c r="J5" s="61" t="s">
        <v>112</v>
      </c>
      <c r="K5" s="61" t="s">
        <v>113</v>
      </c>
      <c r="L5" s="61" t="s">
        <v>112</v>
      </c>
      <c r="M5" s="61" t="s">
        <v>113</v>
      </c>
      <c r="N5" s="61" t="s">
        <v>112</v>
      </c>
      <c r="O5" s="61" t="s">
        <v>113</v>
      </c>
      <c r="P5" s="85" t="s">
        <v>112</v>
      </c>
      <c r="Q5" s="74" t="s">
        <v>113</v>
      </c>
      <c r="R5" s="61" t="s">
        <v>112</v>
      </c>
      <c r="S5" s="61" t="s">
        <v>113</v>
      </c>
      <c r="T5" s="85" t="s">
        <v>112</v>
      </c>
      <c r="U5" s="62" t="s">
        <v>113</v>
      </c>
    </row>
    <row r="6" spans="1:21" s="30" customFormat="1" ht="19.5" customHeight="1">
      <c r="A6" s="53" t="s">
        <v>13</v>
      </c>
      <c r="B6" s="86">
        <v>10</v>
      </c>
      <c r="C6" s="64">
        <v>7956</v>
      </c>
      <c r="D6" s="86">
        <v>2</v>
      </c>
      <c r="E6" s="54">
        <v>3750</v>
      </c>
      <c r="F6" s="86">
        <v>1</v>
      </c>
      <c r="G6" s="54">
        <v>550</v>
      </c>
      <c r="H6" s="86">
        <v>1</v>
      </c>
      <c r="I6" s="64">
        <v>1200</v>
      </c>
      <c r="J6" s="86">
        <v>2</v>
      </c>
      <c r="K6" s="54">
        <v>943</v>
      </c>
      <c r="L6" s="86" t="s">
        <v>76</v>
      </c>
      <c r="M6" s="87" t="s">
        <v>76</v>
      </c>
      <c r="N6" s="86">
        <v>4</v>
      </c>
      <c r="O6" s="54">
        <v>1513</v>
      </c>
      <c r="P6" s="86" t="s">
        <v>76</v>
      </c>
      <c r="Q6" s="87" t="s">
        <v>76</v>
      </c>
      <c r="R6" s="86" t="s">
        <v>76</v>
      </c>
      <c r="S6" s="87" t="s">
        <v>76</v>
      </c>
      <c r="T6" s="86" t="s">
        <v>76</v>
      </c>
      <c r="U6" s="80" t="s">
        <v>76</v>
      </c>
    </row>
    <row r="7" spans="1:21" s="30" customFormat="1" ht="19.5" customHeight="1">
      <c r="A7" s="53" t="s">
        <v>14</v>
      </c>
      <c r="B7" s="86">
        <v>8</v>
      </c>
      <c r="C7" s="64">
        <v>7599</v>
      </c>
      <c r="D7" s="86">
        <v>1</v>
      </c>
      <c r="E7" s="54">
        <v>2700</v>
      </c>
      <c r="F7" s="86" t="s">
        <v>76</v>
      </c>
      <c r="G7" s="87" t="s">
        <v>76</v>
      </c>
      <c r="H7" s="86" t="s">
        <v>76</v>
      </c>
      <c r="I7" s="87" t="s">
        <v>76</v>
      </c>
      <c r="J7" s="86">
        <v>6</v>
      </c>
      <c r="K7" s="54">
        <v>4639</v>
      </c>
      <c r="L7" s="86" t="s">
        <v>76</v>
      </c>
      <c r="M7" s="87" t="s">
        <v>76</v>
      </c>
      <c r="N7" s="86">
        <v>1</v>
      </c>
      <c r="O7" s="54">
        <v>260</v>
      </c>
      <c r="P7" s="86" t="s">
        <v>76</v>
      </c>
      <c r="Q7" s="87" t="s">
        <v>76</v>
      </c>
      <c r="R7" s="86" t="s">
        <v>76</v>
      </c>
      <c r="S7" s="87" t="s">
        <v>76</v>
      </c>
      <c r="T7" s="86" t="s">
        <v>76</v>
      </c>
      <c r="U7" s="80" t="s">
        <v>76</v>
      </c>
    </row>
    <row r="8" spans="1:21" s="30" customFormat="1" ht="19.5" customHeight="1">
      <c r="A8" s="53" t="s">
        <v>15</v>
      </c>
      <c r="B8" s="86">
        <v>25</v>
      </c>
      <c r="C8" s="64">
        <v>13124</v>
      </c>
      <c r="D8" s="86">
        <v>1</v>
      </c>
      <c r="E8" s="54">
        <v>3500</v>
      </c>
      <c r="F8" s="86">
        <v>1</v>
      </c>
      <c r="G8" s="54">
        <v>260</v>
      </c>
      <c r="H8" s="86" t="s">
        <v>76</v>
      </c>
      <c r="I8" s="87" t="s">
        <v>76</v>
      </c>
      <c r="J8" s="86">
        <v>16</v>
      </c>
      <c r="K8" s="54">
        <v>7508</v>
      </c>
      <c r="L8" s="86">
        <v>7</v>
      </c>
      <c r="M8" s="64">
        <v>1856</v>
      </c>
      <c r="N8" s="86" t="s">
        <v>76</v>
      </c>
      <c r="O8" s="87" t="s">
        <v>76</v>
      </c>
      <c r="P8" s="86" t="s">
        <v>76</v>
      </c>
      <c r="Q8" s="88" t="s">
        <v>76</v>
      </c>
      <c r="R8" s="86" t="s">
        <v>76</v>
      </c>
      <c r="S8" s="87" t="s">
        <v>76</v>
      </c>
      <c r="T8" s="86" t="s">
        <v>76</v>
      </c>
      <c r="U8" s="80" t="s">
        <v>76</v>
      </c>
    </row>
    <row r="9" spans="1:21" s="30" customFormat="1" ht="19.5" customHeight="1">
      <c r="A9" s="53" t="s">
        <v>16</v>
      </c>
      <c r="B9" s="89">
        <f>SUM(D9,F9,H9,J9,L9,N9,P9,R9,T9,)</f>
        <v>16</v>
      </c>
      <c r="C9" s="90">
        <f>SUM(E9,G9,I9,K9,M9,O9,Q9,S9,U9)</f>
        <v>9408</v>
      </c>
      <c r="D9" s="86">
        <v>1</v>
      </c>
      <c r="E9" s="64">
        <v>850</v>
      </c>
      <c r="F9" s="86">
        <v>3</v>
      </c>
      <c r="G9" s="64">
        <v>1610</v>
      </c>
      <c r="H9" s="86">
        <v>1</v>
      </c>
      <c r="I9" s="64">
        <v>800</v>
      </c>
      <c r="J9" s="86">
        <v>4</v>
      </c>
      <c r="K9" s="54">
        <v>2820</v>
      </c>
      <c r="L9" s="86">
        <v>4</v>
      </c>
      <c r="M9" s="54">
        <v>888</v>
      </c>
      <c r="N9" s="86" t="s">
        <v>76</v>
      </c>
      <c r="O9" s="87" t="s">
        <v>76</v>
      </c>
      <c r="P9" s="91">
        <v>1</v>
      </c>
      <c r="Q9" s="92">
        <v>50</v>
      </c>
      <c r="R9" s="86" t="s">
        <v>76</v>
      </c>
      <c r="S9" s="87" t="s">
        <v>76</v>
      </c>
      <c r="T9" s="91">
        <v>2</v>
      </c>
      <c r="U9" s="93">
        <v>2390</v>
      </c>
    </row>
    <row r="10" spans="1:21" s="30" customFormat="1" ht="19.5" customHeight="1">
      <c r="A10" s="56" t="s">
        <v>18</v>
      </c>
      <c r="B10" s="94">
        <f>SUM(D10,F10,H10,J10,L10,N10,P10,R10,T10)</f>
        <v>10</v>
      </c>
      <c r="C10" s="95">
        <f>SUM(E10,G10,I10,K10,M10,O10,Q10,S10,U10)</f>
        <v>6004</v>
      </c>
      <c r="D10" s="94" t="s">
        <v>115</v>
      </c>
      <c r="E10" s="96" t="s">
        <v>115</v>
      </c>
      <c r="F10" s="94" t="s">
        <v>115</v>
      </c>
      <c r="G10" s="97" t="s">
        <v>115</v>
      </c>
      <c r="H10" s="94" t="s">
        <v>115</v>
      </c>
      <c r="I10" s="97" t="s">
        <v>115</v>
      </c>
      <c r="J10" s="94">
        <v>3</v>
      </c>
      <c r="K10" s="57">
        <v>2820</v>
      </c>
      <c r="L10" s="94">
        <v>3</v>
      </c>
      <c r="M10" s="57">
        <v>834</v>
      </c>
      <c r="N10" s="94">
        <v>1</v>
      </c>
      <c r="O10" s="57">
        <v>600</v>
      </c>
      <c r="P10" s="94">
        <v>1</v>
      </c>
      <c r="Q10" s="98">
        <v>50</v>
      </c>
      <c r="R10" s="98" t="s">
        <v>76</v>
      </c>
      <c r="S10" s="99" t="s">
        <v>115</v>
      </c>
      <c r="T10" s="94">
        <v>2</v>
      </c>
      <c r="U10" s="100">
        <v>1700</v>
      </c>
    </row>
    <row r="11" spans="1:21" s="30" customFormat="1" ht="13.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U11" s="19" t="s">
        <v>116</v>
      </c>
    </row>
    <row r="14" ht="13.5">
      <c r="H14" s="101"/>
    </row>
  </sheetData>
  <mergeCells count="13">
    <mergeCell ref="H3:I4"/>
    <mergeCell ref="J4:K4"/>
    <mergeCell ref="L4:M4"/>
    <mergeCell ref="T3:U4"/>
    <mergeCell ref="J3:K3"/>
    <mergeCell ref="L3:M3"/>
    <mergeCell ref="N3:O4"/>
    <mergeCell ref="P3:Q4"/>
    <mergeCell ref="R3:S4"/>
    <mergeCell ref="A3:A5"/>
    <mergeCell ref="B3:C4"/>
    <mergeCell ref="D3:E4"/>
    <mergeCell ref="F3:G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宜野湾市役所</cp:lastModifiedBy>
  <cp:lastPrinted>2007-04-06T02:21:46Z</cp:lastPrinted>
  <dcterms:created xsi:type="dcterms:W3CDTF">2007-03-12T07:12:57Z</dcterms:created>
  <dcterms:modified xsi:type="dcterms:W3CDTF">2007-04-06T02:32:53Z</dcterms:modified>
  <cp:category/>
  <cp:version/>
  <cp:contentType/>
  <cp:contentStatus/>
</cp:coreProperties>
</file>