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drawings/drawing10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1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2.xml" ContentType="application/vnd.openxmlformats-officedocument.drawing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995" activeTab="0"/>
  </bookViews>
  <sheets>
    <sheet name="グラフ" sheetId="1" r:id="rId1"/>
    <sheet name="１．議会開催状況" sheetId="2" r:id="rId2"/>
    <sheet name="２．議案・請願・陳情等" sheetId="3" r:id="rId3"/>
    <sheet name="３．会派別議員数" sheetId="4" r:id="rId4"/>
    <sheet name="４．年齢別議員数" sheetId="5" r:id="rId5"/>
    <sheet name="５．職業別議員数" sheetId="6" r:id="rId6"/>
    <sheet name="６．一般会計（その１）" sheetId="7" r:id="rId7"/>
    <sheet name="６．一般会計（その２）" sheetId="8" r:id="rId8"/>
    <sheet name="７．一般会計（歳出）" sheetId="9" r:id="rId9"/>
    <sheet name="８．国民健康保険特別会計" sheetId="10" r:id="rId10"/>
    <sheet name="９．宜野湾市老人保険" sheetId="11" r:id="rId11"/>
    <sheet name="10．宜野湾市介護保険" sheetId="12" r:id="rId12"/>
    <sheet name="11．介護老人福祉施設" sheetId="13" r:id="rId13"/>
    <sheet name="12．宇地泊第二土地" sheetId="14" r:id="rId14"/>
    <sheet name="13．佐真下第二土地" sheetId="15" r:id="rId15"/>
    <sheet name="14．下水道事業特別会計予算現額及び決算額" sheetId="16" r:id="rId16"/>
    <sheet name="15．目的別市債現在高の状況" sheetId="17" r:id="rId17"/>
    <sheet name="16．借入先別市債未償還額" sheetId="18" r:id="rId18"/>
    <sheet name="17．市有財産" sheetId="19" r:id="rId19"/>
    <sheet name="18．市税の決算額" sheetId="20" r:id="rId20"/>
    <sheet name="19無料法律相談受付件数　20消費相談受付件数" sheetId="21" r:id="rId21"/>
    <sheet name="21．歴代三役名" sheetId="22" r:id="rId22"/>
    <sheet name="22．歴代正副議長名" sheetId="23" r:id="rId23"/>
    <sheet name="23．市議会議員名簿" sheetId="24" r:id="rId24"/>
    <sheet name="24．市職員数" sheetId="25" r:id="rId25"/>
  </sheets>
  <definedNames>
    <definedName name="_xlnm.Print_Area" localSheetId="11">'10．宜野湾市介護保険'!$A$1:$P$17</definedName>
    <definedName name="_xlnm.Print_Area" localSheetId="16">'15．目的別市債現在高の状況'!$A$1:$G$24</definedName>
    <definedName name="_xlnm.Print_Area" localSheetId="21">'21．歴代三役名'!$A$1:$D$57</definedName>
    <definedName name="_xlnm.Print_Area" localSheetId="23">'23．市議会議員名簿'!$A$1:$E$34</definedName>
    <definedName name="_xlnm.Print_Area" localSheetId="5">'５．職業別議員数'!$A$1:$H$8</definedName>
    <definedName name="_xlnm.Print_Area" localSheetId="9">'８．国民健康保険特別会計'!$A$1:$K$27</definedName>
    <definedName name="_xlnm.Print_Area" localSheetId="0">'グラフ'!$A$1:$K$131</definedName>
  </definedNames>
  <calcPr fullCalcOnLoad="1"/>
</workbook>
</file>

<file path=xl/comments1.xml><?xml version="1.0" encoding="utf-8"?>
<comments xmlns="http://schemas.openxmlformats.org/spreadsheetml/2006/main">
  <authors>
    <author>pc-4</author>
    <author>宜野湾市役所</author>
  </authors>
  <commentList>
    <comment ref="D155" authorId="0">
      <text>
        <r>
          <rPr>
            <sz val="9"/>
            <rFont val="ＭＳ Ｐゴシック"/>
            <family val="3"/>
          </rPr>
          <t xml:space="preserve">市税+分担金及び負担金+使用料及び手数料+財産収入+寄付金+繰入金+繰越金+諸収入
</t>
        </r>
      </text>
    </comment>
    <comment ref="D156" authorId="0">
      <text>
        <r>
          <rPr>
            <sz val="9"/>
            <rFont val="ＭＳ Ｐゴシック"/>
            <family val="3"/>
          </rPr>
          <t xml:space="preserve">各種交付金+地方譲与税+地方交付税+国庫支出金+県支出金+市債+地方消費税
</t>
        </r>
      </text>
    </comment>
    <comment ref="D150" authorId="0">
      <text>
        <r>
          <rPr>
            <sz val="9"/>
            <rFont val="ＭＳ Ｐゴシック"/>
            <family val="3"/>
          </rPr>
          <t xml:space="preserve">自主財源から市税を差し引いた額です。
</t>
        </r>
      </text>
    </comment>
    <comment ref="A156" authorId="0">
      <text>
        <r>
          <rPr>
            <sz val="9"/>
            <rFont val="ＭＳ Ｐゴシック"/>
            <family val="3"/>
          </rPr>
          <t xml:space="preserve">人件費+扶助費+物件費+補助費等
</t>
        </r>
      </text>
    </comment>
    <comment ref="A158" authorId="0">
      <text>
        <r>
          <rPr>
            <sz val="9"/>
            <rFont val="ＭＳ Ｐゴシック"/>
            <family val="3"/>
          </rPr>
          <t xml:space="preserve">公債費+その他
</t>
        </r>
      </text>
    </comment>
    <comment ref="A153" authorId="0">
      <text>
        <r>
          <rPr>
            <b/>
            <sz val="9"/>
            <rFont val="ＭＳ Ｐゴシック"/>
            <family val="3"/>
          </rPr>
          <t>投資的経費</t>
        </r>
      </text>
    </comment>
    <comment ref="D154" authorId="1">
      <text>
        <r>
          <rPr>
            <sz val="9"/>
            <rFont val="ＭＳ Ｐゴシック"/>
            <family val="3"/>
          </rPr>
          <t xml:space="preserve">その他＝依存財源－地方交付税－国庫支出金－市債
</t>
        </r>
      </text>
    </comment>
  </commentList>
</comments>
</file>

<file path=xl/sharedStrings.xml><?xml version="1.0" encoding="utf-8"?>
<sst xmlns="http://schemas.openxmlformats.org/spreadsheetml/2006/main" count="1451" uniqueCount="772">
  <si>
    <t xml:space="preserve">       平成19年4月1日現在</t>
  </si>
  <si>
    <t>部課名</t>
  </si>
  <si>
    <t>総数</t>
  </si>
  <si>
    <t>男</t>
  </si>
  <si>
    <t>女</t>
  </si>
  <si>
    <t>総数</t>
  </si>
  <si>
    <t>国民健康保険課</t>
  </si>
  <si>
    <t>市長事務部局</t>
  </si>
  <si>
    <t>福寿園</t>
  </si>
  <si>
    <t>総務部</t>
  </si>
  <si>
    <t>健康増進課</t>
  </si>
  <si>
    <t>総務課</t>
  </si>
  <si>
    <t>建設部</t>
  </si>
  <si>
    <t>人事課</t>
  </si>
  <si>
    <t>建築課</t>
  </si>
  <si>
    <t>契約検査課</t>
  </si>
  <si>
    <t>都市計画課</t>
  </si>
  <si>
    <t>ＩＴ推進室</t>
  </si>
  <si>
    <t>土木課</t>
  </si>
  <si>
    <t>行政改革室</t>
  </si>
  <si>
    <t>用地課</t>
  </si>
  <si>
    <t>税務課</t>
  </si>
  <si>
    <t>区画整理課</t>
  </si>
  <si>
    <t>納税課</t>
  </si>
  <si>
    <t>下水道課</t>
  </si>
  <si>
    <t>企画部</t>
  </si>
  <si>
    <t>施設管理課</t>
  </si>
  <si>
    <t>企画政策課</t>
  </si>
  <si>
    <t>基地政策部</t>
  </si>
  <si>
    <t>－</t>
  </si>
  <si>
    <t>秘書広報課</t>
  </si>
  <si>
    <t>基地渉外課</t>
  </si>
  <si>
    <t>財政課</t>
  </si>
  <si>
    <t>基地跡地対策課</t>
  </si>
  <si>
    <t>市民経済部</t>
  </si>
  <si>
    <t>市民生活課</t>
  </si>
  <si>
    <t>その他</t>
  </si>
  <si>
    <t>環境対策課</t>
  </si>
  <si>
    <t>会計課</t>
  </si>
  <si>
    <t>市民課</t>
  </si>
  <si>
    <t>議会事務局</t>
  </si>
  <si>
    <t>産業振興課</t>
  </si>
  <si>
    <t>選挙管理委員会</t>
  </si>
  <si>
    <t>福祉保健部</t>
  </si>
  <si>
    <t>監査委員事務局</t>
  </si>
  <si>
    <t>福祉総務課</t>
  </si>
  <si>
    <t>農業委員会事務局</t>
  </si>
  <si>
    <t>児童家庭課</t>
  </si>
  <si>
    <t>水道局</t>
  </si>
  <si>
    <t>障害福祉課</t>
  </si>
  <si>
    <t>消防本部</t>
  </si>
  <si>
    <t>保護課</t>
  </si>
  <si>
    <t>教育委員会</t>
  </si>
  <si>
    <t>介護長寿課</t>
  </si>
  <si>
    <t>土地開発公社</t>
  </si>
  <si>
    <t>資料：行政改革室</t>
  </si>
  <si>
    <t>◎</t>
  </si>
  <si>
    <t>◇</t>
  </si>
  <si>
    <t>◇</t>
  </si>
  <si>
    <t>◇</t>
  </si>
  <si>
    <t>－</t>
  </si>
  <si>
    <t>◎</t>
  </si>
  <si>
    <t>－</t>
  </si>
  <si>
    <t>◇</t>
  </si>
  <si>
    <t>－</t>
  </si>
  <si>
    <t>－</t>
  </si>
  <si>
    <t>平成19年12月末現在</t>
  </si>
  <si>
    <t>代</t>
  </si>
  <si>
    <t>職　　名</t>
  </si>
  <si>
    <t>氏　　 　名</t>
  </si>
  <si>
    <t>就　退　年　月　日</t>
  </si>
  <si>
    <t>村      長</t>
  </si>
  <si>
    <t>桃  原  亀  郎</t>
  </si>
  <si>
    <t>昭和22． 3． 1～昭和25． 9．17</t>
  </si>
  <si>
    <t>公 選 初 代</t>
  </si>
  <si>
    <t>助      役</t>
  </si>
  <si>
    <t>伊  佐  真  栄</t>
  </si>
  <si>
    <t>昭和23． 3．21～昭和25．10．31</t>
  </si>
  <si>
    <t>収  入  役</t>
  </si>
  <si>
    <t>国  吉  真  光</t>
  </si>
  <si>
    <t>昭和22． 3．22～昭和26．11．29</t>
  </si>
  <si>
    <t>知  念  清  一</t>
  </si>
  <si>
    <t>昭和25． 9．18～昭和28． 9．17</t>
  </si>
  <si>
    <t>二      代</t>
  </si>
  <si>
    <t>呉  屋  真  徳</t>
  </si>
  <si>
    <t>昭和25．11． 1～昭和29．10．30</t>
  </si>
  <si>
    <t>仲  村  春  松</t>
  </si>
  <si>
    <t>昭和26．11．30～昭和30．11．29</t>
  </si>
  <si>
    <t>昭和28． 9．18～昭和33． 9．17</t>
  </si>
  <si>
    <t>三      代</t>
  </si>
  <si>
    <t>昭和29．11． 1～昭和33．10．30</t>
  </si>
  <si>
    <t>昭和30．11．30～昭和34．11．29</t>
  </si>
  <si>
    <t>仲  村  春  勝</t>
  </si>
  <si>
    <t>昭和33． 9．18～昭和37． 9．17</t>
  </si>
  <si>
    <t>四      代</t>
  </si>
  <si>
    <t>昭和33．10．31～昭和37．10．30</t>
  </si>
  <si>
    <t>昭和34．11．30～昭和38．11．30</t>
  </si>
  <si>
    <t>五      代</t>
  </si>
  <si>
    <t>昭和37． 9．18～昭和40． 6. 26</t>
  </si>
  <si>
    <t>職 務 代 行</t>
  </si>
  <si>
    <t>松  川  正  義</t>
  </si>
  <si>
    <t>昭和40． 6．27～昭和40． 8．15</t>
  </si>
  <si>
    <t>昭和37．12．12～昭和40． 6．20</t>
  </si>
  <si>
    <t>沢  岻  安  一</t>
  </si>
  <si>
    <t>昭和39． 1． 1～昭和41．10．30</t>
  </si>
  <si>
    <t>六      代</t>
  </si>
  <si>
    <t>市      長</t>
  </si>
  <si>
    <t>島  袋  全  一</t>
  </si>
  <si>
    <t>昭和40． 8．16～昭和44． 8. 12</t>
  </si>
  <si>
    <t>昭和40． 9．19～昭和41． 9．30</t>
  </si>
  <si>
    <t>昭和41．11． 1～昭和45．10．31</t>
  </si>
  <si>
    <t>奥  里  将  俊</t>
  </si>
  <si>
    <t>昭和41．11． 1～昭和44．12．13</t>
  </si>
  <si>
    <t>崎  間  健一郎</t>
  </si>
  <si>
    <t>昭和44． 8．13～昭和48． 8．12</t>
  </si>
  <si>
    <t>七      代</t>
  </si>
  <si>
    <t>昭和45．11． 1～昭和48． 6．11</t>
  </si>
  <si>
    <t>呉  屋  好  永</t>
  </si>
  <si>
    <t>昭和44．12．15～昭和48．12．14</t>
  </si>
  <si>
    <t>米  須  清  與</t>
  </si>
  <si>
    <t>昭和48． 8．13～昭和52． 8．12</t>
  </si>
  <si>
    <t>八      代</t>
  </si>
  <si>
    <t>宮  城  光  雄</t>
  </si>
  <si>
    <t>昭和48．10． 1～昭和52． 9．30</t>
  </si>
  <si>
    <t>宮  城  信  正</t>
  </si>
  <si>
    <t>昭和49． 3． 1～昭和53． 2．28</t>
  </si>
  <si>
    <t>安次富  盛  信</t>
  </si>
  <si>
    <t>昭和52． 8．13～昭和56． 8．12</t>
  </si>
  <si>
    <t>九      代</t>
  </si>
  <si>
    <t>昭和52．10． 1～昭和56． 9．30</t>
  </si>
  <si>
    <t>仲  村  春  盛</t>
  </si>
  <si>
    <t>昭和53． 4． 1～昭和57． 3．31</t>
  </si>
  <si>
    <t>昭和56． 8．13～昭和60． 8．12</t>
  </si>
  <si>
    <t>十      代</t>
  </si>
  <si>
    <t>昭和56．10． 1～昭和60． 9．10</t>
  </si>
  <si>
    <t>昭和57． 4． 1～昭和61． 3．31</t>
  </si>
  <si>
    <t>桃  原  正  賢</t>
  </si>
  <si>
    <t>昭和60． 8．13～平成元． 8．12</t>
  </si>
  <si>
    <t>十  一  代</t>
  </si>
  <si>
    <t>大  城  仁  幸</t>
  </si>
  <si>
    <t>昭和61． 4． 1～平成 2． 3．31</t>
  </si>
  <si>
    <t>大  城  英  行</t>
  </si>
  <si>
    <t>昭和61． 7． 1～平成 2． 6．30</t>
  </si>
  <si>
    <t>平成元． 8．13～平成 5． 8．12</t>
  </si>
  <si>
    <t>十  二  代</t>
  </si>
  <si>
    <t>平成 2． 4． 1～平成 6． 3．31</t>
  </si>
  <si>
    <t>多和田  真  一</t>
  </si>
  <si>
    <t>平成 2．11． 1～平成 6．10. 31</t>
  </si>
  <si>
    <t>平成 5． 8．13～平成 9． 8．12</t>
  </si>
  <si>
    <t>十  三  代</t>
  </si>
  <si>
    <t>花  城  清  英</t>
  </si>
  <si>
    <t>平成 6． 7． 1～平成10． 6．30</t>
  </si>
  <si>
    <t>平成 6．11． 1～平成10. 10. 31</t>
  </si>
  <si>
    <t>比  嘉  盛  光</t>
  </si>
  <si>
    <t>平成 9． 8．13～平成13.  8．12</t>
  </si>
  <si>
    <t>十  四  代</t>
  </si>
  <si>
    <t>宮  城      章</t>
  </si>
  <si>
    <t>平成10． 7． 1～平成13.　8. 31</t>
  </si>
  <si>
    <t>當  山  盛  保</t>
  </si>
  <si>
    <t>平成10．11． 1～平成14. 10. 31</t>
  </si>
  <si>
    <t>平成13． 8．13～平成15.  3． 6</t>
  </si>
  <si>
    <t>十  五  代</t>
  </si>
  <si>
    <t>職 務 代 理</t>
  </si>
  <si>
    <t>又　吉　辰　雄</t>
  </si>
  <si>
    <t>平成15． 3． 5～平成15.　4. 26</t>
  </si>
  <si>
    <t>平成13． 9． 1～平成15.　5.  7</t>
  </si>
  <si>
    <t>平成14．11． 1～平成18. 10. 31</t>
  </si>
  <si>
    <t>伊  波  洋  一</t>
  </si>
  <si>
    <t xml:space="preserve">平成15． 4．27～平成19． 4．26 </t>
  </si>
  <si>
    <t>十  六  代</t>
  </si>
  <si>
    <t>安　里　　　猛</t>
  </si>
  <si>
    <t>平成16．10． 5～平成19． 3．31</t>
  </si>
  <si>
    <t>平成14．11． 1～平成18. 10. 31</t>
  </si>
  <si>
    <t>十  七  代</t>
  </si>
  <si>
    <t xml:space="preserve">平成19． 4．27～現在          </t>
  </si>
  <si>
    <t>副　市　長</t>
  </si>
  <si>
    <t>資料：人事課</t>
  </si>
  <si>
    <t>平成19． 4． 1～現在</t>
  </si>
  <si>
    <t>１．議 会 開 催 状 況</t>
  </si>
  <si>
    <t xml:space="preserve">      各年12月末現在</t>
  </si>
  <si>
    <t>議員</t>
  </si>
  <si>
    <t>現議</t>
  </si>
  <si>
    <t>定例議会</t>
  </si>
  <si>
    <t>臨時議会</t>
  </si>
  <si>
    <t>常任委員</t>
  </si>
  <si>
    <t>特別委員</t>
  </si>
  <si>
    <t>議会運営</t>
  </si>
  <si>
    <t>協議会</t>
  </si>
  <si>
    <t>定数</t>
  </si>
  <si>
    <t>員数</t>
  </si>
  <si>
    <t>回数</t>
  </si>
  <si>
    <t>日数</t>
  </si>
  <si>
    <t>会 日 数</t>
  </si>
  <si>
    <t>会日数</t>
  </si>
  <si>
    <t>日   数</t>
  </si>
  <si>
    <t>平成15年</t>
  </si>
  <si>
    <t>平成16年</t>
  </si>
  <si>
    <t>平成17年</t>
  </si>
  <si>
    <t>平成18年</t>
  </si>
  <si>
    <t>平成19年</t>
  </si>
  <si>
    <t xml:space="preserve">     資料：議会事務局</t>
  </si>
  <si>
    <t>２．議案・請願・陳情等の処理状況</t>
  </si>
  <si>
    <t xml:space="preserve">    各年12月末現在</t>
  </si>
  <si>
    <t>議案</t>
  </si>
  <si>
    <t>請願陳情</t>
  </si>
  <si>
    <t>計</t>
  </si>
  <si>
    <t>承認</t>
  </si>
  <si>
    <t>可決</t>
  </si>
  <si>
    <t>同意</t>
  </si>
  <si>
    <t>不同意</t>
  </si>
  <si>
    <t>認定</t>
  </si>
  <si>
    <t>否決</t>
  </si>
  <si>
    <t>撤回</t>
  </si>
  <si>
    <t>修正可決</t>
  </si>
  <si>
    <t>継続審議</t>
  </si>
  <si>
    <t>審議未了</t>
  </si>
  <si>
    <t>採択</t>
  </si>
  <si>
    <t>不採択</t>
  </si>
  <si>
    <t>取下</t>
  </si>
  <si>
    <t>継続審査</t>
  </si>
  <si>
    <t>－</t>
  </si>
  <si>
    <t xml:space="preserve">   資料：議会事務局</t>
  </si>
  <si>
    <t>３．会 派 別 議 員 数</t>
  </si>
  <si>
    <t>　各年12月末現在</t>
  </si>
  <si>
    <t>市民クラブ</t>
  </si>
  <si>
    <t>公明党</t>
  </si>
  <si>
    <t>無会派(日本共産党)</t>
  </si>
  <si>
    <t>民政クラブ</t>
  </si>
  <si>
    <t>ねたての会</t>
  </si>
  <si>
    <t>結・市民ネットワーク</t>
  </si>
  <si>
    <t>清　新　会</t>
  </si>
  <si>
    <t>政党そうぞう</t>
  </si>
  <si>
    <t>涼風共生の会</t>
  </si>
  <si>
    <t>無所属</t>
  </si>
  <si>
    <t>世紀クラブ</t>
  </si>
  <si>
    <t>資料：議会事務局</t>
  </si>
  <si>
    <t>４．年 齢 別 議 員 数</t>
  </si>
  <si>
    <t>　　</t>
  </si>
  <si>
    <t>各年12月末現在</t>
  </si>
  <si>
    <t>　　　　　　　区分　年次</t>
  </si>
  <si>
    <t>定員</t>
  </si>
  <si>
    <t>現在数</t>
  </si>
  <si>
    <t>25～29歳</t>
  </si>
  <si>
    <t>30～39歳</t>
  </si>
  <si>
    <t>40～49歳</t>
  </si>
  <si>
    <t>50～59歳</t>
  </si>
  <si>
    <t>60歳以上</t>
  </si>
  <si>
    <t>平成16年</t>
  </si>
  <si>
    <t>５．職 業 別 議 員 数</t>
  </si>
  <si>
    <t>農業</t>
  </si>
  <si>
    <t>商業</t>
  </si>
  <si>
    <t>建設業</t>
  </si>
  <si>
    <t>会社役員</t>
  </si>
  <si>
    <t>無職</t>
  </si>
  <si>
    <t xml:space="preserve"> </t>
  </si>
  <si>
    <t>職　　　名</t>
  </si>
  <si>
    <t>氏　　　　　名</t>
  </si>
  <si>
    <t>議      長</t>
  </si>
  <si>
    <t>伊  佐  眞  人</t>
  </si>
  <si>
    <t xml:space="preserve"> 昭和23． 9．24～昭和25． 9．24</t>
  </si>
  <si>
    <t>〃</t>
  </si>
  <si>
    <t>副  議  長</t>
  </si>
  <si>
    <t>儀  間  仁  栄</t>
  </si>
  <si>
    <t xml:space="preserve"> 昭和23． 9．24～昭和25． 9．25</t>
  </si>
  <si>
    <t>二　　　　代</t>
  </si>
  <si>
    <t xml:space="preserve"> 昭和25．10．11～昭和28． 4．24</t>
  </si>
  <si>
    <t>２　　　　代</t>
  </si>
  <si>
    <t>又  吉  亀  助</t>
  </si>
  <si>
    <t>三　　　　代</t>
  </si>
  <si>
    <t>知  念  俊  吉</t>
  </si>
  <si>
    <t xml:space="preserve"> 昭和28． 4．25～昭和29． 9．27</t>
  </si>
  <si>
    <t>３　　　　代</t>
  </si>
  <si>
    <t>四　　　　代</t>
  </si>
  <si>
    <t xml:space="preserve"> 昭和29．10． 5～昭和33． 9．27</t>
  </si>
  <si>
    <t>４　　　　代</t>
  </si>
  <si>
    <t>泉  水  朝  正</t>
  </si>
  <si>
    <t>五　　　　代</t>
  </si>
  <si>
    <t xml:space="preserve"> 昭和33．10． 6～昭和35．10．24</t>
  </si>
  <si>
    <t>５　　　　代</t>
  </si>
  <si>
    <t>六　　　　代</t>
  </si>
  <si>
    <t xml:space="preserve"> 昭和35．12. 28～昭和37． 9．27</t>
  </si>
  <si>
    <t>６　　　　代</t>
  </si>
  <si>
    <t>仲  本  正  重</t>
  </si>
  <si>
    <t>七　　　　代</t>
  </si>
  <si>
    <t>古波藏  清次郎</t>
  </si>
  <si>
    <t xml:space="preserve"> 昭和37． 9．28～昭和41． 9．27</t>
  </si>
  <si>
    <t>７　　　　代</t>
  </si>
  <si>
    <t>宮  里  敏  行</t>
  </si>
  <si>
    <t>八　　　　代</t>
  </si>
  <si>
    <t xml:space="preserve"> 昭和41． 9．28～昭和45． 9．27</t>
  </si>
  <si>
    <t>８　　　　代</t>
  </si>
  <si>
    <t>九　　　　代</t>
  </si>
  <si>
    <t xml:space="preserve"> 昭和45． 9．28～昭和49． 9．27</t>
  </si>
  <si>
    <t>９　　　　代</t>
  </si>
  <si>
    <t>十　　　　代</t>
  </si>
  <si>
    <t>武  島  行  男</t>
  </si>
  <si>
    <t xml:space="preserve"> 昭和49． 9．30～昭和53． 9．27</t>
  </si>
  <si>
    <t>10　　　　代</t>
  </si>
  <si>
    <t>石  川  真  六</t>
  </si>
  <si>
    <t>十 　一 　代</t>
  </si>
  <si>
    <t>又  吉  正  弘</t>
  </si>
  <si>
    <t xml:space="preserve"> 昭和53． 9．28～昭和57． 9．27</t>
  </si>
  <si>
    <t>11　　　　代</t>
  </si>
  <si>
    <t>島      徳  吉</t>
  </si>
  <si>
    <t>十 　二 　代</t>
  </si>
  <si>
    <t>石  川  仁  一</t>
  </si>
  <si>
    <t xml:space="preserve"> 昭和57． 9．30～昭和61． 9．27</t>
  </si>
  <si>
    <t>12　　　　代</t>
  </si>
  <si>
    <t>伊  佐  吉  秀</t>
  </si>
  <si>
    <t>十 　三 　代</t>
  </si>
  <si>
    <t xml:space="preserve"> 昭和61． 9．30～昭和63．12．26</t>
  </si>
  <si>
    <t>13　　　　代</t>
  </si>
  <si>
    <t>仲  村  春  信</t>
  </si>
  <si>
    <t xml:space="preserve"> 昭和61． 9．30～</t>
  </si>
  <si>
    <t>十 　四 　代</t>
  </si>
  <si>
    <t xml:space="preserve"> 昭和63．12．26～平成 2． 9．27</t>
  </si>
  <si>
    <t>　　　　　　　 ～平成 2． 9．27</t>
  </si>
  <si>
    <t>十 　五 　代</t>
  </si>
  <si>
    <t xml:space="preserve"> 平成 2． 9．28～平成 6． 9．27</t>
  </si>
  <si>
    <t>14　　　　代</t>
  </si>
  <si>
    <t>宮  城  善  正</t>
  </si>
  <si>
    <t>十 　六 　代</t>
  </si>
  <si>
    <t>伊  佐  雅  仁</t>
  </si>
  <si>
    <t xml:space="preserve"> 平成 6． 9．28～平成10． 9．27</t>
  </si>
  <si>
    <t>15　　　　代</t>
  </si>
  <si>
    <t>呉  屋  正  行</t>
  </si>
  <si>
    <t xml:space="preserve"> 平成 6． 9．29～平成10． 9．27</t>
  </si>
  <si>
    <t>十 　七 　代</t>
  </si>
  <si>
    <t>佐喜眞      博</t>
  </si>
  <si>
    <t xml:space="preserve"> 平成10． 9．28～平成11． 3．29</t>
  </si>
  <si>
    <t>16　　　　代</t>
  </si>
  <si>
    <t>天  久  嘉  栄</t>
  </si>
  <si>
    <t xml:space="preserve"> 平成10． 9．29～平成11． 5．17</t>
  </si>
  <si>
    <t>十 　八 　代</t>
  </si>
  <si>
    <t>天　久　嘉　栄</t>
  </si>
  <si>
    <t xml:space="preserve"> 平成11． 5．18～平成14.  9. 27</t>
  </si>
  <si>
    <t>17　　　　代</t>
  </si>
  <si>
    <t>上江洲　安　儀</t>
  </si>
  <si>
    <t>十 　九 　代</t>
  </si>
  <si>
    <t>伊　佐　敏　男</t>
  </si>
  <si>
    <t xml:space="preserve"> 平成14．10.  1～平成18． 9．27</t>
  </si>
  <si>
    <t>18　　　　代</t>
  </si>
  <si>
    <t>伊　波　廣　助</t>
  </si>
  <si>
    <t xml:space="preserve"> 平成14．10． 1～平成18． 9．27</t>
  </si>
  <si>
    <t>二 　十 　代</t>
  </si>
  <si>
    <t xml:space="preserve"> 平成18． 9．28～ 現　在</t>
  </si>
  <si>
    <t>19　　　　代</t>
  </si>
  <si>
    <t>前　川　朝　平</t>
  </si>
  <si>
    <t xml:space="preserve"> 平成18． 9．28～ 現　在</t>
  </si>
  <si>
    <t>資料：議会事務局</t>
  </si>
  <si>
    <t>議席</t>
  </si>
  <si>
    <t>氏　　　名</t>
  </si>
  <si>
    <t>生　年　月　日</t>
  </si>
  <si>
    <t>住　　　　　所</t>
  </si>
  <si>
    <t>伊　波　廣　助</t>
  </si>
  <si>
    <t>昭和18. 9.20</t>
  </si>
  <si>
    <t>議長</t>
  </si>
  <si>
    <t>字我如古３７３－２</t>
  </si>
  <si>
    <t>前　川　朝　平</t>
  </si>
  <si>
    <t>昭和19. 9.15</t>
  </si>
  <si>
    <t>副議長・総務</t>
  </si>
  <si>
    <t>真栄原２－２８－１２－４０２</t>
  </si>
  <si>
    <t>伊　波　秀　男</t>
  </si>
  <si>
    <t>昭和25. 9.22</t>
  </si>
  <si>
    <t>経済民生教育</t>
  </si>
  <si>
    <t>嘉数３－１６－１８</t>
  </si>
  <si>
    <t>大　城　君　子</t>
  </si>
  <si>
    <t>昭和26. 1.15</t>
  </si>
  <si>
    <t>野嵩２－２９－６</t>
  </si>
  <si>
    <t>喜舎場　　　保</t>
  </si>
  <si>
    <t>昭和31. 1. 1</t>
  </si>
  <si>
    <t>新城２－９－１０</t>
  </si>
  <si>
    <t>天　久　盛　忠</t>
  </si>
  <si>
    <t>昭和25. 5.25</t>
  </si>
  <si>
    <t>建設</t>
  </si>
  <si>
    <t>大謝名４－１７－１</t>
  </si>
  <si>
    <t>座間味　好　子</t>
  </si>
  <si>
    <t>昭和15. 1.10</t>
  </si>
  <si>
    <t xml:space="preserve">総務 </t>
  </si>
  <si>
    <t>伊佐３－１８－７</t>
  </si>
  <si>
    <t>佐喜真　　　進</t>
  </si>
  <si>
    <t>昭和33. 7.21</t>
  </si>
  <si>
    <t>愛知５３１－５</t>
  </si>
  <si>
    <t>谷　畑　　　誠</t>
  </si>
  <si>
    <t>昭和25. 3. 9</t>
  </si>
  <si>
    <t>真栄原２－６－４３－４０２</t>
  </si>
  <si>
    <t>呉　屋　　　等</t>
  </si>
  <si>
    <t>昭和38. 7.14</t>
  </si>
  <si>
    <t xml:space="preserve">総　　　務 </t>
  </si>
  <si>
    <t>普天間２－２５－５－３０２</t>
  </si>
  <si>
    <t>知　名　朝　喜</t>
  </si>
  <si>
    <t>昭和22. 8.15</t>
  </si>
  <si>
    <t>真栄原３－６－１７</t>
  </si>
  <si>
    <t>島　　　勝　政</t>
  </si>
  <si>
    <t>昭和24. 3.16</t>
  </si>
  <si>
    <t>野嵩１－３４－１１－１０３</t>
  </si>
  <si>
    <t>知　念　吉　男</t>
  </si>
  <si>
    <t>昭和20. 9.10</t>
  </si>
  <si>
    <t>宜野湾１－１８－２</t>
  </si>
  <si>
    <t>我如古　盛　英</t>
  </si>
  <si>
    <t>昭和24. 7. 2</t>
  </si>
  <si>
    <t>長田４－４－１</t>
  </si>
  <si>
    <t>桃　原　　　功</t>
  </si>
  <si>
    <t>昭和33.11. 4</t>
  </si>
  <si>
    <t>普天間２－２４－９－２０２</t>
  </si>
  <si>
    <t>森　田　　　進</t>
  </si>
  <si>
    <t>昭和27. 7.25</t>
  </si>
  <si>
    <t xml:space="preserve">総務 </t>
  </si>
  <si>
    <t>赤道２－６－１５　　　</t>
  </si>
  <si>
    <t>岸　本　一　德</t>
  </si>
  <si>
    <t>昭和29. 8.17</t>
  </si>
  <si>
    <t>新城１－２３－１</t>
  </si>
  <si>
    <t>新　垣　善　正</t>
  </si>
  <si>
    <t>昭和28. 1.16</t>
  </si>
  <si>
    <t>真栄原１－７－２９</t>
  </si>
  <si>
    <t>比　嘉　憲　康</t>
  </si>
  <si>
    <t>昭和33. 8. 6</t>
  </si>
  <si>
    <t>大謝名１－１－５　２－Ｃ</t>
  </si>
  <si>
    <t>又　吉　清　義</t>
  </si>
  <si>
    <t>昭和32.11.20</t>
  </si>
  <si>
    <t>我如古１－３３－３</t>
  </si>
  <si>
    <t>昭和28. 5.22</t>
  </si>
  <si>
    <t>大山４－２－９</t>
  </si>
  <si>
    <t>平　良　眞　一</t>
  </si>
  <si>
    <t>昭和30. 1.20</t>
  </si>
  <si>
    <t>建設</t>
  </si>
  <si>
    <t>我如古１－２４－１２</t>
  </si>
  <si>
    <t>名　城　　　宏</t>
  </si>
  <si>
    <t>昭和10. 8.25</t>
  </si>
  <si>
    <t>字真志喜６１７</t>
  </si>
  <si>
    <t>伊　波　一　男</t>
  </si>
  <si>
    <t>昭和36. 1.15</t>
  </si>
  <si>
    <t>赤道２－６－２－２Ｆ</t>
  </si>
  <si>
    <t>大　城　政　利</t>
  </si>
  <si>
    <t>昭和26. 1.10</t>
  </si>
  <si>
    <t>野嵩４－５－１４</t>
  </si>
  <si>
    <t>伊　佐　光　雄</t>
  </si>
  <si>
    <t>昭和26.12.20</t>
  </si>
  <si>
    <t>大山４－４－１５</t>
  </si>
  <si>
    <t>島　袋　亀　次</t>
  </si>
  <si>
    <t>昭和27.10.25</t>
  </si>
  <si>
    <t>字宇地泊７１</t>
  </si>
  <si>
    <t>仲　村　春　松</t>
  </si>
  <si>
    <t>昭和28. 2. 3</t>
  </si>
  <si>
    <t>赤道１－８－３</t>
  </si>
  <si>
    <t>みらい</t>
  </si>
  <si>
    <t xml:space="preserve"> </t>
  </si>
  <si>
    <r>
      <t>呉　屋　　　勉</t>
    </r>
    <r>
      <rPr>
        <b/>
        <sz val="11"/>
        <rFont val="ＭＳ 明朝"/>
        <family val="1"/>
      </rPr>
      <t>　</t>
    </r>
  </si>
  <si>
    <t>《歳　入》</t>
  </si>
  <si>
    <t>科　目（款別）</t>
  </si>
  <si>
    <t>平　成　16　年　度</t>
  </si>
  <si>
    <t>平　成　17　年　度</t>
  </si>
  <si>
    <t>平　成　18　年　度</t>
  </si>
  <si>
    <t>予算現額</t>
  </si>
  <si>
    <t>決算額</t>
  </si>
  <si>
    <t>総額</t>
  </si>
  <si>
    <t>分担金及び
負担金</t>
  </si>
  <si>
    <t>国庫支出金</t>
  </si>
  <si>
    <t>県支出金</t>
  </si>
  <si>
    <t>財産収入</t>
  </si>
  <si>
    <t>繰入金</t>
  </si>
  <si>
    <t>繰越金</t>
  </si>
  <si>
    <t>諸収入</t>
  </si>
  <si>
    <t>市債</t>
  </si>
  <si>
    <t>《歳　出》</t>
  </si>
  <si>
    <t>土地区画整理費</t>
  </si>
  <si>
    <t>公債費</t>
  </si>
  <si>
    <t>資料：区画整理課</t>
  </si>
  <si>
    <t>予算現額</t>
  </si>
  <si>
    <t>決算額</t>
  </si>
  <si>
    <t>－</t>
  </si>
  <si>
    <t>－</t>
  </si>
  <si>
    <t>≪歳　入≫</t>
  </si>
  <si>
    <t>科目（款別）</t>
  </si>
  <si>
    <t>使用料及び
手数料</t>
  </si>
  <si>
    <t>≪歳　出≫</t>
  </si>
  <si>
    <t>総務費</t>
  </si>
  <si>
    <t>施設費</t>
  </si>
  <si>
    <t>公債費</t>
  </si>
  <si>
    <t>予備費</t>
  </si>
  <si>
    <t>前年度繰上充用金</t>
  </si>
  <si>
    <t>災害復旧費</t>
  </si>
  <si>
    <t>資料：下水道課</t>
  </si>
  <si>
    <t>会計歳入歳出決算の状況</t>
  </si>
  <si>
    <t>決　算　額</t>
  </si>
  <si>
    <t>対前年比%</t>
  </si>
  <si>
    <t>歳入合計</t>
  </si>
  <si>
    <t>歳出合計</t>
  </si>
  <si>
    <t>サービス収入</t>
  </si>
  <si>
    <t>寄附金</t>
  </si>
  <si>
    <t>サービス事業費</t>
  </si>
  <si>
    <t>諸支出金</t>
  </si>
  <si>
    <t xml:space="preserve">         資料：介護長寿課</t>
  </si>
  <si>
    <t>－</t>
  </si>
  <si>
    <t>－</t>
  </si>
  <si>
    <t>６．一般会計予算及び決算額（その１）</t>
  </si>
  <si>
    <t>《歳 入》</t>
  </si>
  <si>
    <t>単位：千円</t>
  </si>
  <si>
    <t>年度</t>
  </si>
  <si>
    <t>対前年比</t>
  </si>
  <si>
    <t>構成比</t>
  </si>
  <si>
    <t>科目（款別）</t>
  </si>
  <si>
    <t>(％)</t>
  </si>
  <si>
    <t>平成14年度</t>
  </si>
  <si>
    <t>平成15年度</t>
  </si>
  <si>
    <t>平成16年度</t>
  </si>
  <si>
    <t>平成17年度</t>
  </si>
  <si>
    <t>平成18年度</t>
  </si>
  <si>
    <t>市税</t>
  </si>
  <si>
    <t>地方譲与税</t>
  </si>
  <si>
    <t>利子割交付金</t>
  </si>
  <si>
    <t>配当割交付金</t>
  </si>
  <si>
    <t>株式等譲渡所得割交付金</t>
  </si>
  <si>
    <t>地方消費税</t>
  </si>
  <si>
    <t>自動車取得税交付金</t>
  </si>
  <si>
    <t>国有提供施設等助成交付金</t>
  </si>
  <si>
    <t>地方特例交付金</t>
  </si>
  <si>
    <t>地方交付税</t>
  </si>
  <si>
    <t>交通安全対策特別交付金</t>
  </si>
  <si>
    <t>分担金及び負担金</t>
  </si>
  <si>
    <t>使用料及び手数料</t>
  </si>
  <si>
    <t>資料：財政課</t>
  </si>
  <si>
    <t>６．一般会計予算及び決算額（その２）</t>
  </si>
  <si>
    <t>《歳 出》</t>
  </si>
  <si>
    <t>平成18年度</t>
  </si>
  <si>
    <t>議会費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</si>
  <si>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</si>
  <si>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</si>
  <si>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</si>
  <si>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</si>
  <si>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</si>
  <si>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</si>
  <si>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</si>
  <si>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</si>
  <si>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諸支出費</t>
  </si>
  <si>
    <t>７．一般会計予算（歳出）性質別決算額</t>
  </si>
  <si>
    <t>区分</t>
  </si>
  <si>
    <t>平成16年度</t>
  </si>
  <si>
    <t>平成17年度</t>
  </si>
  <si>
    <t>平成18年度</t>
  </si>
  <si>
    <t>決算額　</t>
  </si>
  <si>
    <t>構成比(%)</t>
  </si>
  <si>
    <t>人件費</t>
  </si>
  <si>
    <t>扶助費</t>
  </si>
  <si>
    <t>物件費</t>
  </si>
  <si>
    <t>維持補修費</t>
  </si>
  <si>
    <t>補助費等</t>
  </si>
  <si>
    <t>繰出金</t>
  </si>
  <si>
    <t>投資､出資､貸付金</t>
  </si>
  <si>
    <t>積立金</t>
  </si>
  <si>
    <t>投資的経費</t>
  </si>
  <si>
    <t>目的別</t>
  </si>
  <si>
    <t>平成14年度</t>
  </si>
  <si>
    <t>平成15年度</t>
  </si>
  <si>
    <t>平成16年度</t>
  </si>
  <si>
    <t>平成17年度</t>
  </si>
  <si>
    <t>一般会計</t>
  </si>
  <si>
    <t>総務</t>
  </si>
  <si>
    <t>民生</t>
  </si>
  <si>
    <t>衛生</t>
  </si>
  <si>
    <t>－</t>
  </si>
  <si>
    <t>商工</t>
  </si>
  <si>
    <t>労働</t>
  </si>
  <si>
    <t>農林</t>
  </si>
  <si>
    <t>土木</t>
  </si>
  <si>
    <t>公園</t>
  </si>
  <si>
    <t>公営住宅</t>
  </si>
  <si>
    <t>消防</t>
  </si>
  <si>
    <t>教育</t>
  </si>
  <si>
    <t>土木債(災害)</t>
  </si>
  <si>
    <t>－</t>
  </si>
  <si>
    <t>一般会計以外</t>
  </si>
  <si>
    <t>下水道事業</t>
  </si>
  <si>
    <t>水道事業</t>
  </si>
  <si>
    <t>介護老人福祉施設事業</t>
  </si>
  <si>
    <t>区画整理事業</t>
  </si>
  <si>
    <t>平成18年度末現在（単位：千円）</t>
  </si>
  <si>
    <t>総額</t>
  </si>
  <si>
    <t>財務省</t>
  </si>
  <si>
    <t>日本郵政公社</t>
  </si>
  <si>
    <t>市中銀行</t>
  </si>
  <si>
    <t>公営企業金融公庫</t>
  </si>
  <si>
    <t>財政融資資金</t>
  </si>
  <si>
    <t>簡易保険資金等</t>
  </si>
  <si>
    <t>－</t>
  </si>
  <si>
    <t>－</t>
  </si>
  <si>
    <t>－</t>
  </si>
  <si>
    <t>平成 14 年度</t>
  </si>
  <si>
    <t>平成 15 年度</t>
  </si>
  <si>
    <t>平成 16 年度</t>
  </si>
  <si>
    <t>平成 17 年度</t>
  </si>
  <si>
    <t>平成 18 年度</t>
  </si>
  <si>
    <t>土地</t>
  </si>
  <si>
    <t>(㎡)</t>
  </si>
  <si>
    <t>建物</t>
  </si>
  <si>
    <t>(㎡)</t>
  </si>
  <si>
    <t>有価証券</t>
  </si>
  <si>
    <t>(千円）</t>
  </si>
  <si>
    <t>出資（捐）金</t>
  </si>
  <si>
    <t>物品</t>
  </si>
  <si>
    <t>(台数）</t>
  </si>
  <si>
    <t>債権</t>
  </si>
  <si>
    <t>(千円)</t>
  </si>
  <si>
    <t>資金積立基金</t>
  </si>
  <si>
    <t>資金運用基金</t>
  </si>
  <si>
    <t>　注 ： 物品は、1品10万円以上のものとする。</t>
  </si>
  <si>
    <t>資料：宜野湾市歳入歳出決算書</t>
  </si>
  <si>
    <t xml:space="preserve">  　　　平成13年度より物品は、1品100万以上</t>
  </si>
  <si>
    <t>　年　度</t>
  </si>
  <si>
    <t>予　算　現　額</t>
  </si>
  <si>
    <t>対 前 年 度 比</t>
  </si>
  <si>
    <t>構　成　比</t>
  </si>
  <si>
    <t>科目（項別）</t>
  </si>
  <si>
    <t>（％）</t>
  </si>
  <si>
    <t>平成14年度</t>
  </si>
  <si>
    <t>市民税</t>
  </si>
  <si>
    <t>固定資産税</t>
  </si>
  <si>
    <t>軽自動車税</t>
  </si>
  <si>
    <t>たばこ税</t>
  </si>
  <si>
    <t>特別土地保有税</t>
  </si>
  <si>
    <t>入湯税</t>
  </si>
  <si>
    <t>－</t>
  </si>
  <si>
    <t>不動産売買</t>
  </si>
  <si>
    <t>借地借家</t>
  </si>
  <si>
    <t>相続</t>
  </si>
  <si>
    <t>離婚</t>
  </si>
  <si>
    <t>身上</t>
  </si>
  <si>
    <t>損害賠償</t>
  </si>
  <si>
    <t>金銭</t>
  </si>
  <si>
    <t>サラ金</t>
  </si>
  <si>
    <t>契約</t>
  </si>
  <si>
    <t>相隣</t>
  </si>
  <si>
    <t>登記</t>
  </si>
  <si>
    <t>戸籍</t>
  </si>
  <si>
    <t>資料：市民生活課</t>
  </si>
  <si>
    <t>サラ金・クレッジト等</t>
  </si>
  <si>
    <t>ヤミ金</t>
  </si>
  <si>
    <t>電話通信サービス</t>
  </si>
  <si>
    <t>架空請求</t>
  </si>
  <si>
    <t>訪問販売</t>
  </si>
  <si>
    <t>マルチ商法</t>
  </si>
  <si>
    <t>電話勧誘</t>
  </si>
  <si>
    <t>内職商法</t>
  </si>
  <si>
    <t>通信販売</t>
  </si>
  <si>
    <t>ハイハイ        学校</t>
  </si>
  <si>
    <t>アパートの解約等</t>
  </si>
  <si>
    <t>中古車の           解約等</t>
  </si>
  <si>
    <t>－</t>
  </si>
  <si>
    <t>８．国民健康保険特別</t>
  </si>
  <si>
    <t>単位：円</t>
  </si>
  <si>
    <t>科　　目（款別）　</t>
  </si>
  <si>
    <t>割合%</t>
  </si>
  <si>
    <t>前年度比%</t>
  </si>
  <si>
    <t>国民健康保険税</t>
  </si>
  <si>
    <t>療養給付費交付金</t>
  </si>
  <si>
    <t>共同事業費</t>
  </si>
  <si>
    <t>ー</t>
  </si>
  <si>
    <t>その他の収入</t>
  </si>
  <si>
    <t>平　　　成　　　16　　　年　　　度</t>
  </si>
  <si>
    <t>平　　　成　　　18　　　年　　　度</t>
  </si>
  <si>
    <t>保険給付費</t>
  </si>
  <si>
    <t>老人保健拠出金</t>
  </si>
  <si>
    <t>共同事業拠出金</t>
  </si>
  <si>
    <t>保健事業費</t>
  </si>
  <si>
    <t>その他の支出</t>
  </si>
  <si>
    <t>介護納付金</t>
  </si>
  <si>
    <t>資料：国民健康保険課</t>
  </si>
  <si>
    <t>９．宜野湾市老人保健医療</t>
  </si>
  <si>
    <t>特別会計歳入歳出決算の状況</t>
  </si>
  <si>
    <t>支払基金交付金</t>
  </si>
  <si>
    <t>医療給付費</t>
  </si>
  <si>
    <t>医療支給費</t>
  </si>
  <si>
    <t>審査支払手数料</t>
  </si>
  <si>
    <t>諸支出金</t>
  </si>
  <si>
    <t>繰上充用金</t>
  </si>
  <si>
    <t>歳入歳出差引額</t>
  </si>
  <si>
    <t xml:space="preserve">         資料：国民健康保険課</t>
  </si>
  <si>
    <t>１２．宇地泊第二土地区画整理事業特別会計予算額及び決算額</t>
  </si>
  <si>
    <t>１３．佐真下第二土地区画整理事業特別会計予算額及び決算額</t>
  </si>
  <si>
    <t>１４．下水道事業特別会計予算現額及び決算額</t>
  </si>
  <si>
    <t>１５．目的別市債現在高の状況</t>
  </si>
  <si>
    <t>１６．借入先別市債未償還額</t>
  </si>
  <si>
    <t>１７．市　有　財　産</t>
  </si>
  <si>
    <t>１８．市　税　の　決　算　額</t>
  </si>
  <si>
    <t>１９．無 料 法 律 相 談 受 付 件 数</t>
  </si>
  <si>
    <t>２０．消 費 相 談 受 付 件 数</t>
  </si>
  <si>
    <t>２１．歴  代  三  役  名</t>
  </si>
  <si>
    <t>２２．歴 代 正 副 議 長 名</t>
  </si>
  <si>
    <t>２３．市 議 会 議 員 名 簿</t>
  </si>
  <si>
    <t>２４．市　職　員　数</t>
  </si>
  <si>
    <t>保険料</t>
  </si>
  <si>
    <t>分担金及び負担金</t>
  </si>
  <si>
    <t>保健給付費</t>
  </si>
  <si>
    <t>地域支援事業費</t>
  </si>
  <si>
    <t>財政安定化基金拠出金</t>
  </si>
  <si>
    <t>支払基金交付金</t>
  </si>
  <si>
    <t>基金積立金</t>
  </si>
  <si>
    <t>寄付金</t>
  </si>
  <si>
    <t>－</t>
  </si>
  <si>
    <t>－</t>
  </si>
  <si>
    <t>歳　　出</t>
  </si>
  <si>
    <t>歳　　入</t>
  </si>
  <si>
    <t>23,210,198千円</t>
  </si>
  <si>
    <t>23,9570,818千円</t>
  </si>
  <si>
    <t>歳　出　　（ 性 質 別 ）</t>
  </si>
  <si>
    <t>歳　　　　入</t>
  </si>
  <si>
    <t xml:space="preserve">        ２．目 的 別 市 債 現 在 高 の 状 況</t>
  </si>
  <si>
    <t>３．市 民 一 人 当 た り 市 税 負 担 額</t>
  </si>
  <si>
    <t xml:space="preserve">    及 び 支 出 負 担 額</t>
  </si>
  <si>
    <t>（資料：税務課）</t>
  </si>
  <si>
    <t>歳　 出</t>
  </si>
  <si>
    <t>歳 　入</t>
  </si>
  <si>
    <t>歳　　　出</t>
  </si>
  <si>
    <t>歳　　　入</t>
  </si>
  <si>
    <t>民　生　費</t>
  </si>
  <si>
    <t>市　　　税</t>
  </si>
  <si>
    <t>総　務　費</t>
  </si>
  <si>
    <t>教　育　費</t>
  </si>
  <si>
    <t>公　債　費</t>
  </si>
  <si>
    <t>市　　　債</t>
  </si>
  <si>
    <t>土　木　費</t>
  </si>
  <si>
    <t>繰　入　金</t>
  </si>
  <si>
    <t>衛　生　費</t>
  </si>
  <si>
    <t>県支出金</t>
  </si>
  <si>
    <t>消　防　費</t>
  </si>
  <si>
    <t>議　会　費</t>
  </si>
  <si>
    <t>繰　越　金</t>
  </si>
  <si>
    <t>商　工　費</t>
  </si>
  <si>
    <t>国有提供施設</t>
  </si>
  <si>
    <t>そ　の　他</t>
  </si>
  <si>
    <t>歳出(性質別)</t>
  </si>
  <si>
    <t>歳入</t>
  </si>
  <si>
    <t>人件費</t>
  </si>
  <si>
    <t>　　自主財源</t>
  </si>
  <si>
    <t>扶助費</t>
  </si>
  <si>
    <t>　　依存財源</t>
  </si>
  <si>
    <t>普通建設事業費</t>
  </si>
  <si>
    <t>自主財源</t>
  </si>
  <si>
    <t>消費的経費</t>
  </si>
  <si>
    <t>依存財源</t>
  </si>
  <si>
    <t>その他経費</t>
  </si>
  <si>
    <t>２．目的別市債現在高の状況</t>
  </si>
  <si>
    <t>教育債</t>
  </si>
  <si>
    <t>土木債</t>
  </si>
  <si>
    <t>公園債</t>
  </si>
  <si>
    <t>３．市民一人当たりの市税負担額及び支出負担額（税務課より）</t>
  </si>
  <si>
    <t>年</t>
  </si>
  <si>
    <t>市税負担金</t>
  </si>
  <si>
    <t>支出負担金</t>
  </si>
  <si>
    <t>平成14年</t>
  </si>
  <si>
    <t>歳出</t>
  </si>
  <si>
    <t>国民健康保険</t>
  </si>
  <si>
    <t>老人保健医療</t>
  </si>
  <si>
    <t>地方交付税</t>
  </si>
  <si>
    <t>歳入合計(億）</t>
  </si>
  <si>
    <t>歳出合計(億）</t>
  </si>
  <si>
    <t>１．平成1８年度一般会計決算額</t>
  </si>
  <si>
    <t>４．特 別 会 計 決 算 額 （平 成 18 年 度）</t>
  </si>
  <si>
    <t>宇地泊第二
区画整理</t>
  </si>
  <si>
    <t>１．一 般 会 計 決 算 額 （平 成 18 年 度）</t>
  </si>
  <si>
    <t xml:space="preserve">  17　　　年　　　度</t>
  </si>
  <si>
    <t>平　　　成　</t>
  </si>
  <si>
    <t xml:space="preserve">平     成  </t>
  </si>
  <si>
    <t xml:space="preserve">  17     年     度</t>
  </si>
  <si>
    <t>１０．宜野湾市介護保険特別会計歳入歳出決算の状況</t>
  </si>
  <si>
    <t>１１．介護老人福祉施設等特別会計歳入歳出決算の状況</t>
  </si>
  <si>
    <t>４．平成18年度特別会計決算額</t>
  </si>
  <si>
    <t>宇地泊第二
区画整理</t>
  </si>
  <si>
    <t>　注 ： 各部の総数には部長・次長を含む。</t>
  </si>
  <si>
    <t>　　 ： 消防本部は初任研修派遣職員を含む。</t>
  </si>
  <si>
    <t>　　 ： 土地開発公社は用地課と兼任発令</t>
  </si>
  <si>
    <t xml:space="preserve">         資料：歳入歳出決算書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</si>
</sst>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#,##0_);[Red]\(#,##0\)"/>
    <numFmt numFmtId="180" formatCode="0.00_ "/>
    <numFmt numFmtId="181" formatCode="#,##0\ "/>
    <numFmt numFmtId="182" formatCode="#,##0\ \ "/>
    <numFmt numFmtId="183" formatCode="#,##0\ ;&quot;△ &quot;#,##0\ "/>
    <numFmt numFmtId="184" formatCode="#,##0.0\ "/>
    <numFmt numFmtId="185" formatCode="#,##0.0"/>
    <numFmt numFmtId="186" formatCode="#,##0;&quot;△ &quot;#,##0"/>
    <numFmt numFmtId="187" formatCode="#,##0.00\ "/>
    <numFmt numFmtId="188" formatCode="#,##0.0\ \ \ \ \ "/>
    <numFmt numFmtId="189" formatCode="#,##0.00;&quot;△ &quot;#,##0.00"/>
    <numFmt numFmtId="190" formatCode="#,##0.00\ ;&quot;△ &quot;#,##0.00\ "/>
    <numFmt numFmtId="191" formatCode="0.0%"/>
    <numFmt numFmtId="192" formatCode="0.0_);[Red]\(0.0\)"/>
    <numFmt numFmtId="193" formatCode="0.00;&quot;△ &quot;0.00"/>
    <numFmt numFmtId="194" formatCode="#,##0.00_);[Red]\(#,##0.00\)"/>
    <numFmt numFmtId="195" formatCode="#,##0.00000;[Red]\-#,##0.00000"/>
    <numFmt numFmtId="196" formatCode="#,##0.000000;[Red]\-#,##0.000000"/>
    <numFmt numFmtId="197" formatCode="0.00000_ "/>
    <numFmt numFmtId="198" formatCode="#,##0.00000_ ;[Red]\-#,##0.00000\ "/>
  </numFmts>
  <fonts count="3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sz val="11"/>
      <color indexed="10"/>
      <name val="ＭＳ Ｐゴシック"/>
      <family val="3"/>
    </font>
    <font>
      <sz val="11"/>
      <color indexed="10"/>
      <name val="ＭＳ 明朝"/>
      <family val="1"/>
    </font>
    <font>
      <b/>
      <sz val="16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8"/>
      <name val="ＭＳ Ｐゴシック"/>
      <family val="3"/>
    </font>
    <font>
      <b/>
      <sz val="14"/>
      <name val="ＭＳ Ｐゴシック"/>
      <family val="3"/>
    </font>
    <font>
      <b/>
      <sz val="14"/>
      <color indexed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9.5"/>
      <name val="ＭＳ 明朝"/>
      <family val="1"/>
    </font>
    <font>
      <sz val="8.5"/>
      <name val="ＭＳ 明朝"/>
      <family val="1"/>
    </font>
    <font>
      <sz val="9.75"/>
      <name val="ＭＳ 明朝"/>
      <family val="1"/>
    </font>
    <font>
      <sz val="11"/>
      <color indexed="9"/>
      <name val="ＭＳ Ｐゴシック"/>
      <family val="3"/>
    </font>
    <font>
      <sz val="9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98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double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hair"/>
      <top style="thin"/>
      <bottom style="hair"/>
      <diagonal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dotted"/>
    </border>
    <border>
      <left>
        <color indexed="63"/>
      </left>
      <right>
        <color indexed="63"/>
      </right>
      <top style="hair"/>
      <bottom style="dotted"/>
    </border>
    <border>
      <left style="hair"/>
      <right style="hair"/>
      <top style="hair"/>
      <bottom style="dotted"/>
    </border>
    <border>
      <left style="hair"/>
      <right style="thin"/>
      <top style="hair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hair"/>
      <right style="hair"/>
      <top style="dotted"/>
      <bottom>
        <color indexed="63"/>
      </bottom>
    </border>
    <border>
      <left style="hair"/>
      <right style="thin"/>
      <top style="dotted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 style="hair"/>
      <top style="dotted"/>
      <bottom>
        <color indexed="63"/>
      </bottom>
    </border>
    <border>
      <left style="hair"/>
      <right>
        <color indexed="63"/>
      </right>
      <top style="dotted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 diagonalDown="1">
      <left style="hair"/>
      <right style="thin"/>
      <top style="hair"/>
      <bottom>
        <color indexed="63"/>
      </bottom>
      <diagonal style="hair"/>
    </border>
    <border diagonalDown="1">
      <left style="hair"/>
      <right style="thin"/>
      <top>
        <color indexed="63"/>
      </top>
      <bottom>
        <color indexed="63"/>
      </bottom>
      <diagonal style="hair"/>
    </border>
    <border>
      <left>
        <color indexed="63"/>
      </left>
      <right style="hair"/>
      <top style="dotted"/>
      <bottom>
        <color indexed="63"/>
      </bottom>
    </border>
    <border diagonalDown="1">
      <left style="hair"/>
      <right style="hair"/>
      <top style="dotted"/>
      <bottom>
        <color indexed="63"/>
      </bottom>
      <diagonal style="hair"/>
    </border>
    <border diagonalDown="1">
      <left style="hair"/>
      <right style="hair"/>
      <top>
        <color indexed="63"/>
      </top>
      <bottom>
        <color indexed="63"/>
      </bottom>
      <diagonal style="hair"/>
    </border>
    <border diagonalDown="1">
      <left style="hair"/>
      <right style="hair"/>
      <top>
        <color indexed="63"/>
      </top>
      <bottom style="thin"/>
      <diagonal style="hair"/>
    </border>
    <border diagonalDown="1">
      <left style="thin"/>
      <right style="hair"/>
      <top>
        <color indexed="63"/>
      </top>
      <bottom style="hair"/>
      <diagonal style="hair"/>
    </border>
    <border diagonalDown="1">
      <left style="thin"/>
      <right style="hair"/>
      <top style="thin"/>
      <bottom style="thin"/>
      <diagonal style="hair"/>
    </border>
    <border diagonalDown="1">
      <left style="thin"/>
      <right style="hair"/>
      <top style="thin"/>
      <bottom>
        <color indexed="63"/>
      </bottom>
      <diagonal style="hair"/>
    </border>
    <border diagonalDown="1">
      <left style="thin"/>
      <right style="hair"/>
      <top style="hair"/>
      <bottom style="hair"/>
      <diagonal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 diagonalDown="1">
      <left style="thin"/>
      <right style="hair"/>
      <top>
        <color indexed="63"/>
      </top>
      <bottom>
        <color indexed="63"/>
      </bottom>
      <diagonal style="hair"/>
    </border>
    <border>
      <left style="double"/>
      <right style="double"/>
      <top style="thin"/>
      <bottom style="hair"/>
    </border>
    <border>
      <left style="double"/>
      <right style="hair"/>
      <top style="thin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692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181" fontId="8" fillId="0" borderId="4" xfId="0" applyNumberFormat="1" applyFont="1" applyBorder="1" applyAlignment="1">
      <alignment vertical="center"/>
    </xf>
    <xf numFmtId="181" fontId="8" fillId="0" borderId="5" xfId="0" applyNumberFormat="1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distributed" vertical="center"/>
    </xf>
    <xf numFmtId="181" fontId="9" fillId="0" borderId="8" xfId="0" applyNumberFormat="1" applyFont="1" applyBorder="1" applyAlignment="1">
      <alignment vertical="center"/>
    </xf>
    <xf numFmtId="181" fontId="9" fillId="0" borderId="9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distributed" vertical="center"/>
    </xf>
    <xf numFmtId="0" fontId="7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/>
    </xf>
    <xf numFmtId="181" fontId="9" fillId="0" borderId="4" xfId="0" applyNumberFormat="1" applyFont="1" applyBorder="1" applyAlignment="1">
      <alignment vertical="center"/>
    </xf>
    <xf numFmtId="181" fontId="9" fillId="0" borderId="13" xfId="0" applyNumberFormat="1" applyFont="1" applyBorder="1" applyAlignment="1">
      <alignment vertical="center"/>
    </xf>
    <xf numFmtId="181" fontId="9" fillId="0" borderId="5" xfId="0" applyNumberFormat="1" applyFont="1" applyBorder="1" applyAlignment="1">
      <alignment vertical="center"/>
    </xf>
    <xf numFmtId="181" fontId="8" fillId="0" borderId="8" xfId="0" applyNumberFormat="1" applyFont="1" applyBorder="1" applyAlignment="1">
      <alignment vertical="center"/>
    </xf>
    <xf numFmtId="181" fontId="8" fillId="0" borderId="13" xfId="0" applyNumberFormat="1" applyFont="1" applyBorder="1" applyAlignment="1">
      <alignment vertical="center"/>
    </xf>
    <xf numFmtId="181" fontId="8" fillId="0" borderId="0" xfId="0" applyNumberFormat="1" applyFont="1" applyBorder="1" applyAlignment="1">
      <alignment vertical="center"/>
    </xf>
    <xf numFmtId="181" fontId="9" fillId="0" borderId="13" xfId="0" applyNumberFormat="1" applyFont="1" applyBorder="1" applyAlignment="1">
      <alignment horizontal="right" vertical="center"/>
    </xf>
    <xf numFmtId="181" fontId="9" fillId="0" borderId="5" xfId="0" applyNumberFormat="1" applyFont="1" applyBorder="1" applyAlignment="1">
      <alignment horizontal="right" vertical="center"/>
    </xf>
    <xf numFmtId="181" fontId="8" fillId="0" borderId="13" xfId="0" applyNumberFormat="1" applyFont="1" applyBorder="1" applyAlignment="1">
      <alignment horizontal="right" vertical="center"/>
    </xf>
    <xf numFmtId="181" fontId="9" fillId="0" borderId="4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distributed" vertical="center"/>
    </xf>
    <xf numFmtId="181" fontId="9" fillId="0" borderId="16" xfId="0" applyNumberFormat="1" applyFont="1" applyBorder="1" applyAlignment="1">
      <alignment vertical="center"/>
    </xf>
    <xf numFmtId="181" fontId="9" fillId="0" borderId="17" xfId="0" applyNumberFormat="1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distributed" vertical="center"/>
    </xf>
    <xf numFmtId="181" fontId="9" fillId="0" borderId="20" xfId="0" applyNumberFormat="1" applyFont="1" applyBorder="1" applyAlignment="1">
      <alignment vertical="center"/>
    </xf>
    <xf numFmtId="181" fontId="9" fillId="0" borderId="21" xfId="0" applyNumberFormat="1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181" fontId="9" fillId="0" borderId="20" xfId="0" applyNumberFormat="1" applyFont="1" applyBorder="1" applyAlignment="1">
      <alignment horizontal="right" vertical="center"/>
    </xf>
    <xf numFmtId="181" fontId="9" fillId="0" borderId="23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0" fontId="5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181" fontId="0" fillId="0" borderId="0" xfId="0" applyNumberFormat="1" applyFont="1" applyBorder="1" applyAlignment="1">
      <alignment/>
    </xf>
    <xf numFmtId="181" fontId="0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5" fillId="0" borderId="2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 indent="1"/>
    </xf>
    <xf numFmtId="0" fontId="5" fillId="0" borderId="2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indent="1"/>
    </xf>
    <xf numFmtId="0" fontId="5" fillId="0" borderId="2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0" xfId="0" applyFont="1" applyBorder="1" applyAlignment="1">
      <alignment horizontal="left" vertical="center" indent="1"/>
    </xf>
    <xf numFmtId="0" fontId="5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left" vertical="center" indent="1"/>
    </xf>
    <xf numFmtId="0" fontId="6" fillId="0" borderId="0" xfId="0" applyFont="1" applyAlignment="1">
      <alignment horizontal="right" vertical="center"/>
    </xf>
    <xf numFmtId="57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36" xfId="0" applyFont="1" applyBorder="1" applyAlignment="1">
      <alignment horizontal="distributed" vertical="center"/>
    </xf>
    <xf numFmtId="0" fontId="5" fillId="0" borderId="37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9" fillId="0" borderId="16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distributed" textRotation="255"/>
    </xf>
    <xf numFmtId="0" fontId="5" fillId="0" borderId="4" xfId="0" applyFont="1" applyBorder="1" applyAlignment="1">
      <alignment horizontal="center" vertical="distributed" textRotation="255"/>
    </xf>
    <xf numFmtId="0" fontId="5" fillId="0" borderId="13" xfId="0" applyFont="1" applyBorder="1" applyAlignment="1">
      <alignment horizontal="center" vertical="distributed" textRotation="255"/>
    </xf>
    <xf numFmtId="0" fontId="9" fillId="0" borderId="26" xfId="0" applyFont="1" applyBorder="1" applyAlignment="1">
      <alignment horizontal="right" vertical="center"/>
    </xf>
    <xf numFmtId="0" fontId="9" fillId="0" borderId="27" xfId="0" applyFont="1" applyBorder="1" applyAlignment="1">
      <alignment horizontal="right" vertical="center"/>
    </xf>
    <xf numFmtId="0" fontId="9" fillId="0" borderId="38" xfId="0" applyFont="1" applyBorder="1" applyAlignment="1">
      <alignment horizontal="right" vertical="center"/>
    </xf>
    <xf numFmtId="0" fontId="9" fillId="0" borderId="39" xfId="0" applyFont="1" applyBorder="1" applyAlignment="1">
      <alignment horizontal="right" vertical="center"/>
    </xf>
    <xf numFmtId="0" fontId="9" fillId="0" borderId="40" xfId="0" applyFont="1" applyBorder="1" applyAlignment="1">
      <alignment horizontal="right" vertical="center"/>
    </xf>
    <xf numFmtId="0" fontId="9" fillId="0" borderId="34" xfId="0" applyFont="1" applyBorder="1" applyAlignment="1">
      <alignment horizontal="right" vertical="center"/>
    </xf>
    <xf numFmtId="0" fontId="9" fillId="0" borderId="41" xfId="0" applyFont="1" applyBorder="1" applyAlignment="1">
      <alignment horizontal="right" vertical="center"/>
    </xf>
    <xf numFmtId="0" fontId="9" fillId="0" borderId="42" xfId="0" applyFont="1" applyBorder="1" applyAlignment="1">
      <alignment horizontal="right" vertical="center"/>
    </xf>
    <xf numFmtId="0" fontId="9" fillId="0" borderId="43" xfId="0" applyFont="1" applyBorder="1" applyAlignment="1">
      <alignment horizontal="right" vertical="center"/>
    </xf>
    <xf numFmtId="0" fontId="9" fillId="0" borderId="35" xfId="0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44" xfId="0" applyFont="1" applyBorder="1" applyAlignment="1">
      <alignment/>
    </xf>
    <xf numFmtId="0" fontId="6" fillId="0" borderId="44" xfId="0" applyFont="1" applyBorder="1" applyAlignment="1">
      <alignment horizontal="right"/>
    </xf>
    <xf numFmtId="0" fontId="5" fillId="0" borderId="36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distributed" textRotation="255"/>
    </xf>
    <xf numFmtId="0" fontId="9" fillId="0" borderId="31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4" xfId="0" applyFont="1" applyBorder="1" applyAlignment="1">
      <alignment horizontal="distributed" vertical="center"/>
    </xf>
    <xf numFmtId="0" fontId="5" fillId="0" borderId="4" xfId="0" applyFont="1" applyBorder="1" applyAlignment="1">
      <alignment horizontal="center" vertical="center"/>
    </xf>
    <xf numFmtId="0" fontId="5" fillId="0" borderId="29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9" fillId="0" borderId="26" xfId="0" applyFont="1" applyBorder="1" applyAlignment="1">
      <alignment horizontal="distributed" vertical="center"/>
    </xf>
    <xf numFmtId="0" fontId="5" fillId="0" borderId="33" xfId="0" applyFont="1" applyBorder="1" applyAlignment="1">
      <alignment horizontal="distributed" vertical="center"/>
    </xf>
    <xf numFmtId="0" fontId="9" fillId="0" borderId="34" xfId="0" applyFont="1" applyBorder="1" applyAlignment="1">
      <alignment horizontal="distributed" vertical="center"/>
    </xf>
    <xf numFmtId="0" fontId="5" fillId="0" borderId="45" xfId="0" applyFont="1" applyBorder="1" applyAlignment="1">
      <alignment horizontal="left" vertical="distributed"/>
    </xf>
    <xf numFmtId="0" fontId="9" fillId="0" borderId="30" xfId="0" applyFont="1" applyBorder="1" applyAlignment="1">
      <alignment horizontal="distributed" vertical="center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5" fillId="0" borderId="2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left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left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left" vertical="center"/>
    </xf>
    <xf numFmtId="0" fontId="5" fillId="0" borderId="5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52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distributed" vertical="center" indent="1"/>
    </xf>
    <xf numFmtId="0" fontId="5" fillId="0" borderId="4" xfId="0" applyFont="1" applyBorder="1" applyAlignment="1">
      <alignment horizontal="distributed" vertical="center" indent="1"/>
    </xf>
    <xf numFmtId="0" fontId="5" fillId="0" borderId="13" xfId="0" applyFont="1" applyBorder="1" applyAlignment="1">
      <alignment horizontal="left" vertical="center" wrapText="1" indent="1"/>
    </xf>
    <xf numFmtId="0" fontId="0" fillId="0" borderId="0" xfId="0" applyFont="1" applyAlignment="1">
      <alignment horizontal="left" vertical="center"/>
    </xf>
    <xf numFmtId="0" fontId="5" fillId="0" borderId="4" xfId="0" applyFont="1" applyBorder="1" applyAlignment="1">
      <alignment horizontal="distributed" vertical="center" indent="1" shrinkToFit="1"/>
    </xf>
    <xf numFmtId="0" fontId="5" fillId="0" borderId="53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indent="1"/>
    </xf>
    <xf numFmtId="0" fontId="5" fillId="0" borderId="5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distributed" vertical="center" indent="1"/>
    </xf>
    <xf numFmtId="0" fontId="5" fillId="0" borderId="20" xfId="0" applyFont="1" applyBorder="1" applyAlignment="1">
      <alignment horizontal="distributed" vertical="center" indent="1" shrinkToFit="1"/>
    </xf>
    <xf numFmtId="0" fontId="10" fillId="0" borderId="32" xfId="0" applyFont="1" applyFill="1" applyBorder="1" applyAlignment="1">
      <alignment horizontal="distributed" vertical="center"/>
    </xf>
    <xf numFmtId="0" fontId="5" fillId="0" borderId="23" xfId="0" applyFont="1" applyBorder="1" applyAlignment="1">
      <alignment horizontal="left" vertical="center" indent="1"/>
    </xf>
    <xf numFmtId="0" fontId="0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10" fillId="0" borderId="4" xfId="0" applyFont="1" applyFill="1" applyBorder="1" applyAlignment="1">
      <alignment horizontal="distributed" vertical="center"/>
    </xf>
    <xf numFmtId="0" fontId="10" fillId="0" borderId="55" xfId="0" applyFont="1" applyFill="1" applyBorder="1" applyAlignment="1">
      <alignment horizontal="distributed" vertical="center"/>
    </xf>
    <xf numFmtId="0" fontId="10" fillId="0" borderId="13" xfId="0" applyFont="1" applyFill="1" applyBorder="1" applyAlignment="1">
      <alignment horizontal="distributed" vertical="center"/>
    </xf>
    <xf numFmtId="3" fontId="14" fillId="0" borderId="26" xfId="17" applyNumberFormat="1" applyFont="1" applyFill="1" applyBorder="1" applyAlignment="1">
      <alignment horizontal="right" vertical="center"/>
    </xf>
    <xf numFmtId="3" fontId="14" fillId="0" borderId="31" xfId="17" applyNumberFormat="1" applyFont="1" applyFill="1" applyBorder="1" applyAlignment="1">
      <alignment horizontal="right" vertical="center"/>
    </xf>
    <xf numFmtId="3" fontId="14" fillId="0" borderId="27" xfId="17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distributed" vertical="center" wrapText="1"/>
    </xf>
    <xf numFmtId="0" fontId="10" fillId="0" borderId="0" xfId="0" applyFont="1" applyFill="1" applyBorder="1" applyAlignment="1">
      <alignment horizontal="distributed" vertical="center"/>
    </xf>
    <xf numFmtId="0" fontId="10" fillId="0" borderId="56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distributed" vertical="center"/>
    </xf>
    <xf numFmtId="3" fontId="14" fillId="0" borderId="34" xfId="17" applyNumberFormat="1" applyFont="1" applyFill="1" applyBorder="1" applyAlignment="1">
      <alignment horizontal="right" vertical="center"/>
    </xf>
    <xf numFmtId="3" fontId="14" fillId="0" borderId="41" xfId="17" applyNumberFormat="1" applyFont="1" applyFill="1" applyBorder="1" applyAlignment="1">
      <alignment horizontal="right" vertical="center"/>
    </xf>
    <xf numFmtId="3" fontId="14" fillId="0" borderId="35" xfId="17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38" fontId="6" fillId="0" borderId="0" xfId="17" applyFont="1" applyFill="1" applyBorder="1" applyAlignment="1">
      <alignment/>
    </xf>
    <xf numFmtId="38" fontId="15" fillId="0" borderId="0" xfId="17" applyFont="1" applyFill="1" applyBorder="1" applyAlignment="1">
      <alignment/>
    </xf>
    <xf numFmtId="186" fontId="14" fillId="0" borderId="16" xfId="17" applyNumberFormat="1" applyFont="1" applyFill="1" applyBorder="1" applyAlignment="1">
      <alignment vertical="center"/>
    </xf>
    <xf numFmtId="186" fontId="14" fillId="0" borderId="47" xfId="17" applyNumberFormat="1" applyFont="1" applyFill="1" applyBorder="1" applyAlignment="1">
      <alignment vertical="center"/>
    </xf>
    <xf numFmtId="186" fontId="14" fillId="0" borderId="30" xfId="17" applyNumberFormat="1" applyFont="1" applyFill="1" applyBorder="1" applyAlignment="1">
      <alignment vertical="center"/>
    </xf>
    <xf numFmtId="0" fontId="10" fillId="0" borderId="3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86" fontId="14" fillId="0" borderId="26" xfId="17" applyNumberFormat="1" applyFont="1" applyFill="1" applyBorder="1" applyAlignment="1">
      <alignment vertical="center"/>
    </xf>
    <xf numFmtId="186" fontId="14" fillId="0" borderId="31" xfId="17" applyNumberFormat="1" applyFont="1" applyFill="1" applyBorder="1" applyAlignment="1">
      <alignment vertical="center"/>
    </xf>
    <xf numFmtId="186" fontId="14" fillId="0" borderId="27" xfId="17" applyNumberFormat="1" applyFont="1" applyFill="1" applyBorder="1" applyAlignment="1">
      <alignment vertical="center"/>
    </xf>
    <xf numFmtId="186" fontId="14" fillId="0" borderId="34" xfId="17" applyNumberFormat="1" applyFont="1" applyFill="1" applyBorder="1" applyAlignment="1">
      <alignment vertical="center"/>
    </xf>
    <xf numFmtId="186" fontId="14" fillId="0" borderId="41" xfId="17" applyNumberFormat="1" applyFont="1" applyFill="1" applyBorder="1" applyAlignment="1">
      <alignment vertical="center"/>
    </xf>
    <xf numFmtId="186" fontId="14" fillId="0" borderId="35" xfId="17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186" fontId="0" fillId="0" borderId="0" xfId="0" applyNumberFormat="1" applyFont="1" applyFill="1" applyAlignment="1">
      <alignment/>
    </xf>
    <xf numFmtId="0" fontId="10" fillId="0" borderId="4" xfId="0" applyFont="1" applyBorder="1" applyAlignment="1">
      <alignment horizontal="distributed" vertical="center"/>
    </xf>
    <xf numFmtId="0" fontId="10" fillId="0" borderId="55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5" fillId="0" borderId="43" xfId="0" applyFont="1" applyBorder="1" applyAlignment="1">
      <alignment horizontal="distributed" vertical="center"/>
    </xf>
    <xf numFmtId="0" fontId="10" fillId="0" borderId="32" xfId="0" applyFont="1" applyBorder="1" applyAlignment="1">
      <alignment horizontal="distributed" vertical="center"/>
    </xf>
    <xf numFmtId="3" fontId="16" fillId="0" borderId="26" xfId="17" applyNumberFormat="1" applyFont="1" applyBorder="1" applyAlignment="1">
      <alignment horizontal="right" vertical="center"/>
    </xf>
    <xf numFmtId="3" fontId="16" fillId="0" borderId="31" xfId="17" applyNumberFormat="1" applyFont="1" applyBorder="1" applyAlignment="1">
      <alignment horizontal="right" vertical="center"/>
    </xf>
    <xf numFmtId="3" fontId="14" fillId="0" borderId="26" xfId="17" applyNumberFormat="1" applyFont="1" applyBorder="1" applyAlignment="1">
      <alignment horizontal="right" vertical="center"/>
    </xf>
    <xf numFmtId="3" fontId="14" fillId="0" borderId="27" xfId="17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distributed" vertical="center"/>
    </xf>
    <xf numFmtId="0" fontId="10" fillId="0" borderId="32" xfId="0" applyFont="1" applyBorder="1" applyAlignment="1">
      <alignment horizontal="center" vertical="center"/>
    </xf>
    <xf numFmtId="186" fontId="16" fillId="0" borderId="26" xfId="17" applyNumberFormat="1" applyFont="1" applyBorder="1" applyAlignment="1">
      <alignment horizontal="right" vertical="center"/>
    </xf>
    <xf numFmtId="186" fontId="16" fillId="0" borderId="31" xfId="17" applyNumberFormat="1" applyFont="1" applyBorder="1" applyAlignment="1">
      <alignment horizontal="right" vertical="center"/>
    </xf>
    <xf numFmtId="186" fontId="16" fillId="0" borderId="27" xfId="17" applyNumberFormat="1" applyFont="1" applyBorder="1" applyAlignment="1">
      <alignment horizontal="right" vertical="center"/>
    </xf>
    <xf numFmtId="0" fontId="10" fillId="0" borderId="56" xfId="0" applyFont="1" applyBorder="1" applyAlignment="1">
      <alignment horizontal="center" vertical="center"/>
    </xf>
    <xf numFmtId="0" fontId="10" fillId="0" borderId="44" xfId="0" applyFont="1" applyBorder="1" applyAlignment="1">
      <alignment horizontal="distributed" vertical="center"/>
    </xf>
    <xf numFmtId="186" fontId="16" fillId="0" borderId="34" xfId="17" applyNumberFormat="1" applyFont="1" applyBorder="1" applyAlignment="1">
      <alignment horizontal="right" vertical="center"/>
    </xf>
    <xf numFmtId="186" fontId="16" fillId="0" borderId="41" xfId="17" applyNumberFormat="1" applyFont="1" applyBorder="1" applyAlignment="1">
      <alignment horizontal="right" vertical="center"/>
    </xf>
    <xf numFmtId="186" fontId="16" fillId="0" borderId="35" xfId="17" applyNumberFormat="1" applyFont="1" applyBorder="1" applyAlignment="1">
      <alignment horizontal="right" vertical="center"/>
    </xf>
    <xf numFmtId="3" fontId="0" fillId="0" borderId="0" xfId="0" applyNumberFormat="1" applyFont="1" applyAlignment="1">
      <alignment/>
    </xf>
    <xf numFmtId="186" fontId="16" fillId="0" borderId="16" xfId="17" applyNumberFormat="1" applyFont="1" applyBorder="1" applyAlignment="1">
      <alignment vertical="center"/>
    </xf>
    <xf numFmtId="186" fontId="16" fillId="0" borderId="47" xfId="17" applyNumberFormat="1" applyFont="1" applyBorder="1" applyAlignment="1">
      <alignment vertical="center"/>
    </xf>
    <xf numFmtId="186" fontId="14" fillId="0" borderId="16" xfId="17" applyNumberFormat="1" applyFont="1" applyBorder="1" applyAlignment="1">
      <alignment vertical="center"/>
    </xf>
    <xf numFmtId="186" fontId="14" fillId="0" borderId="30" xfId="17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86" fontId="16" fillId="0" borderId="26" xfId="17" applyNumberFormat="1" applyFont="1" applyBorder="1" applyAlignment="1">
      <alignment vertical="center"/>
    </xf>
    <xf numFmtId="186" fontId="16" fillId="0" borderId="31" xfId="17" applyNumberFormat="1" applyFont="1" applyBorder="1" applyAlignment="1">
      <alignment vertical="center"/>
    </xf>
    <xf numFmtId="186" fontId="14" fillId="0" borderId="26" xfId="17" applyNumberFormat="1" applyFont="1" applyBorder="1" applyAlignment="1">
      <alignment vertical="center"/>
    </xf>
    <xf numFmtId="186" fontId="14" fillId="0" borderId="27" xfId="17" applyNumberFormat="1" applyFont="1" applyBorder="1" applyAlignment="1">
      <alignment vertical="center"/>
    </xf>
    <xf numFmtId="186" fontId="6" fillId="0" borderId="0" xfId="0" applyNumberFormat="1" applyFont="1" applyBorder="1" applyAlignment="1">
      <alignment horizontal="right"/>
    </xf>
    <xf numFmtId="186" fontId="0" fillId="0" borderId="0" xfId="0" applyNumberFormat="1" applyFont="1" applyAlignment="1">
      <alignment/>
    </xf>
    <xf numFmtId="38" fontId="16" fillId="0" borderId="16" xfId="17" applyFont="1" applyBorder="1" applyAlignment="1">
      <alignment vertical="center"/>
    </xf>
    <xf numFmtId="38" fontId="16" fillId="0" borderId="47" xfId="17" applyFont="1" applyBorder="1" applyAlignment="1">
      <alignment vertical="center"/>
    </xf>
    <xf numFmtId="38" fontId="16" fillId="0" borderId="30" xfId="17" applyFont="1" applyBorder="1" applyAlignment="1">
      <alignment vertical="center"/>
    </xf>
    <xf numFmtId="0" fontId="0" fillId="0" borderId="0" xfId="0" applyAlignment="1">
      <alignment vertical="center"/>
    </xf>
    <xf numFmtId="0" fontId="17" fillId="0" borderId="0" xfId="0" applyFont="1" applyBorder="1" applyAlignment="1">
      <alignment horizontal="distributed" vertical="center" wrapText="1"/>
    </xf>
    <xf numFmtId="38" fontId="16" fillId="0" borderId="26" xfId="17" applyFont="1" applyBorder="1" applyAlignment="1">
      <alignment vertical="center"/>
    </xf>
    <xf numFmtId="38" fontId="16" fillId="0" borderId="31" xfId="17" applyFont="1" applyBorder="1" applyAlignment="1">
      <alignment vertical="center"/>
    </xf>
    <xf numFmtId="186" fontId="16" fillId="0" borderId="26" xfId="17" applyNumberFormat="1" applyFont="1" applyBorder="1" applyAlignment="1">
      <alignment vertical="center" shrinkToFit="1"/>
    </xf>
    <xf numFmtId="186" fontId="16" fillId="0" borderId="27" xfId="17" applyNumberFormat="1" applyFont="1" applyBorder="1" applyAlignment="1">
      <alignment vertical="center" shrinkToFit="1"/>
    </xf>
    <xf numFmtId="0" fontId="10" fillId="0" borderId="0" xfId="0" applyFont="1" applyBorder="1" applyAlignment="1">
      <alignment horizontal="center" vertical="center"/>
    </xf>
    <xf numFmtId="38" fontId="16" fillId="0" borderId="34" xfId="17" applyFont="1" applyBorder="1" applyAlignment="1">
      <alignment horizontal="right" vertical="center"/>
    </xf>
    <xf numFmtId="186" fontId="16" fillId="0" borderId="34" xfId="17" applyNumberFormat="1" applyFont="1" applyBorder="1" applyAlignment="1">
      <alignment vertical="center" shrinkToFit="1"/>
    </xf>
    <xf numFmtId="186" fontId="16" fillId="0" borderId="35" xfId="17" applyNumberFormat="1" applyFont="1" applyBorder="1" applyAlignment="1">
      <alignment horizontal="right" vertical="center" shrinkToFit="1"/>
    </xf>
    <xf numFmtId="186" fontId="0" fillId="0" borderId="0" xfId="0" applyNumberFormat="1" applyAlignment="1">
      <alignment vertical="center"/>
    </xf>
    <xf numFmtId="186" fontId="5" fillId="0" borderId="0" xfId="0" applyNumberFormat="1" applyFont="1" applyAlignment="1">
      <alignment/>
    </xf>
    <xf numFmtId="186" fontId="0" fillId="0" borderId="0" xfId="0" applyNumberFormat="1" applyAlignment="1">
      <alignment/>
    </xf>
    <xf numFmtId="186" fontId="16" fillId="0" borderId="30" xfId="17" applyNumberFormat="1" applyFont="1" applyBorder="1" applyAlignment="1">
      <alignment vertical="center"/>
    </xf>
    <xf numFmtId="186" fontId="16" fillId="0" borderId="27" xfId="17" applyNumberFormat="1" applyFont="1" applyBorder="1" applyAlignment="1">
      <alignment horizontal="right" vertical="center" shrinkToFit="1"/>
    </xf>
    <xf numFmtId="0" fontId="18" fillId="0" borderId="0" xfId="0" applyFont="1" applyBorder="1" applyAlignment="1">
      <alignment horizontal="distributed" vertical="center" wrapText="1"/>
    </xf>
    <xf numFmtId="186" fontId="16" fillId="0" borderId="26" xfId="17" applyNumberFormat="1" applyFont="1" applyBorder="1" applyAlignment="1">
      <alignment horizontal="right" vertical="center" shrinkToFit="1"/>
    </xf>
    <xf numFmtId="186" fontId="16" fillId="0" borderId="35" xfId="17" applyNumberFormat="1" applyFont="1" applyBorder="1" applyAlignment="1">
      <alignment vertical="center" shrinkToFit="1"/>
    </xf>
    <xf numFmtId="0" fontId="10" fillId="0" borderId="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189" fontId="16" fillId="0" borderId="26" xfId="17" applyNumberFormat="1" applyFont="1" applyBorder="1" applyAlignment="1">
      <alignment vertical="center"/>
    </xf>
    <xf numFmtId="189" fontId="16" fillId="0" borderId="47" xfId="17" applyNumberFormat="1" applyFont="1" applyBorder="1" applyAlignment="1">
      <alignment vertical="center"/>
    </xf>
    <xf numFmtId="189" fontId="16" fillId="0" borderId="30" xfId="17" applyNumberFormat="1" applyFont="1" applyBorder="1" applyAlignment="1">
      <alignment vertical="center"/>
    </xf>
    <xf numFmtId="189" fontId="16" fillId="0" borderId="16" xfId="17" applyNumberFormat="1" applyFont="1" applyBorder="1" applyAlignment="1">
      <alignment vertical="center"/>
    </xf>
    <xf numFmtId="0" fontId="10" fillId="0" borderId="40" xfId="0" applyFont="1" applyBorder="1" applyAlignment="1">
      <alignment horizontal="distributed" vertical="center"/>
    </xf>
    <xf numFmtId="189" fontId="16" fillId="0" borderId="31" xfId="17" applyNumberFormat="1" applyFont="1" applyBorder="1" applyAlignment="1">
      <alignment vertical="center"/>
    </xf>
    <xf numFmtId="189" fontId="16" fillId="0" borderId="27" xfId="17" applyNumberFormat="1" applyFont="1" applyBorder="1" applyAlignment="1">
      <alignment vertical="center"/>
    </xf>
    <xf numFmtId="0" fontId="6" fillId="0" borderId="40" xfId="0" applyFont="1" applyBorder="1" applyAlignment="1">
      <alignment horizontal="distributed" vertical="center"/>
    </xf>
    <xf numFmtId="38" fontId="16" fillId="0" borderId="26" xfId="17" applyFont="1" applyBorder="1" applyAlignment="1">
      <alignment horizontal="right" vertical="center"/>
    </xf>
    <xf numFmtId="189" fontId="16" fillId="0" borderId="27" xfId="17" applyNumberFormat="1" applyFont="1" applyBorder="1" applyAlignment="1">
      <alignment horizontal="right" vertical="center"/>
    </xf>
    <xf numFmtId="189" fontId="16" fillId="0" borderId="26" xfId="17" applyNumberFormat="1" applyFont="1" applyBorder="1" applyAlignment="1">
      <alignment horizontal="right" vertical="center"/>
    </xf>
    <xf numFmtId="0" fontId="10" fillId="0" borderId="43" xfId="0" applyFont="1" applyBorder="1" applyAlignment="1">
      <alignment horizontal="distributed" vertical="center"/>
    </xf>
    <xf numFmtId="189" fontId="16" fillId="0" borderId="34" xfId="17" applyNumberFormat="1" applyFont="1" applyBorder="1" applyAlignment="1">
      <alignment vertical="center"/>
    </xf>
    <xf numFmtId="189" fontId="16" fillId="0" borderId="41" xfId="17" applyNumberFormat="1" applyFont="1" applyBorder="1" applyAlignment="1">
      <alignment horizontal="right" vertical="center"/>
    </xf>
    <xf numFmtId="38" fontId="16" fillId="0" borderId="34" xfId="17" applyFont="1" applyBorder="1" applyAlignment="1">
      <alignment vertical="center"/>
    </xf>
    <xf numFmtId="189" fontId="16" fillId="0" borderId="35" xfId="17" applyNumberFormat="1" applyFont="1" applyBorder="1" applyAlignment="1">
      <alignment vertical="center"/>
    </xf>
    <xf numFmtId="189" fontId="16" fillId="0" borderId="34" xfId="17" applyNumberFormat="1" applyFont="1" applyBorder="1" applyAlignment="1">
      <alignment horizontal="right" vertical="center"/>
    </xf>
    <xf numFmtId="189" fontId="16" fillId="0" borderId="35" xfId="17" applyNumberFormat="1" applyFont="1" applyBorder="1" applyAlignment="1">
      <alignment horizontal="right" vertical="center"/>
    </xf>
    <xf numFmtId="38" fontId="5" fillId="0" borderId="0" xfId="0" applyNumberFormat="1" applyFont="1" applyBorder="1" applyAlignment="1">
      <alignment/>
    </xf>
    <xf numFmtId="189" fontId="16" fillId="0" borderId="0" xfId="17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89" fontId="0" fillId="0" borderId="0" xfId="0" applyNumberFormat="1" applyFont="1" applyAlignment="1">
      <alignment/>
    </xf>
    <xf numFmtId="189" fontId="5" fillId="0" borderId="0" xfId="0" applyNumberFormat="1" applyFont="1" applyAlignment="1">
      <alignment/>
    </xf>
    <xf numFmtId="186" fontId="5" fillId="0" borderId="0" xfId="0" applyNumberFormat="1" applyFont="1" applyBorder="1" applyAlignment="1">
      <alignment/>
    </xf>
    <xf numFmtId="0" fontId="7" fillId="0" borderId="0" xfId="0" applyFont="1" applyAlignment="1">
      <alignment vertical="center"/>
    </xf>
    <xf numFmtId="0" fontId="5" fillId="0" borderId="51" xfId="0" applyFont="1" applyBorder="1" applyAlignment="1">
      <alignment horizontal="left" vertical="center"/>
    </xf>
    <xf numFmtId="0" fontId="0" fillId="0" borderId="57" xfId="0" applyFont="1" applyBorder="1" applyAlignment="1">
      <alignment vertical="center"/>
    </xf>
    <xf numFmtId="0" fontId="0" fillId="0" borderId="58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40" xfId="0" applyFont="1" applyBorder="1" applyAlignment="1">
      <alignment horizontal="distributed" vertical="center"/>
    </xf>
    <xf numFmtId="0" fontId="5" fillId="0" borderId="9" xfId="0" applyFont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76" fontId="9" fillId="0" borderId="26" xfId="0" applyNumberFormat="1" applyFont="1" applyBorder="1" applyAlignment="1">
      <alignment vertical="center"/>
    </xf>
    <xf numFmtId="184" fontId="9" fillId="0" borderId="16" xfId="0" applyNumberFormat="1" applyFont="1" applyBorder="1" applyAlignment="1">
      <alignment vertical="center"/>
    </xf>
    <xf numFmtId="184" fontId="9" fillId="0" borderId="26" xfId="0" applyNumberFormat="1" applyFont="1" applyBorder="1" applyAlignment="1">
      <alignment vertical="center"/>
    </xf>
    <xf numFmtId="0" fontId="5" fillId="0" borderId="59" xfId="0" applyFont="1" applyBorder="1" applyAlignment="1">
      <alignment vertical="center"/>
    </xf>
    <xf numFmtId="0" fontId="5" fillId="0" borderId="60" xfId="0" applyFont="1" applyBorder="1" applyAlignment="1">
      <alignment vertical="center"/>
    </xf>
    <xf numFmtId="181" fontId="9" fillId="0" borderId="61" xfId="0" applyNumberFormat="1" applyFont="1" applyBorder="1" applyAlignment="1">
      <alignment vertical="center"/>
    </xf>
    <xf numFmtId="184" fontId="9" fillId="0" borderId="61" xfId="0" applyNumberFormat="1" applyFont="1" applyBorder="1" applyAlignment="1">
      <alignment vertical="center"/>
    </xf>
    <xf numFmtId="178" fontId="9" fillId="0" borderId="62" xfId="0" applyNumberFormat="1" applyFont="1" applyBorder="1" applyAlignment="1">
      <alignment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vertical="center"/>
    </xf>
    <xf numFmtId="181" fontId="9" fillId="0" borderId="65" xfId="0" applyNumberFormat="1" applyFont="1" applyBorder="1" applyAlignment="1">
      <alignment vertical="center"/>
    </xf>
    <xf numFmtId="178" fontId="9" fillId="0" borderId="66" xfId="0" applyNumberFormat="1" applyFont="1" applyBorder="1" applyAlignment="1">
      <alignment vertical="center"/>
    </xf>
    <xf numFmtId="178" fontId="0" fillId="0" borderId="0" xfId="0" applyNumberFormat="1" applyFont="1" applyAlignment="1">
      <alignment vertical="center"/>
    </xf>
    <xf numFmtId="0" fontId="0" fillId="0" borderId="32" xfId="0" applyFont="1" applyBorder="1" applyAlignment="1">
      <alignment horizontal="center" vertical="center"/>
    </xf>
    <xf numFmtId="181" fontId="9" fillId="0" borderId="26" xfId="0" applyNumberFormat="1" applyFont="1" applyBorder="1" applyAlignment="1">
      <alignment vertical="center"/>
    </xf>
    <xf numFmtId="178" fontId="9" fillId="0" borderId="27" xfId="0" applyNumberFormat="1" applyFont="1" applyBorder="1" applyAlignment="1">
      <alignment vertical="center"/>
    </xf>
    <xf numFmtId="181" fontId="0" fillId="0" borderId="0" xfId="0" applyNumberFormat="1" applyFont="1" applyAlignment="1">
      <alignment vertical="center"/>
    </xf>
    <xf numFmtId="0" fontId="0" fillId="0" borderId="56" xfId="0" applyFont="1" applyBorder="1" applyAlignment="1">
      <alignment horizontal="center" vertical="center"/>
    </xf>
    <xf numFmtId="0" fontId="0" fillId="0" borderId="44" xfId="0" applyFont="1" applyBorder="1" applyAlignment="1">
      <alignment vertical="center"/>
    </xf>
    <xf numFmtId="181" fontId="9" fillId="0" borderId="34" xfId="0" applyNumberFormat="1" applyFont="1" applyBorder="1" applyAlignment="1">
      <alignment vertical="center"/>
    </xf>
    <xf numFmtId="178" fontId="9" fillId="0" borderId="35" xfId="0" applyNumberFormat="1" applyFont="1" applyBorder="1" applyAlignment="1">
      <alignment vertical="center"/>
    </xf>
    <xf numFmtId="181" fontId="5" fillId="0" borderId="0" xfId="0" applyNumberFormat="1" applyFont="1" applyAlignment="1">
      <alignment vertical="center"/>
    </xf>
    <xf numFmtId="188" fontId="9" fillId="0" borderId="26" xfId="0" applyNumberFormat="1" applyFont="1" applyBorder="1" applyAlignment="1">
      <alignment vertical="center"/>
    </xf>
    <xf numFmtId="0" fontId="5" fillId="0" borderId="60" xfId="0" applyFont="1" applyBorder="1" applyAlignment="1">
      <alignment/>
    </xf>
    <xf numFmtId="188" fontId="9" fillId="0" borderId="4" xfId="0" applyNumberFormat="1" applyFont="1" applyBorder="1" applyAlignment="1">
      <alignment vertical="center"/>
    </xf>
    <xf numFmtId="192" fontId="9" fillId="0" borderId="62" xfId="0" applyNumberFormat="1" applyFont="1" applyBorder="1" applyAlignment="1">
      <alignment vertical="center"/>
    </xf>
    <xf numFmtId="192" fontId="5" fillId="0" borderId="0" xfId="0" applyNumberFormat="1" applyFont="1" applyAlignment="1">
      <alignment/>
    </xf>
    <xf numFmtId="192" fontId="9" fillId="0" borderId="66" xfId="0" applyNumberFormat="1" applyFont="1" applyBorder="1" applyAlignment="1">
      <alignment vertical="center"/>
    </xf>
    <xf numFmtId="192" fontId="9" fillId="0" borderId="27" xfId="0" applyNumberFormat="1" applyFont="1" applyBorder="1" applyAlignment="1">
      <alignment vertical="center"/>
    </xf>
    <xf numFmtId="192" fontId="0" fillId="0" borderId="0" xfId="0" applyNumberFormat="1" applyFont="1" applyAlignment="1">
      <alignment/>
    </xf>
    <xf numFmtId="0" fontId="0" fillId="0" borderId="56" xfId="0" applyFont="1" applyBorder="1" applyAlignment="1">
      <alignment vertical="center"/>
    </xf>
    <xf numFmtId="0" fontId="5" fillId="0" borderId="44" xfId="0" applyFont="1" applyBorder="1" applyAlignment="1">
      <alignment horizontal="distributed" vertical="center"/>
    </xf>
    <xf numFmtId="192" fontId="9" fillId="0" borderId="35" xfId="0" applyNumberFormat="1" applyFont="1" applyBorder="1" applyAlignment="1">
      <alignment vertical="center"/>
    </xf>
    <xf numFmtId="0" fontId="5" fillId="0" borderId="67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55" xfId="0" applyFont="1" applyBorder="1" applyAlignment="1">
      <alignment horizontal="center" vertical="center"/>
    </xf>
    <xf numFmtId="176" fontId="8" fillId="0" borderId="15" xfId="0" applyNumberFormat="1" applyFont="1" applyBorder="1" applyAlignment="1">
      <alignment vertical="center"/>
    </xf>
    <xf numFmtId="177" fontId="8" fillId="0" borderId="47" xfId="0" applyNumberFormat="1" applyFont="1" applyBorder="1" applyAlignment="1">
      <alignment vertical="center"/>
    </xf>
    <xf numFmtId="176" fontId="8" fillId="0" borderId="16" xfId="0" applyNumberFormat="1" applyFont="1" applyBorder="1" applyAlignment="1">
      <alignment vertical="center"/>
    </xf>
    <xf numFmtId="177" fontId="8" fillId="0" borderId="30" xfId="0" applyNumberFormat="1" applyFont="1" applyBorder="1" applyAlignment="1">
      <alignment vertical="center"/>
    </xf>
    <xf numFmtId="0" fontId="5" fillId="0" borderId="68" xfId="0" applyFont="1" applyBorder="1" applyAlignment="1">
      <alignment horizontal="distributed" vertical="center"/>
    </xf>
    <xf numFmtId="176" fontId="9" fillId="0" borderId="65" xfId="17" applyNumberFormat="1" applyFont="1" applyBorder="1" applyAlignment="1">
      <alignment vertical="center"/>
    </xf>
    <xf numFmtId="177" fontId="9" fillId="0" borderId="69" xfId="17" applyNumberFormat="1" applyFont="1" applyBorder="1" applyAlignment="1">
      <alignment vertical="center"/>
    </xf>
    <xf numFmtId="176" fontId="9" fillId="0" borderId="65" xfId="17" applyNumberFormat="1" applyFont="1" applyFill="1" applyBorder="1" applyAlignment="1">
      <alignment vertical="center"/>
    </xf>
    <xf numFmtId="177" fontId="9" fillId="0" borderId="66" xfId="17" applyNumberFormat="1" applyFont="1" applyBorder="1" applyAlignment="1">
      <alignment vertical="center"/>
    </xf>
    <xf numFmtId="176" fontId="9" fillId="0" borderId="26" xfId="17" applyNumberFormat="1" applyFont="1" applyBorder="1" applyAlignment="1">
      <alignment vertical="center"/>
    </xf>
    <xf numFmtId="177" fontId="9" fillId="0" borderId="31" xfId="17" applyNumberFormat="1" applyFont="1" applyBorder="1" applyAlignment="1">
      <alignment vertical="center"/>
    </xf>
    <xf numFmtId="176" fontId="9" fillId="0" borderId="26" xfId="17" applyNumberFormat="1" applyFont="1" applyFill="1" applyBorder="1" applyAlignment="1">
      <alignment vertical="center"/>
    </xf>
    <xf numFmtId="177" fontId="9" fillId="0" borderId="27" xfId="17" applyNumberFormat="1" applyFont="1" applyBorder="1" applyAlignment="1">
      <alignment vertical="center"/>
    </xf>
    <xf numFmtId="177" fontId="9" fillId="0" borderId="26" xfId="17" applyNumberFormat="1" applyFont="1" applyBorder="1" applyAlignment="1">
      <alignment vertical="center"/>
    </xf>
    <xf numFmtId="176" fontId="9" fillId="0" borderId="40" xfId="17" applyNumberFormat="1" applyFont="1" applyBorder="1" applyAlignment="1">
      <alignment vertical="center"/>
    </xf>
    <xf numFmtId="192" fontId="9" fillId="0" borderId="26" xfId="0" applyNumberFormat="1" applyFont="1" applyFill="1" applyBorder="1" applyAlignment="1">
      <alignment vertical="center"/>
    </xf>
    <xf numFmtId="192" fontId="9" fillId="0" borderId="31" xfId="0" applyNumberFormat="1" applyFont="1" applyFill="1" applyBorder="1" applyAlignment="1">
      <alignment vertical="center"/>
    </xf>
    <xf numFmtId="176" fontId="9" fillId="0" borderId="34" xfId="17" applyNumberFormat="1" applyFont="1" applyBorder="1" applyAlignment="1">
      <alignment vertical="center"/>
    </xf>
    <xf numFmtId="177" fontId="9" fillId="0" borderId="41" xfId="17" applyNumberFormat="1" applyFont="1" applyBorder="1" applyAlignment="1">
      <alignment vertical="center"/>
    </xf>
    <xf numFmtId="177" fontId="9" fillId="0" borderId="35" xfId="17" applyNumberFormat="1" applyFont="1" applyBorder="1" applyAlignment="1">
      <alignment vertical="center"/>
    </xf>
    <xf numFmtId="38" fontId="6" fillId="0" borderId="0" xfId="17" applyFont="1" applyAlignment="1">
      <alignment horizontal="right" vertical="center"/>
    </xf>
    <xf numFmtId="38" fontId="5" fillId="0" borderId="67" xfId="17" applyFont="1" applyBorder="1" applyAlignment="1">
      <alignment horizontal="distributed" vertical="center"/>
    </xf>
    <xf numFmtId="38" fontId="5" fillId="0" borderId="3" xfId="17" applyFont="1" applyBorder="1" applyAlignment="1">
      <alignment horizontal="distributed" vertical="center"/>
    </xf>
    <xf numFmtId="0" fontId="5" fillId="0" borderId="32" xfId="0" applyFont="1" applyBorder="1" applyAlignment="1">
      <alignment horizontal="distributed" vertical="center"/>
    </xf>
    <xf numFmtId="38" fontId="8" fillId="0" borderId="16" xfId="17" applyFont="1" applyBorder="1" applyAlignment="1">
      <alignment horizontal="right" vertical="center"/>
    </xf>
    <xf numFmtId="38" fontId="8" fillId="0" borderId="47" xfId="17" applyFont="1" applyBorder="1" applyAlignment="1">
      <alignment horizontal="right" vertical="center"/>
    </xf>
    <xf numFmtId="38" fontId="8" fillId="0" borderId="30" xfId="17" applyFont="1" applyBorder="1" applyAlignment="1">
      <alignment horizontal="right" vertical="center"/>
    </xf>
    <xf numFmtId="38" fontId="9" fillId="0" borderId="26" xfId="17" applyFont="1" applyBorder="1" applyAlignment="1">
      <alignment horizontal="right" vertical="center"/>
    </xf>
    <xf numFmtId="38" fontId="9" fillId="0" borderId="31" xfId="17" applyNumberFormat="1" applyFont="1" applyBorder="1" applyAlignment="1">
      <alignment horizontal="right" vertical="center"/>
    </xf>
    <xf numFmtId="38" fontId="9" fillId="0" borderId="27" xfId="17" applyFont="1" applyBorder="1" applyAlignment="1">
      <alignment horizontal="right" vertical="center"/>
    </xf>
    <xf numFmtId="0" fontId="5" fillId="0" borderId="32" xfId="0" applyFont="1" applyBorder="1" applyAlignment="1">
      <alignment horizontal="center" vertical="center"/>
    </xf>
    <xf numFmtId="38" fontId="9" fillId="0" borderId="40" xfId="17" applyFont="1" applyBorder="1" applyAlignment="1">
      <alignment horizontal="right" vertical="center"/>
    </xf>
    <xf numFmtId="38" fontId="9" fillId="0" borderId="31" xfId="17" applyFont="1" applyBorder="1" applyAlignment="1">
      <alignment horizontal="right" vertical="center"/>
    </xf>
    <xf numFmtId="182" fontId="9" fillId="0" borderId="31" xfId="17" applyNumberFormat="1" applyFont="1" applyBorder="1" applyAlignment="1">
      <alignment horizontal="right" vertical="center"/>
    </xf>
    <xf numFmtId="182" fontId="9" fillId="0" borderId="27" xfId="17" applyNumberFormat="1" applyFont="1" applyBorder="1" applyAlignment="1">
      <alignment horizontal="right" vertical="center"/>
    </xf>
    <xf numFmtId="182" fontId="9" fillId="0" borderId="26" xfId="17" applyNumberFormat="1" applyFont="1" applyBorder="1" applyAlignment="1">
      <alignment horizontal="right" vertical="center"/>
    </xf>
    <xf numFmtId="38" fontId="0" fillId="0" borderId="0" xfId="0" applyNumberFormat="1" applyFont="1" applyAlignment="1">
      <alignment vertical="center"/>
    </xf>
    <xf numFmtId="38" fontId="9" fillId="0" borderId="26" xfId="17" applyFont="1" applyFill="1" applyBorder="1" applyAlignment="1">
      <alignment horizontal="right" vertical="center"/>
    </xf>
    <xf numFmtId="38" fontId="9" fillId="0" borderId="31" xfId="17" applyFont="1" applyFill="1" applyBorder="1" applyAlignment="1">
      <alignment horizontal="right" vertical="center"/>
    </xf>
    <xf numFmtId="0" fontId="5" fillId="0" borderId="56" xfId="0" applyFont="1" applyBorder="1" applyAlignment="1">
      <alignment horizontal="center" vertical="center"/>
    </xf>
    <xf numFmtId="38" fontId="9" fillId="0" borderId="34" xfId="17" applyFont="1" applyBorder="1" applyAlignment="1">
      <alignment horizontal="right" vertical="center"/>
    </xf>
    <xf numFmtId="38" fontId="9" fillId="0" borderId="41" xfId="17" applyFont="1" applyBorder="1" applyAlignment="1">
      <alignment horizontal="right" vertical="center"/>
    </xf>
    <xf numFmtId="38" fontId="9" fillId="0" borderId="41" xfId="17" applyNumberFormat="1" applyFont="1" applyBorder="1" applyAlignment="1">
      <alignment horizontal="right" vertical="center"/>
    </xf>
    <xf numFmtId="38" fontId="9" fillId="0" borderId="35" xfId="17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38" fontId="0" fillId="0" borderId="0" xfId="17" applyFont="1" applyAlignment="1">
      <alignment/>
    </xf>
    <xf numFmtId="0" fontId="5" fillId="0" borderId="36" xfId="0" applyFont="1" applyBorder="1" applyAlignment="1">
      <alignment vertical="center" shrinkToFit="1"/>
    </xf>
    <xf numFmtId="0" fontId="10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38" fontId="9" fillId="0" borderId="30" xfId="17" applyFont="1" applyBorder="1" applyAlignment="1">
      <alignment horizontal="right" vertical="center"/>
    </xf>
    <xf numFmtId="0" fontId="6" fillId="0" borderId="25" xfId="0" applyFont="1" applyBorder="1" applyAlignment="1">
      <alignment horizontal="center" vertical="center"/>
    </xf>
    <xf numFmtId="3" fontId="9" fillId="0" borderId="34" xfId="17" applyNumberFormat="1" applyFont="1" applyBorder="1" applyAlignment="1">
      <alignment horizontal="right" vertical="center"/>
    </xf>
    <xf numFmtId="38" fontId="16" fillId="0" borderId="0" xfId="17" applyFont="1" applyBorder="1" applyAlignment="1">
      <alignment horizontal="right" vertical="center"/>
    </xf>
    <xf numFmtId="38" fontId="5" fillId="0" borderId="0" xfId="0" applyNumberFormat="1" applyFont="1" applyAlignment="1">
      <alignment/>
    </xf>
    <xf numFmtId="0" fontId="5" fillId="0" borderId="0" xfId="0" applyFont="1" applyBorder="1" applyAlignment="1">
      <alignment horizontal="left" vertical="center"/>
    </xf>
    <xf numFmtId="38" fontId="9" fillId="0" borderId="27" xfId="17" applyFont="1" applyFill="1" applyBorder="1" applyAlignment="1">
      <alignment horizontal="right" vertical="center"/>
    </xf>
    <xf numFmtId="0" fontId="5" fillId="0" borderId="56" xfId="0" applyFont="1" applyBorder="1" applyAlignment="1">
      <alignment horizontal="distributed" vertical="center"/>
    </xf>
    <xf numFmtId="0" fontId="5" fillId="0" borderId="44" xfId="0" applyFont="1" applyBorder="1" applyAlignment="1">
      <alignment horizontal="left" vertical="center"/>
    </xf>
    <xf numFmtId="38" fontId="9" fillId="0" borderId="41" xfId="17" applyFont="1" applyFill="1" applyBorder="1" applyAlignment="1">
      <alignment horizontal="right" vertical="center"/>
    </xf>
    <xf numFmtId="38" fontId="9" fillId="0" borderId="35" xfId="17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5" fillId="0" borderId="40" xfId="0" applyFont="1" applyBorder="1" applyAlignment="1">
      <alignment/>
    </xf>
    <xf numFmtId="3" fontId="9" fillId="0" borderId="0" xfId="0" applyNumberFormat="1" applyFont="1" applyAlignment="1">
      <alignment horizontal="right" vertical="center" indent="1"/>
    </xf>
    <xf numFmtId="3" fontId="9" fillId="0" borderId="16" xfId="0" applyNumberFormat="1" applyFont="1" applyBorder="1" applyAlignment="1">
      <alignment horizontal="right" vertical="center" indent="1"/>
    </xf>
    <xf numFmtId="185" fontId="9" fillId="0" borderId="0" xfId="0" applyNumberFormat="1" applyFont="1" applyAlignment="1">
      <alignment horizontal="right" vertical="center" indent="1"/>
    </xf>
    <xf numFmtId="3" fontId="9" fillId="0" borderId="26" xfId="0" applyNumberFormat="1" applyFont="1" applyBorder="1" applyAlignment="1">
      <alignment horizontal="right" vertical="center" indent="1"/>
    </xf>
    <xf numFmtId="185" fontId="9" fillId="0" borderId="8" xfId="0" applyNumberFormat="1" applyFont="1" applyBorder="1" applyAlignment="1">
      <alignment horizontal="right" vertical="center" indent="1"/>
    </xf>
    <xf numFmtId="182" fontId="9" fillId="0" borderId="61" xfId="0" applyNumberFormat="1" applyFont="1" applyBorder="1" applyAlignment="1">
      <alignment horizontal="right" vertical="center"/>
    </xf>
    <xf numFmtId="182" fontId="9" fillId="0" borderId="16" xfId="0" applyNumberFormat="1" applyFont="1" applyBorder="1" applyAlignment="1">
      <alignment horizontal="right" vertical="center"/>
    </xf>
    <xf numFmtId="178" fontId="9" fillId="0" borderId="30" xfId="0" applyNumberFormat="1" applyFont="1" applyBorder="1" applyAlignment="1">
      <alignment horizontal="right" vertical="center"/>
    </xf>
    <xf numFmtId="0" fontId="5" fillId="0" borderId="0" xfId="0" applyFont="1" applyAlignment="1">
      <alignment horizontal="distributed" vertical="center"/>
    </xf>
    <xf numFmtId="0" fontId="5" fillId="0" borderId="63" xfId="0" applyFont="1" applyBorder="1" applyAlignment="1">
      <alignment horizontal="center" vertical="center"/>
    </xf>
    <xf numFmtId="182" fontId="9" fillId="0" borderId="40" xfId="17" applyNumberFormat="1" applyFont="1" applyBorder="1" applyAlignment="1">
      <alignment horizontal="right" vertical="center"/>
    </xf>
    <xf numFmtId="182" fontId="9" fillId="0" borderId="65" xfId="17" applyNumberFormat="1" applyFont="1" applyBorder="1" applyAlignment="1">
      <alignment horizontal="right" vertical="center"/>
    </xf>
    <xf numFmtId="178" fontId="9" fillId="0" borderId="66" xfId="0" applyNumberFormat="1" applyFont="1" applyBorder="1" applyAlignment="1">
      <alignment horizontal="right" vertical="center"/>
    </xf>
    <xf numFmtId="178" fontId="9" fillId="0" borderId="27" xfId="0" applyNumberFormat="1" applyFont="1" applyBorder="1" applyAlignment="1">
      <alignment horizontal="right" vertical="center"/>
    </xf>
    <xf numFmtId="178" fontId="0" fillId="0" borderId="0" xfId="0" applyNumberFormat="1" applyFont="1" applyAlignment="1">
      <alignment/>
    </xf>
    <xf numFmtId="182" fontId="9" fillId="0" borderId="26" xfId="17" applyNumberFormat="1" applyFont="1" applyBorder="1" applyAlignment="1">
      <alignment horizontal="right" vertical="center" indent="1"/>
    </xf>
    <xf numFmtId="182" fontId="9" fillId="0" borderId="43" xfId="17" applyNumberFormat="1" applyFont="1" applyBorder="1" applyAlignment="1">
      <alignment horizontal="right" vertical="center"/>
    </xf>
    <xf numFmtId="182" fontId="9" fillId="0" borderId="34" xfId="17" applyNumberFormat="1" applyFont="1" applyBorder="1" applyAlignment="1">
      <alignment horizontal="right" vertical="center"/>
    </xf>
    <xf numFmtId="178" fontId="9" fillId="0" borderId="35" xfId="0" applyNumberFormat="1" applyFont="1" applyBorder="1" applyAlignment="1">
      <alignment horizontal="right" vertical="center"/>
    </xf>
    <xf numFmtId="182" fontId="5" fillId="0" borderId="0" xfId="0" applyNumberFormat="1" applyFont="1" applyAlignment="1">
      <alignment/>
    </xf>
    <xf numFmtId="0" fontId="4" fillId="0" borderId="0" xfId="0" applyFont="1" applyAlignment="1">
      <alignment horizontal="left" vertical="center"/>
    </xf>
    <xf numFmtId="0" fontId="9" fillId="0" borderId="26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0" xfId="0" applyFont="1" applyAlignment="1">
      <alignment horizontal="right"/>
    </xf>
    <xf numFmtId="0" fontId="9" fillId="0" borderId="16" xfId="0" applyFont="1" applyBorder="1" applyAlignment="1">
      <alignment horizontal="right" vertical="center"/>
    </xf>
    <xf numFmtId="0" fontId="9" fillId="0" borderId="3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38" fontId="0" fillId="0" borderId="0" xfId="17" applyFont="1" applyAlignment="1">
      <alignment vertical="center"/>
    </xf>
    <xf numFmtId="183" fontId="9" fillId="0" borderId="0" xfId="0" applyNumberFormat="1" applyFont="1" applyBorder="1" applyAlignment="1">
      <alignment horizontal="right" vertical="center"/>
    </xf>
    <xf numFmtId="190" fontId="8" fillId="0" borderId="16" xfId="0" applyNumberFormat="1" applyFont="1" applyBorder="1" applyAlignment="1">
      <alignment horizontal="right" vertical="center"/>
    </xf>
    <xf numFmtId="190" fontId="9" fillId="0" borderId="16" xfId="0" applyNumberFormat="1" applyFont="1" applyBorder="1" applyAlignment="1">
      <alignment horizontal="right" vertical="center"/>
    </xf>
    <xf numFmtId="183" fontId="9" fillId="0" borderId="16" xfId="0" applyNumberFormat="1" applyFont="1" applyBorder="1" applyAlignment="1">
      <alignment horizontal="right" vertical="center"/>
    </xf>
    <xf numFmtId="190" fontId="9" fillId="0" borderId="47" xfId="0" applyNumberFormat="1" applyFont="1" applyBorder="1" applyAlignment="1">
      <alignment horizontal="right" vertical="center"/>
    </xf>
    <xf numFmtId="190" fontId="9" fillId="0" borderId="30" xfId="0" applyNumberFormat="1" applyFont="1" applyBorder="1" applyAlignment="1">
      <alignment horizontal="right" vertical="center"/>
    </xf>
    <xf numFmtId="189" fontId="0" fillId="0" borderId="0" xfId="0" applyNumberFormat="1" applyFont="1" applyAlignment="1">
      <alignment vertical="center"/>
    </xf>
    <xf numFmtId="190" fontId="9" fillId="0" borderId="26" xfId="0" applyNumberFormat="1" applyFont="1" applyBorder="1" applyAlignment="1">
      <alignment horizontal="right" vertical="center"/>
    </xf>
    <xf numFmtId="183" fontId="9" fillId="0" borderId="26" xfId="0" applyNumberFormat="1" applyFont="1" applyBorder="1" applyAlignment="1">
      <alignment horizontal="right" vertical="center"/>
    </xf>
    <xf numFmtId="190" fontId="9" fillId="0" borderId="31" xfId="0" applyNumberFormat="1" applyFont="1" applyBorder="1" applyAlignment="1">
      <alignment horizontal="right" vertical="center"/>
    </xf>
    <xf numFmtId="183" fontId="9" fillId="0" borderId="26" xfId="0" applyNumberFormat="1" applyFont="1" applyFill="1" applyBorder="1" applyAlignment="1">
      <alignment horizontal="right" vertical="center"/>
    </xf>
    <xf numFmtId="183" fontId="9" fillId="0" borderId="44" xfId="0" applyNumberFormat="1" applyFont="1" applyBorder="1" applyAlignment="1">
      <alignment horizontal="right" vertical="center"/>
    </xf>
    <xf numFmtId="190" fontId="9" fillId="0" borderId="34" xfId="0" applyNumberFormat="1" applyFont="1" applyBorder="1" applyAlignment="1">
      <alignment horizontal="right" vertical="center"/>
    </xf>
    <xf numFmtId="183" fontId="9" fillId="0" borderId="34" xfId="0" applyNumberFormat="1" applyFont="1" applyBorder="1" applyAlignment="1">
      <alignment horizontal="right" vertical="center"/>
    </xf>
    <xf numFmtId="190" fontId="9" fillId="0" borderId="41" xfId="0" applyNumberFormat="1" applyFont="1" applyBorder="1" applyAlignment="1">
      <alignment horizontal="right" vertical="center"/>
    </xf>
    <xf numFmtId="183" fontId="5" fillId="0" borderId="0" xfId="0" applyNumberFormat="1" applyFont="1" applyBorder="1" applyAlignment="1">
      <alignment vertical="center"/>
    </xf>
    <xf numFmtId="10" fontId="5" fillId="0" borderId="0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90" fontId="5" fillId="0" borderId="55" xfId="0" applyNumberFormat="1" applyFont="1" applyBorder="1" applyAlignment="1">
      <alignment horizontal="distributed" vertical="center"/>
    </xf>
    <xf numFmtId="190" fontId="5" fillId="0" borderId="4" xfId="0" applyNumberFormat="1" applyFont="1" applyBorder="1" applyAlignment="1">
      <alignment horizontal="center" vertical="center"/>
    </xf>
    <xf numFmtId="190" fontId="5" fillId="0" borderId="11" xfId="0" applyNumberFormat="1" applyFont="1" applyBorder="1" applyAlignment="1">
      <alignment horizontal="center" vertical="center"/>
    </xf>
    <xf numFmtId="190" fontId="5" fillId="0" borderId="4" xfId="0" applyNumberFormat="1" applyFont="1" applyBorder="1" applyAlignment="1">
      <alignment horizontal="distributed" vertical="center"/>
    </xf>
    <xf numFmtId="190" fontId="5" fillId="0" borderId="55" xfId="0" applyNumberFormat="1" applyFont="1" applyBorder="1" applyAlignment="1">
      <alignment horizontal="center" vertical="center"/>
    </xf>
    <xf numFmtId="190" fontId="5" fillId="0" borderId="13" xfId="0" applyNumberFormat="1" applyFont="1" applyBorder="1" applyAlignment="1">
      <alignment horizontal="center" vertical="center"/>
    </xf>
    <xf numFmtId="183" fontId="9" fillId="0" borderId="47" xfId="17" applyNumberFormat="1" applyFont="1" applyBorder="1" applyAlignment="1">
      <alignment horizontal="right" vertical="center"/>
    </xf>
    <xf numFmtId="190" fontId="9" fillId="0" borderId="15" xfId="0" applyNumberFormat="1" applyFont="1" applyBorder="1" applyAlignment="1">
      <alignment horizontal="right" vertical="center"/>
    </xf>
    <xf numFmtId="183" fontId="9" fillId="0" borderId="16" xfId="17" applyNumberFormat="1" applyFont="1" applyBorder="1" applyAlignment="1">
      <alignment horizontal="right" vertical="center"/>
    </xf>
    <xf numFmtId="183" fontId="9" fillId="0" borderId="31" xfId="17" applyNumberFormat="1" applyFont="1" applyBorder="1" applyAlignment="1">
      <alignment horizontal="right" vertical="center"/>
    </xf>
    <xf numFmtId="190" fontId="9" fillId="0" borderId="40" xfId="0" applyNumberFormat="1" applyFont="1" applyBorder="1" applyAlignment="1">
      <alignment horizontal="right" vertical="center"/>
    </xf>
    <xf numFmtId="183" fontId="9" fillId="0" borderId="26" xfId="17" applyNumberFormat="1" applyFont="1" applyBorder="1" applyAlignment="1">
      <alignment horizontal="right" vertical="center"/>
    </xf>
    <xf numFmtId="183" fontId="9" fillId="0" borderId="41" xfId="17" applyNumberFormat="1" applyFont="1" applyBorder="1" applyAlignment="1">
      <alignment horizontal="right" vertical="center"/>
    </xf>
    <xf numFmtId="190" fontId="9" fillId="0" borderId="43" xfId="0" applyNumberFormat="1" applyFont="1" applyBorder="1" applyAlignment="1">
      <alignment horizontal="right" vertical="center"/>
    </xf>
    <xf numFmtId="183" fontId="9" fillId="0" borderId="34" xfId="17" applyNumberFormat="1" applyFont="1" applyBorder="1" applyAlignment="1">
      <alignment horizontal="right" vertical="center"/>
    </xf>
    <xf numFmtId="183" fontId="6" fillId="0" borderId="0" xfId="0" applyNumberFormat="1" applyFont="1" applyBorder="1" applyAlignment="1">
      <alignment horizontal="right" vertical="center"/>
    </xf>
    <xf numFmtId="190" fontId="9" fillId="0" borderId="27" xfId="0" applyNumberFormat="1" applyFont="1" applyBorder="1" applyAlignment="1">
      <alignment horizontal="right" vertical="center"/>
    </xf>
    <xf numFmtId="190" fontId="9" fillId="0" borderId="35" xfId="0" applyNumberFormat="1" applyFont="1" applyBorder="1" applyAlignment="1">
      <alignment horizontal="right" vertical="center"/>
    </xf>
    <xf numFmtId="38" fontId="16" fillId="0" borderId="31" xfId="17" applyFont="1" applyBorder="1" applyAlignment="1">
      <alignment horizontal="right" vertical="center"/>
    </xf>
    <xf numFmtId="189" fontId="16" fillId="0" borderId="41" xfId="17" applyNumberFormat="1" applyFont="1" applyBorder="1" applyAlignment="1">
      <alignment vertical="center"/>
    </xf>
    <xf numFmtId="189" fontId="16" fillId="0" borderId="20" xfId="17" applyNumberFormat="1" applyFont="1" applyBorder="1" applyAlignment="1">
      <alignment vertical="center"/>
    </xf>
    <xf numFmtId="186" fontId="16" fillId="0" borderId="20" xfId="17" applyNumberFormat="1" applyFont="1" applyBorder="1" applyAlignment="1">
      <alignment vertical="center"/>
    </xf>
    <xf numFmtId="189" fontId="14" fillId="0" borderId="70" xfId="17" applyNumberFormat="1" applyFont="1" applyBorder="1" applyAlignment="1">
      <alignment vertical="center"/>
    </xf>
    <xf numFmtId="186" fontId="16" fillId="0" borderId="0" xfId="17" applyNumberFormat="1" applyFont="1" applyBorder="1" applyAlignment="1">
      <alignment vertical="center"/>
    </xf>
    <xf numFmtId="186" fontId="16" fillId="0" borderId="8" xfId="17" applyNumberFormat="1" applyFont="1" applyBorder="1" applyAlignment="1">
      <alignment horizontal="right" vertical="center"/>
    </xf>
    <xf numFmtId="193" fontId="16" fillId="0" borderId="30" xfId="0" applyNumberFormat="1" applyFont="1" applyBorder="1" applyAlignment="1">
      <alignment horizontal="right" vertical="center"/>
    </xf>
    <xf numFmtId="193" fontId="16" fillId="0" borderId="27" xfId="0" applyNumberFormat="1" applyFont="1" applyBorder="1" applyAlignment="1">
      <alignment horizontal="right" vertical="center"/>
    </xf>
    <xf numFmtId="180" fontId="16" fillId="0" borderId="23" xfId="17" applyNumberFormat="1" applyFont="1" applyBorder="1" applyAlignment="1">
      <alignment vertical="center"/>
    </xf>
    <xf numFmtId="186" fontId="16" fillId="0" borderId="9" xfId="17" applyNumberFormat="1" applyFont="1" applyBorder="1" applyAlignment="1">
      <alignment horizontal="right" vertical="center"/>
    </xf>
    <xf numFmtId="186" fontId="16" fillId="0" borderId="40" xfId="17" applyNumberFormat="1" applyFont="1" applyBorder="1" applyAlignment="1">
      <alignment vertical="center"/>
    </xf>
    <xf numFmtId="0" fontId="10" fillId="0" borderId="40" xfId="0" applyFont="1" applyBorder="1" applyAlignment="1">
      <alignment horizontal="center" vertical="center" shrinkToFit="1"/>
    </xf>
    <xf numFmtId="194" fontId="16" fillId="0" borderId="31" xfId="17" applyNumberFormat="1" applyFont="1" applyBorder="1" applyAlignment="1">
      <alignment vertical="center"/>
    </xf>
    <xf numFmtId="189" fontId="14" fillId="0" borderId="31" xfId="17" applyNumberFormat="1" applyFont="1" applyBorder="1" applyAlignment="1">
      <alignment vertical="center"/>
    </xf>
    <xf numFmtId="189" fontId="14" fillId="0" borderId="27" xfId="17" applyNumberFormat="1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189" fontId="16" fillId="0" borderId="51" xfId="17" applyNumberFormat="1" applyFont="1" applyBorder="1" applyAlignment="1">
      <alignment vertical="center"/>
    </xf>
    <xf numFmtId="194" fontId="16" fillId="0" borderId="41" xfId="17" applyNumberFormat="1" applyFont="1" applyBorder="1" applyAlignment="1">
      <alignment vertical="center"/>
    </xf>
    <xf numFmtId="186" fontId="16" fillId="0" borderId="40" xfId="17" applyNumberFormat="1" applyFont="1" applyBorder="1" applyAlignment="1">
      <alignment horizontal="right" vertical="center"/>
    </xf>
    <xf numFmtId="189" fontId="14" fillId="0" borderId="41" xfId="17" applyNumberFormat="1" applyFont="1" applyBorder="1" applyAlignment="1">
      <alignment horizontal="right" vertical="center"/>
    </xf>
    <xf numFmtId="189" fontId="14" fillId="0" borderId="35" xfId="17" applyNumberFormat="1" applyFont="1" applyBorder="1" applyAlignment="1">
      <alignment horizontal="right" vertical="center"/>
    </xf>
    <xf numFmtId="186" fontId="16" fillId="0" borderId="46" xfId="17" applyNumberFormat="1" applyFont="1" applyBorder="1" applyAlignment="1">
      <alignment horizontal="right" vertical="center"/>
    </xf>
    <xf numFmtId="38" fontId="0" fillId="0" borderId="0" xfId="17" applyAlignment="1">
      <alignment vertical="center"/>
    </xf>
    <xf numFmtId="196" fontId="0" fillId="0" borderId="0" xfId="17" applyNumberFormat="1" applyAlignment="1">
      <alignment vertical="center"/>
    </xf>
    <xf numFmtId="38" fontId="20" fillId="0" borderId="0" xfId="17" applyFont="1" applyAlignment="1">
      <alignment vertical="center"/>
    </xf>
    <xf numFmtId="38" fontId="0" fillId="0" borderId="0" xfId="17" applyAlignment="1">
      <alignment vertical="center"/>
    </xf>
    <xf numFmtId="38" fontId="5" fillId="0" borderId="0" xfId="17" applyFont="1" applyAlignment="1">
      <alignment horizontal="center" vertical="center"/>
    </xf>
    <xf numFmtId="38" fontId="20" fillId="0" borderId="0" xfId="17" applyFont="1" applyAlignment="1">
      <alignment horizontal="left" vertical="center"/>
    </xf>
    <xf numFmtId="38" fontId="21" fillId="0" borderId="0" xfId="17" applyFont="1" applyAlignment="1">
      <alignment vertical="center"/>
    </xf>
    <xf numFmtId="38" fontId="10" fillId="0" borderId="0" xfId="17" applyFont="1" applyAlignment="1">
      <alignment horizontal="right" vertical="top"/>
    </xf>
    <xf numFmtId="38" fontId="0" fillId="0" borderId="0" xfId="17" applyFont="1" applyAlignment="1">
      <alignment vertical="center"/>
    </xf>
    <xf numFmtId="0" fontId="22" fillId="0" borderId="0" xfId="17" applyNumberFormat="1" applyFont="1" applyBorder="1" applyAlignment="1">
      <alignment vertical="center"/>
    </xf>
    <xf numFmtId="38" fontId="0" fillId="0" borderId="0" xfId="17" applyFill="1" applyAlignment="1">
      <alignment vertical="center"/>
    </xf>
    <xf numFmtId="0" fontId="5" fillId="0" borderId="71" xfId="0" applyFont="1" applyBorder="1" applyAlignment="1">
      <alignment vertical="center"/>
    </xf>
    <xf numFmtId="0" fontId="5" fillId="0" borderId="72" xfId="0" applyFont="1" applyBorder="1" applyAlignment="1">
      <alignment vertical="center"/>
    </xf>
    <xf numFmtId="0" fontId="5" fillId="0" borderId="67" xfId="0" applyFont="1" applyBorder="1" applyAlignment="1">
      <alignment horizontal="right" vertical="center"/>
    </xf>
    <xf numFmtId="190" fontId="5" fillId="0" borderId="71" xfId="0" applyNumberFormat="1" applyFont="1" applyBorder="1" applyAlignment="1">
      <alignment vertical="center"/>
    </xf>
    <xf numFmtId="190" fontId="5" fillId="0" borderId="72" xfId="0" applyNumberFormat="1" applyFont="1" applyBorder="1" applyAlignment="1">
      <alignment vertical="center"/>
    </xf>
    <xf numFmtId="190" fontId="5" fillId="0" borderId="67" xfId="0" applyNumberFormat="1" applyFont="1" applyBorder="1" applyAlignment="1">
      <alignment horizontal="right" vertical="center"/>
    </xf>
    <xf numFmtId="38" fontId="27" fillId="0" borderId="0" xfId="17" applyFont="1" applyFill="1" applyBorder="1" applyAlignment="1">
      <alignment vertical="center"/>
    </xf>
    <xf numFmtId="0" fontId="27" fillId="0" borderId="0" xfId="17" applyNumberFormat="1" applyFont="1" applyFill="1" applyBorder="1" applyAlignment="1">
      <alignment vertical="center"/>
    </xf>
    <xf numFmtId="38" fontId="27" fillId="0" borderId="0" xfId="17" applyFont="1" applyFill="1" applyBorder="1" applyAlignment="1">
      <alignment vertical="center" shrinkToFit="1"/>
    </xf>
    <xf numFmtId="0" fontId="27" fillId="0" borderId="0" xfId="17" applyNumberFormat="1" applyFont="1" applyFill="1" applyBorder="1" applyAlignment="1">
      <alignment vertical="center" shrinkToFit="1"/>
    </xf>
    <xf numFmtId="198" fontId="27" fillId="0" borderId="0" xfId="17" applyNumberFormat="1" applyFont="1" applyFill="1" applyBorder="1" applyAlignment="1">
      <alignment vertical="center"/>
    </xf>
    <xf numFmtId="197" fontId="27" fillId="0" borderId="0" xfId="17" applyNumberFormat="1" applyFont="1" applyFill="1" applyBorder="1" applyAlignment="1">
      <alignment vertical="center"/>
    </xf>
    <xf numFmtId="40" fontId="27" fillId="0" borderId="0" xfId="17" applyNumberFormat="1" applyFont="1" applyFill="1" applyBorder="1" applyAlignment="1">
      <alignment vertical="center"/>
    </xf>
    <xf numFmtId="195" fontId="28" fillId="0" borderId="0" xfId="17" applyNumberFormat="1" applyFont="1" applyFill="1" applyBorder="1" applyAlignment="1">
      <alignment vertical="center"/>
    </xf>
    <xf numFmtId="0" fontId="27" fillId="0" borderId="0" xfId="17" applyNumberFormat="1" applyFont="1" applyFill="1" applyBorder="1" applyAlignment="1">
      <alignment vertical="center"/>
    </xf>
    <xf numFmtId="0" fontId="30" fillId="0" borderId="0" xfId="21" applyFont="1" applyFill="1" applyBorder="1" applyAlignment="1">
      <alignment horizontal="center"/>
      <protection/>
    </xf>
    <xf numFmtId="179" fontId="30" fillId="0" borderId="0" xfId="17" applyNumberFormat="1" applyFont="1" applyFill="1" applyBorder="1" applyAlignment="1">
      <alignment vertical="center"/>
    </xf>
    <xf numFmtId="179" fontId="30" fillId="0" borderId="0" xfId="21" applyNumberFormat="1" applyFont="1" applyFill="1" applyBorder="1">
      <alignment vertical="center"/>
      <protection/>
    </xf>
    <xf numFmtId="179" fontId="30" fillId="0" borderId="0" xfId="17" applyNumberFormat="1" applyFont="1" applyFill="1" applyBorder="1" applyAlignment="1">
      <alignment/>
    </xf>
    <xf numFmtId="176" fontId="30" fillId="0" borderId="0" xfId="21" applyNumberFormat="1" applyFont="1" applyFill="1" applyBorder="1">
      <alignment vertical="center"/>
      <protection/>
    </xf>
    <xf numFmtId="0" fontId="30" fillId="0" borderId="0" xfId="21" applyFont="1" applyFill="1" applyBorder="1">
      <alignment vertical="center"/>
      <protection/>
    </xf>
    <xf numFmtId="178" fontId="27" fillId="0" borderId="0" xfId="17" applyNumberFormat="1" applyFont="1" applyFill="1" applyBorder="1" applyAlignment="1">
      <alignment vertical="center"/>
    </xf>
    <xf numFmtId="38" fontId="29" fillId="0" borderId="0" xfId="17" applyFont="1" applyFill="1" applyBorder="1" applyAlignment="1">
      <alignment vertical="center"/>
    </xf>
    <xf numFmtId="0" fontId="30" fillId="0" borderId="0" xfId="17" applyNumberFormat="1" applyFont="1" applyFill="1" applyBorder="1" applyAlignment="1">
      <alignment vertical="center"/>
    </xf>
    <xf numFmtId="0" fontId="30" fillId="0" borderId="0" xfId="21" applyNumberFormat="1" applyFont="1" applyFill="1" applyBorder="1">
      <alignment vertical="center"/>
      <protection/>
    </xf>
    <xf numFmtId="0" fontId="30" fillId="0" borderId="0" xfId="17" applyNumberFormat="1" applyFont="1" applyFill="1" applyBorder="1" applyAlignment="1">
      <alignment/>
    </xf>
    <xf numFmtId="0" fontId="28" fillId="0" borderId="0" xfId="17" applyNumberFormat="1" applyFont="1" applyFill="1" applyBorder="1" applyAlignment="1">
      <alignment vertical="center"/>
    </xf>
    <xf numFmtId="38" fontId="27" fillId="0" borderId="0" xfId="17" applyFont="1" applyFill="1" applyBorder="1" applyAlignment="1">
      <alignment vertical="center" wrapText="1"/>
    </xf>
    <xf numFmtId="0" fontId="17" fillId="0" borderId="44" xfId="0" applyFont="1" applyBorder="1" applyAlignment="1">
      <alignment horizontal="distributed" vertical="center" wrapText="1"/>
    </xf>
    <xf numFmtId="0" fontId="0" fillId="0" borderId="0" xfId="0" applyFont="1" applyBorder="1" applyAlignment="1">
      <alignment horizontal="distributed" vertical="center"/>
    </xf>
    <xf numFmtId="0" fontId="5" fillId="0" borderId="64" xfId="0" applyFont="1" applyBorder="1" applyAlignment="1">
      <alignment horizontal="distributed" vertical="center"/>
    </xf>
    <xf numFmtId="20" fontId="6" fillId="0" borderId="0" xfId="0" applyNumberFormat="1" applyFont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73" xfId="0" applyFont="1" applyBorder="1" applyAlignment="1">
      <alignment horizontal="distributed" vertical="center"/>
    </xf>
    <xf numFmtId="0" fontId="5" fillId="0" borderId="36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74" xfId="0" applyFont="1" applyBorder="1" applyAlignment="1">
      <alignment horizontal="left" vertical="center"/>
    </xf>
    <xf numFmtId="0" fontId="0" fillId="0" borderId="51" xfId="0" applyFont="1" applyBorder="1" applyAlignment="1">
      <alignment vertical="center"/>
    </xf>
    <xf numFmtId="0" fontId="5" fillId="0" borderId="58" xfId="0" applyFont="1" applyBorder="1" applyAlignment="1">
      <alignment horizontal="right" vertical="center"/>
    </xf>
    <xf numFmtId="0" fontId="0" fillId="0" borderId="58" xfId="0" applyFont="1" applyBorder="1" applyAlignment="1">
      <alignment horizontal="right" vertical="center"/>
    </xf>
    <xf numFmtId="187" fontId="9" fillId="0" borderId="75" xfId="0" applyNumberFormat="1" applyFont="1" applyBorder="1" applyAlignment="1">
      <alignment horizontal="center" vertical="center"/>
    </xf>
    <xf numFmtId="187" fontId="9" fillId="0" borderId="76" xfId="0" applyNumberFormat="1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5" fillId="0" borderId="43" xfId="0" applyFont="1" applyBorder="1" applyAlignment="1">
      <alignment horizontal="distributed" vertical="center"/>
    </xf>
    <xf numFmtId="0" fontId="0" fillId="0" borderId="34" xfId="0" applyFont="1" applyBorder="1" applyAlignment="1">
      <alignment horizontal="distributed" vertical="center"/>
    </xf>
    <xf numFmtId="0" fontId="19" fillId="0" borderId="0" xfId="0" applyFont="1" applyAlignment="1">
      <alignment horizontal="center" vertical="center"/>
    </xf>
    <xf numFmtId="0" fontId="5" fillId="0" borderId="60" xfId="0" applyFont="1" applyBorder="1" applyAlignment="1">
      <alignment horizontal="distributed" vertical="center"/>
    </xf>
    <xf numFmtId="0" fontId="5" fillId="0" borderId="77" xfId="0" applyFont="1" applyBorder="1" applyAlignment="1">
      <alignment horizontal="distributed" vertical="center"/>
    </xf>
    <xf numFmtId="0" fontId="0" fillId="0" borderId="65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6" fillId="0" borderId="44" xfId="0" applyFont="1" applyBorder="1" applyAlignment="1">
      <alignment horizontal="right"/>
    </xf>
    <xf numFmtId="0" fontId="5" fillId="0" borderId="0" xfId="0" applyFont="1" applyBorder="1" applyAlignment="1">
      <alignment horizontal="distributed" vertical="center"/>
    </xf>
    <xf numFmtId="0" fontId="5" fillId="0" borderId="40" xfId="0" applyFont="1" applyBorder="1" applyAlignment="1">
      <alignment horizontal="distributed" vertical="center"/>
    </xf>
    <xf numFmtId="0" fontId="0" fillId="0" borderId="26" xfId="0" applyFont="1" applyBorder="1" applyAlignment="1">
      <alignment horizontal="distributed" vertical="center"/>
    </xf>
    <xf numFmtId="0" fontId="9" fillId="0" borderId="78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6" fillId="0" borderId="81" xfId="0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8" fontId="5" fillId="0" borderId="0" xfId="17" applyFont="1" applyAlignment="1">
      <alignment horizontal="center" vertical="center"/>
    </xf>
    <xf numFmtId="38" fontId="20" fillId="0" borderId="0" xfId="17" applyFont="1" applyAlignment="1">
      <alignment horizontal="center" vertical="center"/>
    </xf>
    <xf numFmtId="38" fontId="27" fillId="0" borderId="0" xfId="17" applyFont="1" applyFill="1" applyBorder="1" applyAlignment="1">
      <alignment horizontal="left" vertical="center"/>
    </xf>
    <xf numFmtId="0" fontId="27" fillId="0" borderId="0" xfId="21" applyFont="1" applyFill="1" applyBorder="1" applyAlignment="1">
      <alignment horizontal="left" vertical="center"/>
      <protection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44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distributed" vertical="center"/>
    </xf>
    <xf numFmtId="0" fontId="5" fillId="0" borderId="82" xfId="0" applyFont="1" applyBorder="1" applyAlignment="1">
      <alignment horizontal="left" vertical="center"/>
    </xf>
    <xf numFmtId="0" fontId="5" fillId="0" borderId="83" xfId="0" applyFont="1" applyBorder="1" applyAlignment="1">
      <alignment horizontal="left" vertical="center"/>
    </xf>
    <xf numFmtId="0" fontId="5" fillId="0" borderId="45" xfId="0" applyFont="1" applyBorder="1" applyAlignment="1">
      <alignment horizontal="left" vertical="center"/>
    </xf>
    <xf numFmtId="0" fontId="5" fillId="0" borderId="84" xfId="0" applyFont="1" applyBorder="1" applyAlignment="1">
      <alignment horizontal="left" vertical="center"/>
    </xf>
    <xf numFmtId="0" fontId="5" fillId="0" borderId="3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distributed" textRotation="255"/>
    </xf>
    <xf numFmtId="0" fontId="0" fillId="0" borderId="4" xfId="0" applyFont="1" applyBorder="1" applyAlignment="1">
      <alignment horizontal="center" vertical="distributed" textRotation="255"/>
    </xf>
    <xf numFmtId="0" fontId="5" fillId="0" borderId="36" xfId="0" applyFont="1" applyBorder="1" applyAlignment="1">
      <alignment horizontal="center" vertical="distributed" textRotation="255"/>
    </xf>
    <xf numFmtId="0" fontId="5" fillId="0" borderId="8" xfId="0" applyFont="1" applyBorder="1" applyAlignment="1">
      <alignment horizontal="center" vertical="distributed" textRotation="255"/>
    </xf>
    <xf numFmtId="0" fontId="5" fillId="0" borderId="51" xfId="0" applyFont="1" applyBorder="1" applyAlignment="1">
      <alignment horizontal="center" vertical="distributed" textRotation="255"/>
    </xf>
    <xf numFmtId="0" fontId="0" fillId="0" borderId="58" xfId="0" applyFont="1" applyBorder="1" applyAlignment="1">
      <alignment/>
    </xf>
    <xf numFmtId="0" fontId="5" fillId="0" borderId="85" xfId="0" applyFont="1" applyBorder="1" applyAlignment="1">
      <alignment horizontal="center" vertical="distributed" textRotation="255"/>
    </xf>
    <xf numFmtId="0" fontId="5" fillId="0" borderId="49" xfId="0" applyFont="1" applyBorder="1" applyAlignment="1">
      <alignment horizontal="center" vertical="distributed" textRotation="255"/>
    </xf>
    <xf numFmtId="0" fontId="5" fillId="0" borderId="37" xfId="0" applyFont="1" applyBorder="1" applyAlignment="1">
      <alignment horizontal="center" vertical="distributed" textRotation="255"/>
    </xf>
    <xf numFmtId="0" fontId="5" fillId="0" borderId="9" xfId="0" applyFont="1" applyBorder="1" applyAlignment="1">
      <alignment horizontal="center" vertical="distributed" textRotation="255"/>
    </xf>
    <xf numFmtId="0" fontId="6" fillId="0" borderId="83" xfId="0" applyFont="1" applyBorder="1" applyAlignment="1">
      <alignment/>
    </xf>
    <xf numFmtId="0" fontId="0" fillId="0" borderId="64" xfId="0" applyFont="1" applyBorder="1" applyAlignment="1">
      <alignment horizontal="distributed" vertical="center"/>
    </xf>
    <xf numFmtId="0" fontId="5" fillId="0" borderId="44" xfId="0" applyFont="1" applyBorder="1" applyAlignment="1">
      <alignment horizontal="distributed" vertical="center"/>
    </xf>
    <xf numFmtId="0" fontId="0" fillId="0" borderId="44" xfId="0" applyFont="1" applyBorder="1" applyAlignment="1">
      <alignment horizontal="distributed" vertical="center"/>
    </xf>
    <xf numFmtId="0" fontId="9" fillId="0" borderId="78" xfId="0" applyFont="1" applyBorder="1" applyAlignment="1">
      <alignment vertical="center"/>
    </xf>
    <xf numFmtId="0" fontId="9" fillId="0" borderId="79" xfId="0" applyFont="1" applyBorder="1" applyAlignment="1">
      <alignment vertical="center"/>
    </xf>
    <xf numFmtId="0" fontId="9" fillId="0" borderId="80" xfId="0" applyFont="1" applyBorder="1" applyAlignment="1">
      <alignment vertical="center"/>
    </xf>
    <xf numFmtId="0" fontId="5" fillId="0" borderId="67" xfId="0" applyFont="1" applyBorder="1" applyAlignment="1">
      <alignment horizontal="distributed" vertical="center"/>
    </xf>
    <xf numFmtId="0" fontId="5" fillId="0" borderId="86" xfId="0" applyFont="1" applyBorder="1" applyAlignment="1">
      <alignment horizontal="distributed" vertical="center"/>
    </xf>
    <xf numFmtId="0" fontId="5" fillId="0" borderId="72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53" xfId="0" applyFont="1" applyBorder="1" applyAlignment="1">
      <alignment horizontal="distributed" vertical="center"/>
    </xf>
    <xf numFmtId="0" fontId="5" fillId="0" borderId="32" xfId="0" applyFont="1" applyBorder="1" applyAlignment="1">
      <alignment horizontal="distributed" vertical="center"/>
    </xf>
    <xf numFmtId="0" fontId="0" fillId="0" borderId="40" xfId="0" applyFont="1" applyBorder="1" applyAlignment="1">
      <alignment horizontal="distributed" vertical="center"/>
    </xf>
    <xf numFmtId="0" fontId="5" fillId="0" borderId="2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71" xfId="0" applyFont="1" applyBorder="1" applyAlignment="1">
      <alignment horizontal="distributed" vertical="center"/>
    </xf>
    <xf numFmtId="190" fontId="5" fillId="0" borderId="1" xfId="0" applyNumberFormat="1" applyFont="1" applyBorder="1" applyAlignment="1">
      <alignment horizontal="distributed" vertical="center"/>
    </xf>
    <xf numFmtId="190" fontId="5" fillId="0" borderId="3" xfId="0" applyNumberFormat="1" applyFont="1" applyBorder="1" applyAlignment="1">
      <alignment horizontal="distributed" vertical="center"/>
    </xf>
    <xf numFmtId="190" fontId="5" fillId="0" borderId="67" xfId="0" applyNumberFormat="1" applyFont="1" applyBorder="1" applyAlignment="1">
      <alignment horizontal="distributed" vertical="center"/>
    </xf>
    <xf numFmtId="0" fontId="10" fillId="0" borderId="29" xfId="0" applyFont="1" applyBorder="1" applyAlignment="1">
      <alignment horizontal="distributed" vertical="center"/>
    </xf>
    <xf numFmtId="0" fontId="10" fillId="0" borderId="16" xfId="0" applyFont="1" applyBorder="1" applyAlignment="1">
      <alignment vertical="center"/>
    </xf>
    <xf numFmtId="0" fontId="10" fillId="0" borderId="54" xfId="0" applyFont="1" applyBorder="1" applyAlignment="1">
      <alignment horizontal="distributed" vertical="center"/>
    </xf>
    <xf numFmtId="0" fontId="10" fillId="0" borderId="20" xfId="0" applyFont="1" applyBorder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10" fillId="0" borderId="24" xfId="0" applyFont="1" applyBorder="1" applyAlignment="1">
      <alignment horizontal="center" vertical="center"/>
    </xf>
    <xf numFmtId="0" fontId="10" fillId="0" borderId="1" xfId="0" applyFont="1" applyBorder="1" applyAlignment="1">
      <alignment/>
    </xf>
    <xf numFmtId="0" fontId="10" fillId="0" borderId="53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67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32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/>
    </xf>
    <xf numFmtId="0" fontId="10" fillId="0" borderId="53" xfId="0" applyFont="1" applyFill="1" applyBorder="1" applyAlignment="1">
      <alignment/>
    </xf>
    <xf numFmtId="0" fontId="10" fillId="0" borderId="4" xfId="0" applyFont="1" applyFill="1" applyBorder="1" applyAlignment="1">
      <alignment/>
    </xf>
    <xf numFmtId="0" fontId="10" fillId="0" borderId="67" xfId="0" applyFont="1" applyFill="1" applyBorder="1" applyAlignment="1">
      <alignment horizontal="center" vertical="center"/>
    </xf>
    <xf numFmtId="0" fontId="10" fillId="0" borderId="72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/>
    </xf>
    <xf numFmtId="0" fontId="10" fillId="0" borderId="7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86" xfId="0" applyFont="1" applyFill="1" applyBorder="1" applyAlignment="1">
      <alignment horizontal="center" vertical="center"/>
    </xf>
    <xf numFmtId="0" fontId="10" fillId="0" borderId="8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10" fillId="0" borderId="32" xfId="0" applyFont="1" applyBorder="1" applyAlignment="1">
      <alignment horizontal="distributed" vertical="center"/>
    </xf>
    <xf numFmtId="0" fontId="10" fillId="0" borderId="0" xfId="0" applyFont="1" applyBorder="1" applyAlignment="1">
      <alignment vertical="center"/>
    </xf>
    <xf numFmtId="0" fontId="10" fillId="0" borderId="74" xfId="0" applyFont="1" applyBorder="1" applyAlignment="1">
      <alignment horizontal="center" vertical="center"/>
    </xf>
    <xf numFmtId="0" fontId="10" fillId="0" borderId="90" xfId="0" applyFont="1" applyBorder="1" applyAlignment="1">
      <alignment horizontal="center"/>
    </xf>
    <xf numFmtId="0" fontId="10" fillId="0" borderId="57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5" fillId="0" borderId="83" xfId="0" applyFont="1" applyBorder="1" applyAlignment="1">
      <alignment horizontal="justify" vertical="justify"/>
    </xf>
    <xf numFmtId="0" fontId="5" fillId="0" borderId="81" xfId="0" applyFont="1" applyBorder="1" applyAlignment="1">
      <alignment horizontal="justify" vertical="justify"/>
    </xf>
    <xf numFmtId="0" fontId="5" fillId="0" borderId="37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6" fillId="0" borderId="0" xfId="0" applyFont="1" applyBorder="1" applyAlignment="1">
      <alignment horizontal="right"/>
    </xf>
    <xf numFmtId="0" fontId="5" fillId="0" borderId="3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1" xfId="0" applyFont="1" applyBorder="1" applyAlignment="1">
      <alignment horizontal="justify" vertical="justify"/>
    </xf>
    <xf numFmtId="0" fontId="5" fillId="0" borderId="92" xfId="0" applyFont="1" applyBorder="1" applyAlignment="1">
      <alignment horizontal="justify" vertical="justify"/>
    </xf>
    <xf numFmtId="0" fontId="5" fillId="0" borderId="93" xfId="0" applyFont="1" applyBorder="1" applyAlignment="1">
      <alignment horizontal="justify" vertical="justify"/>
    </xf>
    <xf numFmtId="0" fontId="5" fillId="0" borderId="94" xfId="0" applyFont="1" applyBorder="1" applyAlignment="1">
      <alignment horizontal="justify" vertical="justify"/>
    </xf>
    <xf numFmtId="0" fontId="5" fillId="0" borderId="85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29" xfId="0" applyFont="1" applyBorder="1" applyAlignment="1">
      <alignment horizontal="distributed" vertical="center"/>
    </xf>
    <xf numFmtId="0" fontId="5" fillId="0" borderId="47" xfId="0" applyFont="1" applyBorder="1" applyAlignment="1">
      <alignment horizontal="distributed" vertical="center"/>
    </xf>
    <xf numFmtId="0" fontId="9" fillId="0" borderId="75" xfId="0" applyFont="1" applyBorder="1" applyAlignment="1">
      <alignment horizontal="center"/>
    </xf>
    <xf numFmtId="0" fontId="9" fillId="0" borderId="76" xfId="0" applyFont="1" applyBorder="1" applyAlignment="1">
      <alignment horizontal="center"/>
    </xf>
    <xf numFmtId="0" fontId="5" fillId="0" borderId="25" xfId="0" applyFont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/>
    </xf>
    <xf numFmtId="0" fontId="5" fillId="0" borderId="9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1" xfId="0" applyFont="1" applyBorder="1" applyAlignment="1">
      <alignment horizontal="left" vertical="center"/>
    </xf>
    <xf numFmtId="0" fontId="5" fillId="0" borderId="90" xfId="0" applyFont="1" applyBorder="1" applyAlignment="1">
      <alignment horizontal="left" vertical="center"/>
    </xf>
    <xf numFmtId="0" fontId="5" fillId="0" borderId="57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9" fillId="0" borderId="78" xfId="0" applyFont="1" applyBorder="1" applyAlignment="1">
      <alignment/>
    </xf>
    <xf numFmtId="0" fontId="9" fillId="0" borderId="79" xfId="0" applyFont="1" applyBorder="1" applyAlignment="1">
      <alignment/>
    </xf>
    <xf numFmtId="0" fontId="9" fillId="0" borderId="80" xfId="0" applyFont="1" applyBorder="1" applyAlignment="1">
      <alignment/>
    </xf>
    <xf numFmtId="0" fontId="10" fillId="0" borderId="36" xfId="0" applyFont="1" applyBorder="1" applyAlignment="1">
      <alignment vertical="distributed" textRotation="255"/>
    </xf>
    <xf numFmtId="0" fontId="10" fillId="0" borderId="26" xfId="0" applyFont="1" applyBorder="1" applyAlignment="1">
      <alignment vertical="distributed" textRotation="255"/>
    </xf>
    <xf numFmtId="0" fontId="10" fillId="0" borderId="8" xfId="0" applyFont="1" applyBorder="1" applyAlignment="1">
      <alignment vertical="distributed" textRotation="255"/>
    </xf>
    <xf numFmtId="0" fontId="10" fillId="0" borderId="37" xfId="0" applyFont="1" applyBorder="1" applyAlignment="1">
      <alignment vertical="distributed" textRotation="255"/>
    </xf>
    <xf numFmtId="0" fontId="10" fillId="0" borderId="27" xfId="0" applyFont="1" applyBorder="1" applyAlignment="1">
      <alignment vertical="distributed" textRotation="255"/>
    </xf>
    <xf numFmtId="0" fontId="10" fillId="0" borderId="9" xfId="0" applyFont="1" applyBorder="1" applyAlignment="1">
      <alignment vertical="distributed" textRotation="255"/>
    </xf>
    <xf numFmtId="0" fontId="5" fillId="0" borderId="83" xfId="0" applyFont="1" applyBorder="1" applyAlignment="1">
      <alignment horizontal="right" vertical="justify"/>
    </xf>
    <xf numFmtId="0" fontId="5" fillId="0" borderId="95" xfId="0" applyFont="1" applyBorder="1" applyAlignment="1">
      <alignment horizontal="right" vertical="justify"/>
    </xf>
    <xf numFmtId="0" fontId="5" fillId="0" borderId="81" xfId="0" applyFont="1" applyBorder="1" applyAlignment="1">
      <alignment horizontal="right" vertical="justify"/>
    </xf>
    <xf numFmtId="0" fontId="5" fillId="0" borderId="36" xfId="0" applyFont="1" applyBorder="1" applyAlignment="1">
      <alignment vertical="distributed" textRotation="255"/>
    </xf>
    <xf numFmtId="0" fontId="5" fillId="0" borderId="26" xfId="0" applyFont="1" applyBorder="1" applyAlignment="1">
      <alignment vertical="distributed" textRotation="255"/>
    </xf>
    <xf numFmtId="0" fontId="5" fillId="0" borderId="8" xfId="0" applyFont="1" applyBorder="1" applyAlignment="1">
      <alignment vertical="distributed" textRotation="255"/>
    </xf>
    <xf numFmtId="0" fontId="5" fillId="0" borderId="26" xfId="0" applyFont="1" applyBorder="1" applyAlignment="1">
      <alignment horizontal="center" vertical="distributed" textRotation="255"/>
    </xf>
    <xf numFmtId="0" fontId="5" fillId="0" borderId="27" xfId="0" applyFont="1" applyBorder="1" applyAlignment="1">
      <alignment horizontal="center" vertical="distributed" textRotation="255"/>
    </xf>
    <xf numFmtId="0" fontId="0" fillId="0" borderId="0" xfId="0" applyFont="1" applyAlignment="1">
      <alignment vertical="center"/>
    </xf>
    <xf numFmtId="0" fontId="5" fillId="0" borderId="95" xfId="0" applyFont="1" applyBorder="1" applyAlignment="1">
      <alignment horizontal="justify" vertical="justify"/>
    </xf>
    <xf numFmtId="0" fontId="5" fillId="0" borderId="36" xfId="0" applyFont="1" applyBorder="1" applyAlignment="1">
      <alignment horizontal="distributed" vertical="center" textRotation="255"/>
    </xf>
    <xf numFmtId="0" fontId="5" fillId="0" borderId="26" xfId="0" applyFont="1" applyBorder="1" applyAlignment="1">
      <alignment horizontal="distributed" vertical="center" textRotation="255"/>
    </xf>
    <xf numFmtId="0" fontId="5" fillId="0" borderId="8" xfId="0" applyFont="1" applyBorder="1" applyAlignment="1">
      <alignment horizontal="distributed" vertical="center" textRotation="255"/>
    </xf>
    <xf numFmtId="0" fontId="5" fillId="0" borderId="29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53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/>
    </xf>
    <xf numFmtId="0" fontId="5" fillId="0" borderId="96" xfId="0" applyFont="1" applyBorder="1" applyAlignment="1">
      <alignment horizontal="distributed" vertical="center"/>
    </xf>
    <xf numFmtId="0" fontId="0" fillId="0" borderId="97" xfId="0" applyFont="1" applyBorder="1" applyAlignment="1">
      <alignment horizontal="distributed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グ ラ フ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225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グラフ!$E$136</c:f>
              <c:strCache>
                <c:ptCount val="1"/>
                <c:pt idx="0">
                  <c:v>歳　　　入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グラフ!$D$137:$D$146</c:f>
              <c:strCache/>
            </c:strRef>
          </c:cat>
          <c:val>
            <c:numRef>
              <c:f>グラフ!$E$137:$E$146</c:f>
              <c:numCache/>
            </c:numRef>
          </c:val>
        </c:ser>
        <c:gapWidth val="70"/>
        <c:axId val="10493932"/>
        <c:axId val="27336525"/>
      </c:barChart>
      <c:catAx>
        <c:axId val="104939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00" b="0" i="0" u="none" baseline="0"/>
            </a:pPr>
          </a:p>
        </c:txPr>
        <c:crossAx val="27336525"/>
        <c:crosses val="autoZero"/>
        <c:auto val="1"/>
        <c:lblOffset val="100"/>
        <c:noMultiLvlLbl val="0"/>
      </c:catAx>
      <c:valAx>
        <c:axId val="27336525"/>
        <c:scaling>
          <c:orientation val="minMax"/>
          <c:max val="9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solidFill>
                  <a:srgbClr val="FFFFFF"/>
                </a:solidFill>
              </a:defRPr>
            </a:pPr>
          </a:p>
        </c:txPr>
        <c:crossAx val="10493932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グラフ!$B$136</c:f>
              <c:strCache>
                <c:ptCount val="1"/>
                <c:pt idx="0">
                  <c:v>歳　　　出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グラフ!$A$137:$A$146</c:f>
              <c:strCache/>
            </c:strRef>
          </c:cat>
          <c:val>
            <c:numRef>
              <c:f>グラフ!$B$137:$B$146</c:f>
              <c:numCache/>
            </c:numRef>
          </c:val>
        </c:ser>
        <c:gapWidth val="70"/>
        <c:axId val="44702134"/>
        <c:axId val="66774887"/>
      </c:barChart>
      <c:catAx>
        <c:axId val="44702134"/>
        <c:scaling>
          <c:orientation val="maxMin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00" b="0" i="0" u="none" baseline="0"/>
            </a:pPr>
          </a:p>
        </c:txPr>
        <c:crossAx val="66774887"/>
        <c:crosses val="autoZero"/>
        <c:auto val="1"/>
        <c:lblOffset val="100"/>
        <c:noMultiLvlLbl val="0"/>
      </c:catAx>
      <c:valAx>
        <c:axId val="66774887"/>
        <c:scaling>
          <c:orientation val="minMax"/>
          <c:max val="90"/>
        </c:scaling>
        <c:axPos val="r"/>
        <c:delete val="0"/>
        <c:numFmt formatCode="General" sourceLinked="1"/>
        <c:majorTickMark val="in"/>
        <c:minorTickMark val="none"/>
        <c:tickLblPos val="nextTo"/>
        <c:crossAx val="44702134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5"/>
          <c:y val="0.07475"/>
          <c:w val="0.93075"/>
          <c:h val="0.82775"/>
        </c:manualLayout>
      </c:layout>
      <c:pieChart>
        <c:varyColors val="1"/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solidFill>
                <a:srgbClr val="FFFFFF"/>
              </a:solidFill>
            </c:spPr>
          </c:dPt>
          <c:dPt>
            <c:idx val="4"/>
            <c:spPr>
              <a:pattFill prst="lg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wd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solidFill>
                <a:srgbClr val="0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普通建設
事業費
10%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グラフ!$A$149:$A$155</c:f>
              <c:strCache/>
            </c:strRef>
          </c:cat>
          <c:val>
            <c:numRef>
              <c:f>グラフ!$B$149:$B$155</c:f>
              <c:numCache/>
            </c:numRef>
          </c:val>
        </c:ser>
      </c:pieChar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消費的
経費
63%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投資的
経費
10%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その他
経費
27%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グラフ!$A$156:$A$158</c:f>
              <c:strCache/>
            </c:strRef>
          </c:cat>
          <c:val>
            <c:numRef>
              <c:f>グラフ!$B$156:$B$158</c:f>
              <c:numCache/>
            </c:numRef>
          </c:val>
        </c:ser>
        <c:holeSize val="65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.0815"/>
          <c:w val="0.92775"/>
          <c:h val="0.816"/>
        </c:manualLayout>
      </c:layout>
      <c:pieChart>
        <c:varyColors val="1"/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solidFill>
                <a:srgbClr val="FFFFFF"/>
              </a:solidFill>
            </c:spPr>
          </c:dPt>
          <c:dPt>
            <c:idx val="4"/>
            <c:spPr>
              <a:pattFill prst="lg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wd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solidFill>
                <a:srgbClr val="0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/>
                      <a:t>その他
9.3%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グラフ!$D$149:$D$154</c:f>
              <c:strCache/>
            </c:strRef>
          </c:cat>
          <c:val>
            <c:numRef>
              <c:f>グラフ!$E$149:$E$154</c:f>
              <c:numCache/>
            </c:numRef>
          </c:val>
        </c:ser>
      </c:pieChar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グラフ!$D$155:$D$156</c:f>
              <c:strCache/>
            </c:strRef>
          </c:cat>
          <c:val>
            <c:numRef>
              <c:f>グラフ!$E$155:$E$156</c:f>
              <c:numCache/>
            </c:numRef>
          </c:val>
        </c:ser>
        <c:holeSize val="65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05"/>
          <c:y val="0.07825"/>
          <c:w val="0.88675"/>
          <c:h val="0.8282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g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solidFill>
                <a:srgbClr val="FFFFFF"/>
              </a:solidFill>
            </c:spPr>
          </c:dPt>
          <c:dPt>
            <c:idx val="4"/>
            <c:spPr>
              <a:solidFill>
                <a:srgbClr val="000000"/>
              </a:solidFill>
            </c:spPr>
          </c:dPt>
          <c:dPt>
            <c:idx val="5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下水道
事業
21%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区画整理事業
4%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グラフ!$A$161:$A$166</c:f>
              <c:strCache/>
            </c:strRef>
          </c:cat>
          <c:val>
            <c:numRef>
              <c:f>グラフ!$B$161:$B$166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(単位：万円）</a:t>
            </a:r>
          </a:p>
        </c:rich>
      </c:tx>
      <c:layout>
        <c:manualLayout>
          <c:xMode val="factor"/>
          <c:yMode val="factor"/>
          <c:x val="-0.414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047"/>
          <c:w val="0.99725"/>
          <c:h val="0.95"/>
        </c:manualLayout>
      </c:layout>
      <c:lineChart>
        <c:grouping val="standard"/>
        <c:varyColors val="0"/>
        <c:ser>
          <c:idx val="0"/>
          <c:order val="0"/>
          <c:tx>
            <c:strRef>
              <c:f>グラフ!$B$170</c:f>
              <c:strCache>
                <c:ptCount val="1"/>
                <c:pt idx="0">
                  <c:v>市税負担金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グラフ!$A$171:$A$175</c:f>
              <c:strCache/>
            </c:strRef>
          </c:cat>
          <c:val>
            <c:numRef>
              <c:f>グラフ!$B$171:$B$175</c:f>
              <c:numCache/>
            </c:numRef>
          </c:val>
          <c:smooth val="0"/>
        </c:ser>
        <c:ser>
          <c:idx val="1"/>
          <c:order val="1"/>
          <c:tx>
            <c:strRef>
              <c:f>グラフ!$C$170</c:f>
              <c:strCache>
                <c:ptCount val="1"/>
                <c:pt idx="0">
                  <c:v>支出負担金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グラフ!$A$171:$A$175</c:f>
              <c:strCache/>
            </c:strRef>
          </c:cat>
          <c:val>
            <c:numRef>
              <c:f>グラフ!$C$171:$C$175</c:f>
              <c:numCache/>
            </c:numRef>
          </c:val>
          <c:smooth val="0"/>
        </c:ser>
        <c:marker val="1"/>
        <c:axId val="64103072"/>
        <c:axId val="40056737"/>
      </c:lineChart>
      <c:catAx>
        <c:axId val="641030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950" b="0" i="0" u="none" baseline="0"/>
            </a:pPr>
          </a:p>
        </c:txPr>
        <c:crossAx val="40056737"/>
        <c:crosses val="autoZero"/>
        <c:auto val="1"/>
        <c:lblOffset val="100"/>
        <c:noMultiLvlLbl val="0"/>
      </c:catAx>
      <c:valAx>
        <c:axId val="40056737"/>
        <c:scaling>
          <c:orientation val="minMax"/>
          <c:max val="35"/>
        </c:scaling>
        <c:axPos val="l"/>
        <c:delete val="0"/>
        <c:numFmt formatCode="General" sourceLinked="0"/>
        <c:majorTickMark val="in"/>
        <c:minorTickMark val="none"/>
        <c:tickLblPos val="nextTo"/>
        <c:crossAx val="64103072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625"/>
          <c:y val="0.07375"/>
          <c:w val="0.361"/>
          <c:h val="0.088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0225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グラフ!$E$178</c:f>
              <c:strCache>
                <c:ptCount val="1"/>
                <c:pt idx="0">
                  <c:v>歳入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グラフ!$D$179:$D$182</c:f>
              <c:strCache/>
            </c:strRef>
          </c:cat>
          <c:val>
            <c:numRef>
              <c:f>グラフ!$E$179:$E$182</c:f>
              <c:numCache/>
            </c:numRef>
          </c:val>
        </c:ser>
        <c:gapWidth val="70"/>
        <c:axId val="24966314"/>
        <c:axId val="23370235"/>
      </c:barChart>
      <c:catAx>
        <c:axId val="249663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00" b="0" i="0" u="none" baseline="0"/>
            </a:pPr>
          </a:p>
        </c:txPr>
        <c:crossAx val="23370235"/>
        <c:crosses val="autoZero"/>
        <c:auto val="1"/>
        <c:lblOffset val="100"/>
        <c:noMultiLvlLbl val="0"/>
      </c:catAx>
      <c:valAx>
        <c:axId val="23370235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solidFill>
                  <a:srgbClr val="FFFFFF"/>
                </a:solidFill>
              </a:defRPr>
            </a:pPr>
          </a:p>
        </c:txPr>
        <c:crossAx val="24966314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グラフ!$B$178</c:f>
              <c:strCache>
                <c:ptCount val="1"/>
                <c:pt idx="0">
                  <c:v>歳出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グラフ!$A$179:$A$182</c:f>
              <c:strCache/>
            </c:strRef>
          </c:cat>
          <c:val>
            <c:numRef>
              <c:f>グラフ!$B$179:$B$182</c:f>
              <c:numCache/>
            </c:numRef>
          </c:val>
        </c:ser>
        <c:gapWidth val="70"/>
        <c:axId val="9005524"/>
        <c:axId val="13940853"/>
      </c:barChart>
      <c:catAx>
        <c:axId val="9005524"/>
        <c:scaling>
          <c:orientation val="maxMin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00" b="0" i="0" u="none" baseline="0"/>
            </a:pPr>
          </a:p>
        </c:txPr>
        <c:crossAx val="13940853"/>
        <c:crosses val="autoZero"/>
        <c:auto val="1"/>
        <c:lblOffset val="100"/>
        <c:noMultiLvlLbl val="0"/>
      </c:catAx>
      <c:valAx>
        <c:axId val="13940853"/>
        <c:scaling>
          <c:orientation val="minMax"/>
          <c:max val="100"/>
        </c:scaling>
        <c:axPos val="r"/>
        <c:delete val="0"/>
        <c:numFmt formatCode="General" sourceLinked="1"/>
        <c:majorTickMark val="in"/>
        <c:minorTickMark val="none"/>
        <c:tickLblPos val="nextTo"/>
        <c:crossAx val="9005524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0.7465</cdr:x>
      <cdr:y>0.66725</cdr:y>
    </cdr:from>
    <cdr:to>
      <cdr:x>0.8805</cdr:x>
      <cdr:y>0.87075</cdr:y>
    </cdr:to>
    <cdr:sp>
      <cdr:nvSpPr>
        <cdr:cNvPr id="1" name="Line 1"/>
        <cdr:cNvSpPr>
          <a:spLocks/>
        </cdr:cNvSpPr>
      </cdr:nvSpPr>
      <cdr:spPr>
        <a:xfrm>
          <a:off x="2781300" y="2800350"/>
          <a:ext cx="5048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0</xdr:rowOff>
    </xdr:from>
    <xdr:to>
      <xdr:col>0</xdr:col>
      <xdr:colOff>666750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8575" y="628650"/>
          <a:ext cx="638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　分</a:t>
          </a:r>
        </a:p>
      </xdr:txBody>
    </xdr:sp>
    <xdr:clientData/>
  </xdr:twoCellAnchor>
  <xdr:twoCellAnchor>
    <xdr:from>
      <xdr:col>1</xdr:col>
      <xdr:colOff>38100</xdr:colOff>
      <xdr:row>2</xdr:row>
      <xdr:rowOff>19050</xdr:rowOff>
    </xdr:from>
    <xdr:to>
      <xdr:col>2</xdr:col>
      <xdr:colOff>47625</xdr:colOff>
      <xdr:row>3</xdr:row>
      <xdr:rowOff>38100</xdr:rowOff>
    </xdr:to>
    <xdr:sp>
      <xdr:nvSpPr>
        <xdr:cNvPr id="2" name="Rectangle 2"/>
        <xdr:cNvSpPr>
          <a:spLocks/>
        </xdr:cNvSpPr>
      </xdr:nvSpPr>
      <xdr:spPr>
        <a:xfrm>
          <a:off x="1171575" y="457200"/>
          <a:ext cx="590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　度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161925</xdr:rowOff>
    </xdr:from>
    <xdr:to>
      <xdr:col>0</xdr:col>
      <xdr:colOff>876300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1143000"/>
          <a:ext cx="876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年度・月別</a:t>
          </a:r>
        </a:p>
      </xdr:txBody>
    </xdr:sp>
    <xdr:clientData/>
  </xdr:twoCellAnchor>
  <xdr:twoCellAnchor>
    <xdr:from>
      <xdr:col>0</xdr:col>
      <xdr:colOff>828675</xdr:colOff>
      <xdr:row>2</xdr:row>
      <xdr:rowOff>19050</xdr:rowOff>
    </xdr:from>
    <xdr:to>
      <xdr:col>1</xdr:col>
      <xdr:colOff>333375</xdr:colOff>
      <xdr:row>3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828675" y="457200"/>
          <a:ext cx="504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種別</a:t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876300</xdr:colOff>
      <xdr:row>14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2733675"/>
          <a:ext cx="876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年度・月別</a:t>
          </a:r>
        </a:p>
      </xdr:txBody>
    </xdr:sp>
    <xdr:clientData/>
  </xdr:twoCellAnchor>
  <xdr:twoCellAnchor>
    <xdr:from>
      <xdr:col>0</xdr:col>
      <xdr:colOff>647700</xdr:colOff>
      <xdr:row>14</xdr:row>
      <xdr:rowOff>0</xdr:rowOff>
    </xdr:from>
    <xdr:to>
      <xdr:col>1</xdr:col>
      <xdr:colOff>152400</xdr:colOff>
      <xdr:row>14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47700" y="2733675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種別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876300</xdr:colOff>
      <xdr:row>15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2905125"/>
          <a:ext cx="876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年度・月別</a:t>
          </a:r>
        </a:p>
      </xdr:txBody>
    </xdr:sp>
    <xdr:clientData/>
  </xdr:twoCellAnchor>
  <xdr:twoCellAnchor>
    <xdr:from>
      <xdr:col>0</xdr:col>
      <xdr:colOff>647700</xdr:colOff>
      <xdr:row>15</xdr:row>
      <xdr:rowOff>0</xdr:rowOff>
    </xdr:from>
    <xdr:to>
      <xdr:col>1</xdr:col>
      <xdr:colOff>152400</xdr:colOff>
      <xdr:row>15</xdr:row>
      <xdr:rowOff>0</xdr:rowOff>
    </xdr:to>
    <xdr:sp>
      <xdr:nvSpPr>
        <xdr:cNvPr id="6" name="Rectangle 6"/>
        <xdr:cNvSpPr>
          <a:spLocks/>
        </xdr:cNvSpPr>
      </xdr:nvSpPr>
      <xdr:spPr>
        <a:xfrm>
          <a:off x="647700" y="2905125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種別</a:t>
          </a:r>
        </a:p>
      </xdr:txBody>
    </xdr:sp>
    <xdr:clientData/>
  </xdr:twoCellAnchor>
  <xdr:twoCellAnchor>
    <xdr:from>
      <xdr:col>0</xdr:col>
      <xdr:colOff>0</xdr:colOff>
      <xdr:row>21</xdr:row>
      <xdr:rowOff>161925</xdr:rowOff>
    </xdr:from>
    <xdr:to>
      <xdr:col>0</xdr:col>
      <xdr:colOff>876300</xdr:colOff>
      <xdr:row>23</xdr:row>
      <xdr:rowOff>0</xdr:rowOff>
    </xdr:to>
    <xdr:sp>
      <xdr:nvSpPr>
        <xdr:cNvPr id="7" name="Rectangle 7"/>
        <xdr:cNvSpPr>
          <a:spLocks/>
        </xdr:cNvSpPr>
      </xdr:nvSpPr>
      <xdr:spPr>
        <a:xfrm>
          <a:off x="0" y="419100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年度
</a:t>
          </a:r>
        </a:p>
      </xdr:txBody>
    </xdr:sp>
    <xdr:clientData/>
  </xdr:twoCellAnchor>
  <xdr:twoCellAnchor>
    <xdr:from>
      <xdr:col>0</xdr:col>
      <xdr:colOff>838200</xdr:colOff>
      <xdr:row>18</xdr:row>
      <xdr:rowOff>19050</xdr:rowOff>
    </xdr:from>
    <xdr:to>
      <xdr:col>1</xdr:col>
      <xdr:colOff>342900</xdr:colOff>
      <xdr:row>19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838200" y="3533775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種別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9525</xdr:rowOff>
    </xdr:to>
    <xdr:pic>
      <xdr:nvPicPr>
        <xdr:cNvPr id="1" name="IMG_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639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9525</xdr:rowOff>
    </xdr:to>
    <xdr:pic>
      <xdr:nvPicPr>
        <xdr:cNvPr id="2" name="IMG_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639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9525</xdr:rowOff>
    </xdr:to>
    <xdr:pic>
      <xdr:nvPicPr>
        <xdr:cNvPr id="3" name="IMG_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639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9525</xdr:colOff>
      <xdr:row>25</xdr:row>
      <xdr:rowOff>9525</xdr:rowOff>
    </xdr:to>
    <xdr:pic>
      <xdr:nvPicPr>
        <xdr:cNvPr id="4" name="IMG_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6962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9525</xdr:colOff>
      <xdr:row>25</xdr:row>
      <xdr:rowOff>9525</xdr:rowOff>
    </xdr:to>
    <xdr:pic>
      <xdr:nvPicPr>
        <xdr:cNvPr id="5" name="IMG_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6962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9525</xdr:colOff>
      <xdr:row>25</xdr:row>
      <xdr:rowOff>9525</xdr:rowOff>
    </xdr:to>
    <xdr:pic>
      <xdr:nvPicPr>
        <xdr:cNvPr id="6" name="IMG_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6962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7" name="IMG_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639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8" name="IMG_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6962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0.04475</cdr:x>
      <cdr:y>0.59225</cdr:y>
    </cdr:from>
    <cdr:to>
      <cdr:x>0.16975</cdr:x>
      <cdr:y>0.6355</cdr:y>
    </cdr:to>
    <cdr:sp>
      <cdr:nvSpPr>
        <cdr:cNvPr id="1" name="Rectangle 1"/>
        <cdr:cNvSpPr>
          <a:spLocks/>
        </cdr:cNvSpPr>
      </cdr:nvSpPr>
      <cdr:spPr>
        <a:xfrm>
          <a:off x="161925" y="2552700"/>
          <a:ext cx="45720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/>
            <a:t>14.71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257175</xdr:colOff>
      <xdr:row>6</xdr:row>
      <xdr:rowOff>0</xdr:rowOff>
    </xdr:from>
    <xdr:ext cx="3667125" cy="4495800"/>
    <xdr:graphicFrame>
      <xdr:nvGraphicFramePr>
        <xdr:cNvPr id="1" name="Chart 1"/>
        <xdr:cNvGraphicFramePr/>
      </xdr:nvGraphicFramePr>
      <xdr:xfrm>
        <a:off x="4029075" y="1076325"/>
        <a:ext cx="366712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352425</xdr:colOff>
      <xdr:row>6</xdr:row>
      <xdr:rowOff>0</xdr:rowOff>
    </xdr:from>
    <xdr:ext cx="3667125" cy="4343400"/>
    <xdr:graphicFrame>
      <xdr:nvGraphicFramePr>
        <xdr:cNvPr id="2" name="Chart 2"/>
        <xdr:cNvGraphicFramePr/>
      </xdr:nvGraphicFramePr>
      <xdr:xfrm>
        <a:off x="352425" y="1076325"/>
        <a:ext cx="3667125" cy="4343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twoCellAnchor>
    <xdr:from>
      <xdr:col>4</xdr:col>
      <xdr:colOff>695325</xdr:colOff>
      <xdr:row>5</xdr:row>
      <xdr:rowOff>0</xdr:rowOff>
    </xdr:from>
    <xdr:to>
      <xdr:col>5</xdr:col>
      <xdr:colOff>409575</xdr:colOff>
      <xdr:row>5</xdr:row>
      <xdr:rowOff>161925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743325" y="904875"/>
          <a:ext cx="438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億 円</a:t>
          </a:r>
        </a:p>
      </xdr:txBody>
    </xdr:sp>
    <xdr:clientData/>
  </xdr:twoCellAnchor>
  <xdr:twoCellAnchor>
    <xdr:from>
      <xdr:col>5</xdr:col>
      <xdr:colOff>66675</xdr:colOff>
      <xdr:row>148</xdr:row>
      <xdr:rowOff>0</xdr:rowOff>
    </xdr:from>
    <xdr:to>
      <xdr:col>5</xdr:col>
      <xdr:colOff>142875</xdr:colOff>
      <xdr:row>150</xdr:row>
      <xdr:rowOff>0</xdr:rowOff>
    </xdr:to>
    <xdr:sp>
      <xdr:nvSpPr>
        <xdr:cNvPr id="4" name="AutoShape 6"/>
        <xdr:cNvSpPr>
          <a:spLocks/>
        </xdr:cNvSpPr>
      </xdr:nvSpPr>
      <xdr:spPr>
        <a:xfrm>
          <a:off x="3838575" y="25631775"/>
          <a:ext cx="76200" cy="342900"/>
        </a:xfrm>
        <a:prstGeom prst="rightBrac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150</xdr:row>
      <xdr:rowOff>0</xdr:rowOff>
    </xdr:from>
    <xdr:to>
      <xdr:col>5</xdr:col>
      <xdr:colOff>133350</xdr:colOff>
      <xdr:row>154</xdr:row>
      <xdr:rowOff>0</xdr:rowOff>
    </xdr:to>
    <xdr:sp>
      <xdr:nvSpPr>
        <xdr:cNvPr id="5" name="AutoShape 7"/>
        <xdr:cNvSpPr>
          <a:spLocks/>
        </xdr:cNvSpPr>
      </xdr:nvSpPr>
      <xdr:spPr>
        <a:xfrm>
          <a:off x="3829050" y="25974675"/>
          <a:ext cx="76200" cy="685800"/>
        </a:xfrm>
        <a:prstGeom prst="rightBrac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142875</xdr:colOff>
      <xdr:row>35</xdr:row>
      <xdr:rowOff>0</xdr:rowOff>
    </xdr:from>
    <xdr:ext cx="3733800" cy="4210050"/>
    <xdr:graphicFrame>
      <xdr:nvGraphicFramePr>
        <xdr:cNvPr id="6" name="Chart 8"/>
        <xdr:cNvGraphicFramePr/>
      </xdr:nvGraphicFramePr>
      <xdr:xfrm>
        <a:off x="142875" y="6134100"/>
        <a:ext cx="3733800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5</xdr:col>
      <xdr:colOff>371475</xdr:colOff>
      <xdr:row>35</xdr:row>
      <xdr:rowOff>0</xdr:rowOff>
    </xdr:from>
    <xdr:ext cx="3733800" cy="4210050"/>
    <xdr:graphicFrame>
      <xdr:nvGraphicFramePr>
        <xdr:cNvPr id="7" name="Chart 9"/>
        <xdr:cNvGraphicFramePr/>
      </xdr:nvGraphicFramePr>
      <xdr:xfrm>
        <a:off x="4143375" y="6134100"/>
        <a:ext cx="3733800" cy="4210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0</xdr:col>
      <xdr:colOff>238125</xdr:colOff>
      <xdr:row>71</xdr:row>
      <xdr:rowOff>0</xdr:rowOff>
    </xdr:from>
    <xdr:ext cx="3600450" cy="3962400"/>
    <xdr:graphicFrame>
      <xdr:nvGraphicFramePr>
        <xdr:cNvPr id="8" name="Chart 10"/>
        <xdr:cNvGraphicFramePr/>
      </xdr:nvGraphicFramePr>
      <xdr:xfrm>
        <a:off x="238125" y="12372975"/>
        <a:ext cx="3600450" cy="3962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5</xdr:col>
      <xdr:colOff>419100</xdr:colOff>
      <xdr:row>71</xdr:row>
      <xdr:rowOff>0</xdr:rowOff>
    </xdr:from>
    <xdr:ext cx="3648075" cy="3962400"/>
    <xdr:graphicFrame>
      <xdr:nvGraphicFramePr>
        <xdr:cNvPr id="9" name="Chart 11"/>
        <xdr:cNvGraphicFramePr/>
      </xdr:nvGraphicFramePr>
      <xdr:xfrm>
        <a:off x="4191000" y="12372975"/>
        <a:ext cx="3648075" cy="3962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5</xdr:col>
      <xdr:colOff>209550</xdr:colOff>
      <xdr:row>100</xdr:row>
      <xdr:rowOff>0</xdr:rowOff>
    </xdr:from>
    <xdr:ext cx="3676650" cy="4324350"/>
    <xdr:graphicFrame>
      <xdr:nvGraphicFramePr>
        <xdr:cNvPr id="10" name="Chart 12"/>
        <xdr:cNvGraphicFramePr/>
      </xdr:nvGraphicFramePr>
      <xdr:xfrm>
        <a:off x="3981450" y="17392650"/>
        <a:ext cx="3676650" cy="4324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  <xdr:oneCellAnchor>
    <xdr:from>
      <xdr:col>0</xdr:col>
      <xdr:colOff>333375</xdr:colOff>
      <xdr:row>100</xdr:row>
      <xdr:rowOff>0</xdr:rowOff>
    </xdr:from>
    <xdr:ext cx="3676650" cy="4324350"/>
    <xdr:graphicFrame>
      <xdr:nvGraphicFramePr>
        <xdr:cNvPr id="11" name="Chart 13"/>
        <xdr:cNvGraphicFramePr/>
      </xdr:nvGraphicFramePr>
      <xdr:xfrm>
        <a:off x="333375" y="17392650"/>
        <a:ext cx="3676650" cy="4324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oneCellAnchor>
  <xdr:oneCellAnchor>
    <xdr:from>
      <xdr:col>1</xdr:col>
      <xdr:colOff>438150</xdr:colOff>
      <xdr:row>52</xdr:row>
      <xdr:rowOff>28575</xdr:rowOff>
    </xdr:from>
    <xdr:ext cx="342900" cy="771525"/>
    <xdr:sp>
      <xdr:nvSpPr>
        <xdr:cNvPr id="12" name="Line 14"/>
        <xdr:cNvSpPr>
          <a:spLocks/>
        </xdr:cNvSpPr>
      </xdr:nvSpPr>
      <xdr:spPr>
        <a:xfrm flipV="1">
          <a:off x="1123950" y="9077325"/>
          <a:ext cx="34290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238125</xdr:colOff>
      <xdr:row>88</xdr:row>
      <xdr:rowOff>133350</xdr:rowOff>
    </xdr:from>
    <xdr:ext cx="209550" cy="314325"/>
    <xdr:sp>
      <xdr:nvSpPr>
        <xdr:cNvPr id="13" name="Line 15"/>
        <xdr:cNvSpPr>
          <a:spLocks/>
        </xdr:cNvSpPr>
      </xdr:nvSpPr>
      <xdr:spPr>
        <a:xfrm flipV="1">
          <a:off x="923925" y="15420975"/>
          <a:ext cx="2095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</xdr:col>
      <xdr:colOff>76200</xdr:colOff>
      <xdr:row>99</xdr:row>
      <xdr:rowOff>19050</xdr:rowOff>
    </xdr:from>
    <xdr:to>
      <xdr:col>5</xdr:col>
      <xdr:colOff>514350</xdr:colOff>
      <xdr:row>100</xdr:row>
      <xdr:rowOff>19050</xdr:rowOff>
    </xdr:to>
    <xdr:sp>
      <xdr:nvSpPr>
        <xdr:cNvPr id="14" name="TextBox 16"/>
        <xdr:cNvSpPr txBox="1">
          <a:spLocks noChangeArrowheads="1"/>
        </xdr:cNvSpPr>
      </xdr:nvSpPr>
      <xdr:spPr>
        <a:xfrm>
          <a:off x="3848100" y="17240250"/>
          <a:ext cx="438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億 円</a:t>
          </a:r>
        </a:p>
      </xdr:txBody>
    </xdr:sp>
    <xdr:clientData/>
  </xdr:twoCellAnchor>
  <xdr:twoCellAnchor>
    <xdr:from>
      <xdr:col>2</xdr:col>
      <xdr:colOff>85725</xdr:colOff>
      <xdr:row>81</xdr:row>
      <xdr:rowOff>9525</xdr:rowOff>
    </xdr:from>
    <xdr:to>
      <xdr:col>3</xdr:col>
      <xdr:colOff>504825</xdr:colOff>
      <xdr:row>83</xdr:row>
      <xdr:rowOff>161925</xdr:rowOff>
    </xdr:to>
    <xdr:sp>
      <xdr:nvSpPr>
        <xdr:cNvPr id="15" name="TextBox 18"/>
        <xdr:cNvSpPr txBox="1">
          <a:spLocks noChangeArrowheads="1"/>
        </xdr:cNvSpPr>
      </xdr:nvSpPr>
      <xdr:spPr>
        <a:xfrm>
          <a:off x="1609725" y="14097000"/>
          <a:ext cx="12573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市債現在高
33,443,824千円
（100％）</a:t>
          </a:r>
        </a:p>
      </xdr:txBody>
    </xdr:sp>
    <xdr:clientData/>
  </xdr:twoCellAnchor>
  <xdr:twoCellAnchor>
    <xdr:from>
      <xdr:col>0</xdr:col>
      <xdr:colOff>342900</xdr:colOff>
      <xdr:row>50</xdr:row>
      <xdr:rowOff>76200</xdr:rowOff>
    </xdr:from>
    <xdr:to>
      <xdr:col>1</xdr:col>
      <xdr:colOff>552450</xdr:colOff>
      <xdr:row>55</xdr:row>
      <xdr:rowOff>19050</xdr:rowOff>
    </xdr:to>
    <xdr:sp>
      <xdr:nvSpPr>
        <xdr:cNvPr id="16" name="Line 22"/>
        <xdr:cNvSpPr>
          <a:spLocks/>
        </xdr:cNvSpPr>
      </xdr:nvSpPr>
      <xdr:spPr>
        <a:xfrm flipV="1">
          <a:off x="342900" y="8782050"/>
          <a:ext cx="8953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657225</xdr:colOff>
      <xdr:row>114</xdr:row>
      <xdr:rowOff>123825</xdr:rowOff>
    </xdr:from>
    <xdr:to>
      <xdr:col>2</xdr:col>
      <xdr:colOff>314325</xdr:colOff>
      <xdr:row>115</xdr:row>
      <xdr:rowOff>104775</xdr:rowOff>
    </xdr:to>
    <xdr:sp>
      <xdr:nvSpPr>
        <xdr:cNvPr id="17" name="Rectangle 24"/>
        <xdr:cNvSpPr>
          <a:spLocks/>
        </xdr:cNvSpPr>
      </xdr:nvSpPr>
      <xdr:spPr>
        <a:xfrm>
          <a:off x="1343025" y="19926300"/>
          <a:ext cx="4953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0" i="0" u="none" baseline="0"/>
            <a:t>15.69</a:t>
          </a:r>
        </a:p>
      </xdr:txBody>
    </xdr:sp>
    <xdr:clientData/>
  </xdr:twoCellAnchor>
  <xdr:twoCellAnchor>
    <xdr:from>
      <xdr:col>2</xdr:col>
      <xdr:colOff>66675</xdr:colOff>
      <xdr:row>108</xdr:row>
      <xdr:rowOff>133350</xdr:rowOff>
    </xdr:from>
    <xdr:to>
      <xdr:col>3</xdr:col>
      <xdr:colOff>228600</xdr:colOff>
      <xdr:row>109</xdr:row>
      <xdr:rowOff>123825</xdr:rowOff>
    </xdr:to>
    <xdr:sp>
      <xdr:nvSpPr>
        <xdr:cNvPr id="18" name="Rectangle 25"/>
        <xdr:cNvSpPr>
          <a:spLocks/>
        </xdr:cNvSpPr>
      </xdr:nvSpPr>
      <xdr:spPr>
        <a:xfrm>
          <a:off x="1590675" y="18907125"/>
          <a:ext cx="10001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0" i="0" u="none" baseline="0"/>
            <a:t>48.08
</a:t>
          </a:r>
        </a:p>
      </xdr:txBody>
    </xdr:sp>
    <xdr:clientData/>
  </xdr:twoCellAnchor>
  <xdr:twoCellAnchor>
    <xdr:from>
      <xdr:col>3</xdr:col>
      <xdr:colOff>628650</xdr:colOff>
      <xdr:row>100</xdr:row>
      <xdr:rowOff>9525</xdr:rowOff>
    </xdr:from>
    <xdr:to>
      <xdr:col>4</xdr:col>
      <xdr:colOff>352425</xdr:colOff>
      <xdr:row>101</xdr:row>
      <xdr:rowOff>19050</xdr:rowOff>
    </xdr:to>
    <xdr:sp>
      <xdr:nvSpPr>
        <xdr:cNvPr id="19" name="Rectangle 26"/>
        <xdr:cNvSpPr>
          <a:spLocks/>
        </xdr:cNvSpPr>
      </xdr:nvSpPr>
      <xdr:spPr>
        <a:xfrm>
          <a:off x="2990850" y="17402175"/>
          <a:ext cx="409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0" i="0" u="none" baseline="0"/>
            <a:t>96.83 
</a:t>
          </a:r>
        </a:p>
      </xdr:txBody>
    </xdr:sp>
    <xdr:clientData/>
  </xdr:twoCellAnchor>
  <xdr:twoCellAnchor>
    <xdr:from>
      <xdr:col>6</xdr:col>
      <xdr:colOff>66675</xdr:colOff>
      <xdr:row>99</xdr:row>
      <xdr:rowOff>142875</xdr:rowOff>
    </xdr:from>
    <xdr:to>
      <xdr:col>6</xdr:col>
      <xdr:colOff>447675</xdr:colOff>
      <xdr:row>100</xdr:row>
      <xdr:rowOff>114300</xdr:rowOff>
    </xdr:to>
    <xdr:sp>
      <xdr:nvSpPr>
        <xdr:cNvPr id="20" name="Rectangle 27"/>
        <xdr:cNvSpPr>
          <a:spLocks/>
        </xdr:cNvSpPr>
      </xdr:nvSpPr>
      <xdr:spPr>
        <a:xfrm>
          <a:off x="4524375" y="17364075"/>
          <a:ext cx="3810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0" i="0" u="none" baseline="0"/>
            <a:t>99.05
9,127,190,095</a:t>
          </a:r>
        </a:p>
      </xdr:txBody>
    </xdr:sp>
    <xdr:clientData/>
  </xdr:twoCellAnchor>
  <xdr:twoCellAnchor>
    <xdr:from>
      <xdr:col>7</xdr:col>
      <xdr:colOff>133350</xdr:colOff>
      <xdr:row>109</xdr:row>
      <xdr:rowOff>0</xdr:rowOff>
    </xdr:from>
    <xdr:to>
      <xdr:col>7</xdr:col>
      <xdr:colOff>504825</xdr:colOff>
      <xdr:row>110</xdr:row>
      <xdr:rowOff>0</xdr:rowOff>
    </xdr:to>
    <xdr:sp>
      <xdr:nvSpPr>
        <xdr:cNvPr id="21" name="Rectangle 28"/>
        <xdr:cNvSpPr>
          <a:spLocks/>
        </xdr:cNvSpPr>
      </xdr:nvSpPr>
      <xdr:spPr>
        <a:xfrm>
          <a:off x="5391150" y="18945225"/>
          <a:ext cx="3714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0" i="0" u="none" baseline="0"/>
            <a:t>47.92
</a:t>
          </a:r>
        </a:p>
      </xdr:txBody>
    </xdr:sp>
    <xdr:clientData/>
  </xdr:twoCellAnchor>
  <xdr:twoCellAnchor>
    <xdr:from>
      <xdr:col>8</xdr:col>
      <xdr:colOff>266700</xdr:colOff>
      <xdr:row>115</xdr:row>
      <xdr:rowOff>28575</xdr:rowOff>
    </xdr:from>
    <xdr:to>
      <xdr:col>8</xdr:col>
      <xdr:colOff>638175</xdr:colOff>
      <xdr:row>116</xdr:row>
      <xdr:rowOff>0</xdr:rowOff>
    </xdr:to>
    <xdr:sp>
      <xdr:nvSpPr>
        <xdr:cNvPr id="22" name="Rectangle 29"/>
        <xdr:cNvSpPr>
          <a:spLocks/>
        </xdr:cNvSpPr>
      </xdr:nvSpPr>
      <xdr:spPr>
        <a:xfrm>
          <a:off x="6210300" y="20002500"/>
          <a:ext cx="3714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0" i="0" u="none" baseline="0"/>
            <a:t>15.78
</a:t>
          </a:r>
        </a:p>
      </xdr:txBody>
    </xdr:sp>
    <xdr:clientData/>
  </xdr:twoCellAnchor>
  <xdr:twoCellAnchor>
    <xdr:from>
      <xdr:col>9</xdr:col>
      <xdr:colOff>228600</xdr:colOff>
      <xdr:row>115</xdr:row>
      <xdr:rowOff>0</xdr:rowOff>
    </xdr:from>
    <xdr:to>
      <xdr:col>9</xdr:col>
      <xdr:colOff>628650</xdr:colOff>
      <xdr:row>116</xdr:row>
      <xdr:rowOff>0</xdr:rowOff>
    </xdr:to>
    <xdr:sp>
      <xdr:nvSpPr>
        <xdr:cNvPr id="23" name="Rectangle 30"/>
        <xdr:cNvSpPr>
          <a:spLocks/>
        </xdr:cNvSpPr>
      </xdr:nvSpPr>
      <xdr:spPr>
        <a:xfrm>
          <a:off x="6972300" y="19973925"/>
          <a:ext cx="4000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0" i="0" u="none" baseline="0"/>
            <a:t>15.54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57150</xdr:rowOff>
    </xdr:from>
    <xdr:to>
      <xdr:col>0</xdr:col>
      <xdr:colOff>495300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742950"/>
          <a:ext cx="495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  <xdr:twoCellAnchor>
    <xdr:from>
      <xdr:col>0</xdr:col>
      <xdr:colOff>447675</xdr:colOff>
      <xdr:row>2</xdr:row>
      <xdr:rowOff>19050</xdr:rowOff>
    </xdr:from>
    <xdr:to>
      <xdr:col>1</xdr:col>
      <xdr:colOff>133350</xdr:colOff>
      <xdr:row>2</xdr:row>
      <xdr:rowOff>219075</xdr:rowOff>
    </xdr:to>
    <xdr:sp>
      <xdr:nvSpPr>
        <xdr:cNvPr id="2" name="Rectangle 2"/>
        <xdr:cNvSpPr>
          <a:spLocks/>
        </xdr:cNvSpPr>
      </xdr:nvSpPr>
      <xdr:spPr>
        <a:xfrm>
          <a:off x="447675" y="457200"/>
          <a:ext cx="542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2</xdr:row>
      <xdr:rowOff>19050</xdr:rowOff>
    </xdr:from>
    <xdr:to>
      <xdr:col>1</xdr:col>
      <xdr:colOff>104775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04825" y="457200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571500</xdr:rowOff>
    </xdr:from>
    <xdr:to>
      <xdr:col>0</xdr:col>
      <xdr:colOff>409575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1238250"/>
          <a:ext cx="409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733425</xdr:rowOff>
    </xdr:from>
    <xdr:to>
      <xdr:col>0</xdr:col>
      <xdr:colOff>552450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9525" y="1381125"/>
          <a:ext cx="542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　次</a:t>
          </a:r>
        </a:p>
      </xdr:txBody>
    </xdr:sp>
    <xdr:clientData/>
  </xdr:twoCellAnchor>
  <xdr:twoCellAnchor>
    <xdr:from>
      <xdr:col>0</xdr:col>
      <xdr:colOff>342900</xdr:colOff>
      <xdr:row>2</xdr:row>
      <xdr:rowOff>9525</xdr:rowOff>
    </xdr:from>
    <xdr:to>
      <xdr:col>1</xdr:col>
      <xdr:colOff>19050</xdr:colOff>
      <xdr:row>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42900" y="447675"/>
          <a:ext cx="533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会派別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2</xdr:row>
      <xdr:rowOff>19050</xdr:rowOff>
    </xdr:from>
    <xdr:to>
      <xdr:col>1</xdr:col>
      <xdr:colOff>95250</xdr:colOff>
      <xdr:row>2</xdr:row>
      <xdr:rowOff>238125</xdr:rowOff>
    </xdr:to>
    <xdr:sp>
      <xdr:nvSpPr>
        <xdr:cNvPr id="1" name="Rectangle 1"/>
        <xdr:cNvSpPr>
          <a:spLocks/>
        </xdr:cNvSpPr>
      </xdr:nvSpPr>
      <xdr:spPr>
        <a:xfrm>
          <a:off x="552450" y="457200"/>
          <a:ext cx="6191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　分</a:t>
          </a:r>
        </a:p>
      </xdr:txBody>
    </xdr:sp>
    <xdr:clientData/>
  </xdr:twoCellAnchor>
  <xdr:twoCellAnchor>
    <xdr:from>
      <xdr:col>0</xdr:col>
      <xdr:colOff>28575</xdr:colOff>
      <xdr:row>3</xdr:row>
      <xdr:rowOff>57150</xdr:rowOff>
    </xdr:from>
    <xdr:to>
      <xdr:col>0</xdr:col>
      <xdr:colOff>590550</xdr:colOff>
      <xdr:row>5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28575" y="742950"/>
          <a:ext cx="5619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　次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2</xdr:row>
      <xdr:rowOff>9525</xdr:rowOff>
    </xdr:from>
    <xdr:to>
      <xdr:col>1</xdr:col>
      <xdr:colOff>257175</xdr:colOff>
      <xdr:row>2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590550" y="447675"/>
          <a:ext cx="7429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　分</a:t>
          </a:r>
        </a:p>
      </xdr:txBody>
    </xdr:sp>
    <xdr:clientData/>
  </xdr:twoCellAnchor>
  <xdr:twoCellAnchor>
    <xdr:from>
      <xdr:col>0</xdr:col>
      <xdr:colOff>0</xdr:colOff>
      <xdr:row>2</xdr:row>
      <xdr:rowOff>180975</xdr:rowOff>
    </xdr:from>
    <xdr:to>
      <xdr:col>0</xdr:col>
      <xdr:colOff>561975</xdr:colOff>
      <xdr:row>4</xdr:row>
      <xdr:rowOff>38100</xdr:rowOff>
    </xdr:to>
    <xdr:sp>
      <xdr:nvSpPr>
        <xdr:cNvPr id="2" name="Rectangle 2"/>
        <xdr:cNvSpPr>
          <a:spLocks/>
        </xdr:cNvSpPr>
      </xdr:nvSpPr>
      <xdr:spPr>
        <a:xfrm>
          <a:off x="0" y="619125"/>
          <a:ext cx="5619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　次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0</xdr:col>
      <xdr:colOff>695325</xdr:colOff>
      <xdr:row>4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0" y="657225"/>
          <a:ext cx="69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借入先別</a:t>
          </a:r>
        </a:p>
      </xdr:txBody>
    </xdr:sp>
    <xdr:clientData/>
  </xdr:twoCellAnchor>
  <xdr:twoCellAnchor>
    <xdr:from>
      <xdr:col>0</xdr:col>
      <xdr:colOff>752475</xdr:colOff>
      <xdr:row>2</xdr:row>
      <xdr:rowOff>0</xdr:rowOff>
    </xdr:from>
    <xdr:to>
      <xdr:col>1</xdr:col>
      <xdr:colOff>257175</xdr:colOff>
      <xdr:row>3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752475" y="438150"/>
          <a:ext cx="857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会計別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2"/>
  <sheetViews>
    <sheetView tabSelected="1" view="pageBreakPreview" zoomScaleSheetLayoutView="100" workbookViewId="0" topLeftCell="A1">
      <selection activeCell="A3" sqref="A3"/>
    </sheetView>
  </sheetViews>
  <sheetFormatPr defaultColWidth="9.00390625" defaultRowHeight="13.5"/>
  <cols>
    <col min="1" max="1" width="9.00390625" style="470" customWidth="1"/>
    <col min="2" max="3" width="11.00390625" style="470" bestFit="1" customWidth="1"/>
    <col min="4" max="4" width="9.00390625" style="470" customWidth="1"/>
    <col min="5" max="5" width="9.50390625" style="470" bestFit="1" customWidth="1"/>
    <col min="6" max="6" width="9.00390625" style="470" customWidth="1"/>
    <col min="7" max="7" width="10.50390625" style="470" bestFit="1" customWidth="1"/>
    <col min="8" max="8" width="9.00390625" style="470" customWidth="1"/>
    <col min="9" max="9" width="10.50390625" style="470" bestFit="1" customWidth="1"/>
    <col min="10" max="16384" width="9.00390625" style="470" customWidth="1"/>
  </cols>
  <sheetData>
    <row r="1" spans="2:3" ht="13.5">
      <c r="B1" s="471"/>
      <c r="C1" s="471"/>
    </row>
    <row r="2" ht="13.5"/>
    <row r="3" ht="13.5"/>
    <row r="4" spans="1:11" s="472" customFormat="1" ht="17.25">
      <c r="A4" s="546" t="s">
        <v>759</v>
      </c>
      <c r="B4" s="546"/>
      <c r="C4" s="546"/>
      <c r="D4" s="546"/>
      <c r="E4" s="546"/>
      <c r="F4" s="546"/>
      <c r="G4" s="546"/>
      <c r="H4" s="546"/>
      <c r="I4" s="546"/>
      <c r="J4" s="546"/>
      <c r="K4" s="546"/>
    </row>
    <row r="5" spans="2:10" ht="13.5">
      <c r="B5" s="473"/>
      <c r="C5" s="473"/>
      <c r="D5" s="473"/>
      <c r="E5" s="473"/>
      <c r="F5" s="473"/>
      <c r="G5" s="473"/>
      <c r="H5" s="473"/>
      <c r="I5" s="473"/>
      <c r="J5" s="473"/>
    </row>
    <row r="6" spans="2:10" ht="13.5">
      <c r="B6" s="473"/>
      <c r="C6" s="473"/>
      <c r="D6" s="473"/>
      <c r="E6" s="473"/>
      <c r="F6" s="473"/>
      <c r="G6" s="473"/>
      <c r="H6" s="473"/>
      <c r="I6" s="473"/>
      <c r="J6" s="473"/>
    </row>
    <row r="7" spans="2:10" ht="13.5">
      <c r="B7" s="473"/>
      <c r="C7" s="473"/>
      <c r="D7" s="473"/>
      <c r="E7" s="473"/>
      <c r="F7" s="473"/>
      <c r="G7" s="473"/>
      <c r="H7" s="473"/>
      <c r="I7" s="473"/>
      <c r="J7" s="473"/>
    </row>
    <row r="8" spans="2:10" ht="13.5">
      <c r="B8" s="473"/>
      <c r="C8" s="473"/>
      <c r="D8" s="473"/>
      <c r="E8" s="473"/>
      <c r="F8" s="473"/>
      <c r="G8" s="473"/>
      <c r="H8" s="473"/>
      <c r="I8" s="473"/>
      <c r="J8" s="473"/>
    </row>
    <row r="9" spans="2:10" ht="13.5">
      <c r="B9" s="473"/>
      <c r="C9" s="473"/>
      <c r="D9" s="473"/>
      <c r="E9" s="473"/>
      <c r="F9" s="473"/>
      <c r="G9" s="473"/>
      <c r="H9" s="473"/>
      <c r="I9" s="473"/>
      <c r="J9" s="473"/>
    </row>
    <row r="10" spans="2:10" ht="13.5">
      <c r="B10" s="473"/>
      <c r="C10" s="473"/>
      <c r="D10" s="473"/>
      <c r="E10" s="473"/>
      <c r="F10" s="473"/>
      <c r="G10" s="473"/>
      <c r="H10" s="473"/>
      <c r="I10" s="473"/>
      <c r="J10" s="473"/>
    </row>
    <row r="11" spans="2:10" ht="13.5">
      <c r="B11" s="473"/>
      <c r="C11" s="473"/>
      <c r="D11" s="473"/>
      <c r="E11" s="473"/>
      <c r="F11" s="473"/>
      <c r="G11" s="473"/>
      <c r="H11" s="473"/>
      <c r="I11" s="473"/>
      <c r="J11" s="473"/>
    </row>
    <row r="12" spans="2:10" ht="13.5">
      <c r="B12" s="473"/>
      <c r="C12" s="473"/>
      <c r="D12" s="473"/>
      <c r="E12" s="473"/>
      <c r="F12" s="473"/>
      <c r="G12" s="473"/>
      <c r="H12" s="473"/>
      <c r="I12" s="473"/>
      <c r="J12" s="473"/>
    </row>
    <row r="13" spans="2:10" ht="14.25">
      <c r="B13" s="474"/>
      <c r="C13" s="474"/>
      <c r="D13" s="474"/>
      <c r="E13" s="473"/>
      <c r="F13" s="473"/>
      <c r="G13" s="473"/>
      <c r="H13" s="473"/>
      <c r="I13" s="474"/>
      <c r="J13" s="474"/>
    </row>
    <row r="14" spans="2:10" ht="14.25">
      <c r="B14" s="545" t="s">
        <v>700</v>
      </c>
      <c r="C14" s="545"/>
      <c r="D14" s="474"/>
      <c r="E14" s="473"/>
      <c r="F14" s="473"/>
      <c r="G14" s="473"/>
      <c r="H14" s="473"/>
      <c r="I14" s="545" t="s">
        <v>701</v>
      </c>
      <c r="J14" s="545"/>
    </row>
    <row r="15" spans="2:10" ht="14.25">
      <c r="B15" s="545"/>
      <c r="C15" s="545"/>
      <c r="D15" s="473"/>
      <c r="E15" s="473"/>
      <c r="F15" s="473"/>
      <c r="G15" s="473"/>
      <c r="H15" s="473"/>
      <c r="I15" s="545"/>
      <c r="J15" s="545"/>
    </row>
    <row r="16" spans="2:10" ht="14.25">
      <c r="B16" s="545" t="s">
        <v>702</v>
      </c>
      <c r="C16" s="545"/>
      <c r="D16" s="473"/>
      <c r="E16" s="473"/>
      <c r="F16" s="473"/>
      <c r="G16" s="473"/>
      <c r="H16" s="473"/>
      <c r="I16" s="545" t="s">
        <v>703</v>
      </c>
      <c r="J16" s="545"/>
    </row>
    <row r="17" spans="2:10" ht="13.5">
      <c r="B17" s="473"/>
      <c r="C17" s="473"/>
      <c r="D17" s="473"/>
      <c r="E17" s="473"/>
      <c r="F17" s="473"/>
      <c r="G17" s="473"/>
      <c r="H17" s="473"/>
      <c r="I17" s="473"/>
      <c r="J17" s="473"/>
    </row>
    <row r="18" spans="2:10" ht="13.5">
      <c r="B18" s="473"/>
      <c r="C18" s="473"/>
      <c r="D18" s="473"/>
      <c r="E18" s="473"/>
      <c r="F18" s="473"/>
      <c r="G18" s="473"/>
      <c r="H18" s="473"/>
      <c r="I18" s="473"/>
      <c r="J18" s="473"/>
    </row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spans="2:11" s="472" customFormat="1" ht="17.25">
      <c r="B35" s="546" t="s">
        <v>704</v>
      </c>
      <c r="C35" s="546"/>
      <c r="D35" s="546"/>
      <c r="E35" s="546"/>
      <c r="H35" s="546" t="s">
        <v>705</v>
      </c>
      <c r="I35" s="546"/>
      <c r="J35" s="546"/>
      <c r="K35" s="475"/>
    </row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1.25" customHeight="1"/>
    <row r="63" ht="13.5"/>
    <row r="64" ht="13.5"/>
    <row r="65" ht="13.5"/>
    <row r="66" ht="13.5"/>
    <row r="67" ht="13.5"/>
    <row r="68" ht="13.5"/>
    <row r="69" ht="13.5"/>
    <row r="70" spans="1:7" s="472" customFormat="1" ht="17.25">
      <c r="A70" s="475" t="s">
        <v>706</v>
      </c>
      <c r="C70" s="475"/>
      <c r="D70" s="475"/>
      <c r="E70" s="475"/>
      <c r="G70" s="472" t="s">
        <v>707</v>
      </c>
    </row>
    <row r="71" spans="2:7" s="472" customFormat="1" ht="17.25">
      <c r="B71" s="476"/>
      <c r="G71" s="472" t="s">
        <v>708</v>
      </c>
    </row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>
      <c r="J95" s="477" t="s">
        <v>709</v>
      </c>
    </row>
    <row r="96" ht="13.5"/>
    <row r="97" ht="13.5"/>
    <row r="98" spans="1:12" ht="17.25">
      <c r="A98" s="546" t="s">
        <v>757</v>
      </c>
      <c r="B98" s="546"/>
      <c r="C98" s="546"/>
      <c r="D98" s="546"/>
      <c r="E98" s="546"/>
      <c r="F98" s="546"/>
      <c r="G98" s="546"/>
      <c r="H98" s="546"/>
      <c r="I98" s="546"/>
      <c r="J98" s="546"/>
      <c r="K98" s="546"/>
      <c r="L98" s="478"/>
    </row>
    <row r="99" ht="13.5">
      <c r="C99" s="479"/>
    </row>
    <row r="100" ht="13.5"/>
    <row r="101" ht="13.5"/>
    <row r="102" ht="13.5"/>
    <row r="103" ht="13.5"/>
    <row r="104" ht="13.5"/>
    <row r="105" ht="13.5"/>
    <row r="106" ht="13.5"/>
    <row r="107" spans="2:10" ht="14.25">
      <c r="B107" s="474" t="s">
        <v>710</v>
      </c>
      <c r="J107" s="474" t="s">
        <v>711</v>
      </c>
    </row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s="480" customFormat="1" ht="13.5"/>
    <row r="133" s="487" customFormat="1" ht="13.5"/>
    <row r="134" s="487" customFormat="1" ht="13.5"/>
    <row r="135" s="487" customFormat="1" ht="13.5">
      <c r="A135" s="487" t="s">
        <v>756</v>
      </c>
    </row>
    <row r="136" spans="2:5" s="487" customFormat="1" ht="13.5">
      <c r="B136" s="487" t="s">
        <v>712</v>
      </c>
      <c r="E136" s="487" t="s">
        <v>713</v>
      </c>
    </row>
    <row r="137" spans="1:9" s="487" customFormat="1" ht="13.5">
      <c r="A137" s="487" t="s">
        <v>714</v>
      </c>
      <c r="B137" s="502">
        <v>88.17047</v>
      </c>
      <c r="D137" s="487" t="s">
        <v>715</v>
      </c>
      <c r="E137" s="502">
        <v>78.82628</v>
      </c>
      <c r="H137" s="488"/>
      <c r="I137" s="488"/>
    </row>
    <row r="138" spans="1:9" s="487" customFormat="1" ht="13.5">
      <c r="A138" s="487" t="s">
        <v>716</v>
      </c>
      <c r="B138" s="502">
        <v>34.99277</v>
      </c>
      <c r="D138" s="487" t="s">
        <v>457</v>
      </c>
      <c r="E138" s="502">
        <v>45.74805</v>
      </c>
      <c r="H138" s="488"/>
      <c r="I138" s="488"/>
    </row>
    <row r="139" spans="1:9" s="487" customFormat="1" ht="13.5">
      <c r="A139" s="487" t="s">
        <v>717</v>
      </c>
      <c r="B139" s="502">
        <v>32.28251</v>
      </c>
      <c r="D139" s="487" t="s">
        <v>753</v>
      </c>
      <c r="E139" s="502">
        <v>46.02224</v>
      </c>
      <c r="H139" s="488"/>
      <c r="I139" s="488"/>
    </row>
    <row r="140" spans="1:9" s="487" customFormat="1" ht="13.5">
      <c r="A140" s="487" t="s">
        <v>718</v>
      </c>
      <c r="B140" s="502">
        <v>24.61716</v>
      </c>
      <c r="D140" s="487" t="s">
        <v>719</v>
      </c>
      <c r="E140" s="502">
        <v>16.132</v>
      </c>
      <c r="H140" s="488"/>
      <c r="I140" s="488"/>
    </row>
    <row r="141" spans="1:9" s="487" customFormat="1" ht="13.5">
      <c r="A141" s="487" t="s">
        <v>720</v>
      </c>
      <c r="B141" s="502">
        <v>23.83606</v>
      </c>
      <c r="D141" s="487" t="s">
        <v>721</v>
      </c>
      <c r="E141" s="502">
        <v>3.04079</v>
      </c>
      <c r="H141" s="488"/>
      <c r="I141" s="488"/>
    </row>
    <row r="142" spans="1:9" s="487" customFormat="1" ht="13.5">
      <c r="A142" s="487" t="s">
        <v>722</v>
      </c>
      <c r="B142" s="502">
        <v>17.54744</v>
      </c>
      <c r="D142" s="487" t="s">
        <v>723</v>
      </c>
      <c r="E142" s="502">
        <v>14.03309</v>
      </c>
      <c r="H142" s="488"/>
      <c r="I142" s="488"/>
    </row>
    <row r="143" spans="1:9" s="487" customFormat="1" ht="13.5">
      <c r="A143" s="487" t="s">
        <v>724</v>
      </c>
      <c r="B143" s="502">
        <v>7.42793</v>
      </c>
      <c r="D143" s="487" t="s">
        <v>513</v>
      </c>
      <c r="E143" s="502">
        <v>6.39171</v>
      </c>
      <c r="H143" s="488"/>
      <c r="I143" s="488"/>
    </row>
    <row r="144" spans="1:9" s="487" customFormat="1" ht="13.5">
      <c r="A144" s="487" t="s">
        <v>725</v>
      </c>
      <c r="B144" s="502">
        <v>2.83324</v>
      </c>
      <c r="D144" s="487" t="s">
        <v>726</v>
      </c>
      <c r="E144" s="502">
        <v>3.6062</v>
      </c>
      <c r="H144" s="488"/>
      <c r="I144" s="488"/>
    </row>
    <row r="145" spans="1:9" s="487" customFormat="1" ht="13.5">
      <c r="A145" s="487" t="s">
        <v>727</v>
      </c>
      <c r="B145" s="502">
        <v>1.78585</v>
      </c>
      <c r="D145" s="487" t="s">
        <v>728</v>
      </c>
      <c r="E145" s="502">
        <v>5.13666</v>
      </c>
      <c r="G145" s="489" t="s">
        <v>754</v>
      </c>
      <c r="H145" s="488"/>
      <c r="I145" s="490" t="s">
        <v>755</v>
      </c>
    </row>
    <row r="146" spans="1:9" s="487" customFormat="1" ht="13.5">
      <c r="A146" s="487" t="s">
        <v>729</v>
      </c>
      <c r="B146" s="502">
        <v>2.47632</v>
      </c>
      <c r="D146" s="487" t="s">
        <v>729</v>
      </c>
      <c r="E146" s="502">
        <v>21.81974</v>
      </c>
      <c r="G146" s="491">
        <f>SUM(E137:E146)</f>
        <v>240.75675999999996</v>
      </c>
      <c r="H146" s="488"/>
      <c r="I146" s="492">
        <f>SUM(B137:B146)</f>
        <v>235.96974999999998</v>
      </c>
    </row>
    <row r="147" spans="2:9" s="487" customFormat="1" ht="13.5">
      <c r="B147" s="494"/>
      <c r="E147" s="494"/>
      <c r="H147" s="493"/>
      <c r="I147" s="494"/>
    </row>
    <row r="148" spans="1:4" s="487" customFormat="1" ht="13.5">
      <c r="A148" s="487" t="s">
        <v>730</v>
      </c>
      <c r="D148" s="487" t="s">
        <v>731</v>
      </c>
    </row>
    <row r="149" spans="1:8" s="487" customFormat="1" ht="13.5">
      <c r="A149" s="487" t="s">
        <v>732</v>
      </c>
      <c r="B149" s="495">
        <v>4919218</v>
      </c>
      <c r="D149" s="487" t="s">
        <v>508</v>
      </c>
      <c r="E149" s="488">
        <v>7882628</v>
      </c>
      <c r="F149" s="547" t="s">
        <v>733</v>
      </c>
      <c r="G149" s="548"/>
      <c r="H149" s="495"/>
    </row>
    <row r="150" spans="1:8" s="487" customFormat="1" ht="13.5">
      <c r="A150" s="487" t="s">
        <v>734</v>
      </c>
      <c r="B150" s="495">
        <v>5576954</v>
      </c>
      <c r="D150" s="487" t="s">
        <v>36</v>
      </c>
      <c r="E150" s="495">
        <v>1812587</v>
      </c>
      <c r="F150" s="547"/>
      <c r="G150" s="548"/>
      <c r="H150" s="495"/>
    </row>
    <row r="151" spans="1:8" s="487" customFormat="1" ht="13.5">
      <c r="A151" s="487" t="s">
        <v>544</v>
      </c>
      <c r="B151" s="495">
        <v>3016558</v>
      </c>
      <c r="D151" s="487" t="s">
        <v>517</v>
      </c>
      <c r="E151" s="488">
        <v>4602224</v>
      </c>
      <c r="G151" s="488"/>
      <c r="H151" s="495"/>
    </row>
    <row r="152" spans="1:8" s="487" customFormat="1" ht="13.5">
      <c r="A152" s="487" t="s">
        <v>546</v>
      </c>
      <c r="B152" s="495">
        <v>1307267</v>
      </c>
      <c r="D152" s="487" t="s">
        <v>457</v>
      </c>
      <c r="E152" s="488">
        <v>4574805</v>
      </c>
      <c r="F152" s="547" t="s">
        <v>735</v>
      </c>
      <c r="G152" s="548"/>
      <c r="H152" s="495"/>
    </row>
    <row r="153" spans="1:8" s="487" customFormat="1" ht="13.5">
      <c r="A153" s="487" t="s">
        <v>736</v>
      </c>
      <c r="B153" s="495">
        <v>2805792</v>
      </c>
      <c r="D153" s="487" t="s">
        <v>463</v>
      </c>
      <c r="E153" s="488">
        <v>1613200</v>
      </c>
      <c r="F153" s="547"/>
      <c r="G153" s="548"/>
      <c r="H153" s="495"/>
    </row>
    <row r="154" spans="1:8" s="487" customFormat="1" ht="13.5">
      <c r="A154" s="487" t="s">
        <v>36</v>
      </c>
      <c r="B154" s="495">
        <v>3509471</v>
      </c>
      <c r="D154" s="487" t="s">
        <v>36</v>
      </c>
      <c r="E154" s="495">
        <v>3590232</v>
      </c>
      <c r="G154" s="495"/>
      <c r="H154" s="495"/>
    </row>
    <row r="155" spans="1:8" s="487" customFormat="1" ht="13.5">
      <c r="A155" s="487" t="s">
        <v>478</v>
      </c>
      <c r="B155" s="495">
        <v>2461715</v>
      </c>
      <c r="D155" s="503" t="s">
        <v>737</v>
      </c>
      <c r="E155" s="495">
        <f>SUM(E149:E150)</f>
        <v>9695215</v>
      </c>
      <c r="H155" s="495"/>
    </row>
    <row r="156" spans="1:8" s="487" customFormat="1" ht="13.5">
      <c r="A156" s="503" t="s">
        <v>738</v>
      </c>
      <c r="B156" s="495">
        <f>SUM(B149:B152)</f>
        <v>14819997</v>
      </c>
      <c r="D156" s="503" t="s">
        <v>739</v>
      </c>
      <c r="E156" s="495">
        <f>SUM(E151:E154)</f>
        <v>14380461</v>
      </c>
      <c r="G156" s="487">
        <f>SUM(E155:E156)</f>
        <v>24075676</v>
      </c>
      <c r="H156" s="495"/>
    </row>
    <row r="157" spans="1:8" s="487" customFormat="1" ht="13.5">
      <c r="A157" s="503" t="s">
        <v>550</v>
      </c>
      <c r="B157" s="495">
        <f>B153</f>
        <v>2805792</v>
      </c>
      <c r="E157" s="495"/>
      <c r="H157" s="495"/>
    </row>
    <row r="158" spans="1:8" s="487" customFormat="1" ht="13.5">
      <c r="A158" s="503" t="s">
        <v>740</v>
      </c>
      <c r="B158" s="495">
        <f>SUM(B154:B155)</f>
        <v>5971186</v>
      </c>
      <c r="H158" s="495"/>
    </row>
    <row r="159" s="487" customFormat="1" ht="13.5"/>
    <row r="160" s="487" customFormat="1" ht="13.5">
      <c r="A160" s="487" t="s">
        <v>741</v>
      </c>
    </row>
    <row r="161" spans="1:2" s="487" customFormat="1" ht="13.5">
      <c r="A161" s="487" t="s">
        <v>572</v>
      </c>
      <c r="B161" s="495">
        <v>6851596</v>
      </c>
    </row>
    <row r="162" spans="1:2" s="487" customFormat="1" ht="13.5">
      <c r="A162" s="487" t="s">
        <v>742</v>
      </c>
      <c r="B162" s="495">
        <v>5420707</v>
      </c>
    </row>
    <row r="163" spans="1:2" s="487" customFormat="1" ht="13.5">
      <c r="A163" s="487" t="s">
        <v>743</v>
      </c>
      <c r="B163" s="495">
        <v>3957879</v>
      </c>
    </row>
    <row r="164" spans="1:2" s="487" customFormat="1" ht="13.5">
      <c r="A164" s="487" t="s">
        <v>744</v>
      </c>
      <c r="B164" s="495">
        <v>3981240</v>
      </c>
    </row>
    <row r="165" spans="1:2" s="487" customFormat="1" ht="13.5">
      <c r="A165" s="487" t="s">
        <v>575</v>
      </c>
      <c r="B165" s="495">
        <v>1922455</v>
      </c>
    </row>
    <row r="166" spans="1:2" s="487" customFormat="1" ht="13.5">
      <c r="A166" s="487" t="s">
        <v>36</v>
      </c>
      <c r="B166" s="495">
        <v>11359962</v>
      </c>
    </row>
    <row r="167" spans="1:2" s="487" customFormat="1" ht="13.5">
      <c r="A167" s="487" t="s">
        <v>455</v>
      </c>
      <c r="B167" s="495">
        <f>SUM(B161:B166)</f>
        <v>33493839</v>
      </c>
    </row>
    <row r="168" s="487" customFormat="1" ht="13.5"/>
    <row r="169" s="487" customFormat="1" ht="13.5">
      <c r="A169" s="487" t="s">
        <v>745</v>
      </c>
    </row>
    <row r="170" spans="1:10" s="487" customFormat="1" ht="13.5">
      <c r="A170" s="496" t="s">
        <v>746</v>
      </c>
      <c r="B170" s="496" t="s">
        <v>747</v>
      </c>
      <c r="C170" s="496" t="s">
        <v>748</v>
      </c>
      <c r="H170" s="501"/>
      <c r="I170" s="501"/>
      <c r="J170" s="501"/>
    </row>
    <row r="171" spans="1:10" s="487" customFormat="1" ht="13.5">
      <c r="A171" s="496" t="s">
        <v>749</v>
      </c>
      <c r="B171" s="504">
        <v>9.9692</v>
      </c>
      <c r="C171" s="505">
        <v>27.1768</v>
      </c>
      <c r="H171" s="496"/>
      <c r="I171" s="496"/>
      <c r="J171" s="496"/>
    </row>
    <row r="172" spans="1:10" s="487" customFormat="1" ht="13.5">
      <c r="A172" s="496" t="s">
        <v>195</v>
      </c>
      <c r="B172" s="504">
        <v>10.0028</v>
      </c>
      <c r="C172" s="505">
        <v>25.9586</v>
      </c>
      <c r="H172" s="496"/>
      <c r="I172" s="497"/>
      <c r="J172" s="498"/>
    </row>
    <row r="173" spans="1:10" s="487" customFormat="1" ht="13.5">
      <c r="A173" s="496" t="s">
        <v>196</v>
      </c>
      <c r="B173" s="504">
        <v>9.9714</v>
      </c>
      <c r="C173" s="506">
        <v>26.431</v>
      </c>
      <c r="H173" s="496"/>
      <c r="I173" s="497"/>
      <c r="J173" s="498"/>
    </row>
    <row r="174" spans="1:10" s="487" customFormat="1" ht="13.5">
      <c r="A174" s="496" t="s">
        <v>197</v>
      </c>
      <c r="B174" s="504">
        <v>9.9626</v>
      </c>
      <c r="C174" s="506">
        <v>26.0578</v>
      </c>
      <c r="H174" s="496"/>
      <c r="I174" s="497"/>
      <c r="J174" s="498"/>
    </row>
    <row r="175" spans="1:10" s="487" customFormat="1" ht="13.5">
      <c r="A175" s="496" t="s">
        <v>198</v>
      </c>
      <c r="B175" s="504">
        <v>10.3035</v>
      </c>
      <c r="C175" s="506">
        <v>26.2136</v>
      </c>
      <c r="H175" s="496"/>
      <c r="I175" s="497"/>
      <c r="J175" s="499"/>
    </row>
    <row r="176" spans="8:10" s="487" customFormat="1" ht="13.5">
      <c r="H176" s="496"/>
      <c r="I176" s="497"/>
      <c r="J176" s="499"/>
    </row>
    <row r="177" spans="1:10" s="487" customFormat="1" ht="13.5">
      <c r="A177" s="487" t="s">
        <v>766</v>
      </c>
      <c r="H177" s="496"/>
      <c r="I177" s="500"/>
      <c r="J177" s="500"/>
    </row>
    <row r="178" spans="2:10" s="487" customFormat="1" ht="13.5">
      <c r="B178" s="487" t="s">
        <v>750</v>
      </c>
      <c r="E178" s="487" t="s">
        <v>731</v>
      </c>
      <c r="H178" s="501"/>
      <c r="I178" s="501"/>
      <c r="J178" s="501"/>
    </row>
    <row r="179" spans="1:5" s="487" customFormat="1" ht="13.5">
      <c r="A179" s="487" t="s">
        <v>751</v>
      </c>
      <c r="B179" s="507">
        <v>96.83434846</v>
      </c>
      <c r="D179" s="487" t="s">
        <v>751</v>
      </c>
      <c r="E179" s="507">
        <v>99.05463608</v>
      </c>
    </row>
    <row r="180" spans="1:5" s="487" customFormat="1" ht="13.5">
      <c r="A180" s="487" t="s">
        <v>752</v>
      </c>
      <c r="B180" s="507">
        <v>48.07943145</v>
      </c>
      <c r="D180" s="487" t="s">
        <v>752</v>
      </c>
      <c r="E180" s="507">
        <v>47.91586616</v>
      </c>
    </row>
    <row r="181" spans="1:5" s="487" customFormat="1" ht="13.5">
      <c r="A181" s="487" t="s">
        <v>572</v>
      </c>
      <c r="B181" s="507">
        <v>15.69240707</v>
      </c>
      <c r="D181" s="487" t="s">
        <v>572</v>
      </c>
      <c r="E181" s="507">
        <v>15.7769661</v>
      </c>
    </row>
    <row r="182" spans="1:5" s="487" customFormat="1" ht="40.5">
      <c r="A182" s="508" t="s">
        <v>758</v>
      </c>
      <c r="B182" s="507">
        <v>15.37952889</v>
      </c>
      <c r="D182" s="508" t="s">
        <v>767</v>
      </c>
      <c r="E182" s="507">
        <v>15.53826848</v>
      </c>
    </row>
    <row r="183" s="487" customFormat="1" ht="13.5"/>
    <row r="184" s="487" customFormat="1" ht="13.5"/>
    <row r="185" s="487" customFormat="1" ht="13.5"/>
    <row r="186" s="480" customFormat="1" ht="13.5"/>
    <row r="187" s="480" customFormat="1" ht="13.5"/>
    <row r="188" s="480" customFormat="1" ht="13.5"/>
    <row r="189" s="480" customFormat="1" ht="13.5"/>
    <row r="190" s="480" customFormat="1" ht="13.5"/>
    <row r="191" s="480" customFormat="1" ht="13.5"/>
    <row r="192" s="480" customFormat="1" ht="13.5"/>
    <row r="193" s="480" customFormat="1" ht="13.5"/>
    <row r="194" s="480" customFormat="1" ht="13.5"/>
    <row r="195" s="480" customFormat="1" ht="13.5"/>
    <row r="196" s="480" customFormat="1" ht="13.5"/>
    <row r="197" s="480" customFormat="1" ht="13.5"/>
    <row r="198" s="480" customFormat="1" ht="13.5"/>
    <row r="199" s="480" customFormat="1" ht="13.5"/>
    <row r="200" s="480" customFormat="1" ht="13.5"/>
    <row r="201" s="480" customFormat="1" ht="13.5"/>
    <row r="202" s="480" customFormat="1" ht="13.5"/>
    <row r="203" s="480" customFormat="1" ht="13.5"/>
    <row r="204" s="480" customFormat="1" ht="13.5"/>
    <row r="205" s="480" customFormat="1" ht="13.5"/>
    <row r="206" s="480" customFormat="1" ht="13.5"/>
    <row r="207" s="480" customFormat="1" ht="13.5"/>
    <row r="208" s="480" customFormat="1" ht="13.5"/>
    <row r="209" s="480" customFormat="1" ht="13.5"/>
    <row r="210" s="480" customFormat="1" ht="13.5"/>
    <row r="211" s="480" customFormat="1" ht="13.5"/>
    <row r="212" s="480" customFormat="1" ht="13.5"/>
    <row r="213" s="480" customFormat="1" ht="13.5"/>
    <row r="214" s="480" customFormat="1" ht="13.5"/>
    <row r="215" s="480" customFormat="1" ht="13.5"/>
    <row r="216" s="480" customFormat="1" ht="13.5"/>
    <row r="217" s="480" customFormat="1" ht="13.5"/>
    <row r="218" s="480" customFormat="1" ht="13.5"/>
    <row r="219" s="480" customFormat="1" ht="13.5"/>
    <row r="220" s="480" customFormat="1" ht="13.5"/>
    <row r="221" s="480" customFormat="1" ht="13.5"/>
    <row r="222" s="480" customFormat="1" ht="13.5"/>
    <row r="223" s="480" customFormat="1" ht="13.5"/>
    <row r="224" s="480" customFormat="1" ht="13.5"/>
    <row r="225" s="480" customFormat="1" ht="13.5"/>
    <row r="226" s="480" customFormat="1" ht="13.5"/>
    <row r="227" s="480" customFormat="1" ht="13.5"/>
    <row r="228" s="480" customFormat="1" ht="13.5"/>
    <row r="229" s="480" customFormat="1" ht="13.5"/>
    <row r="230" s="480" customFormat="1" ht="13.5"/>
    <row r="231" s="480" customFormat="1" ht="13.5"/>
    <row r="232" s="480" customFormat="1" ht="13.5"/>
    <row r="233" s="480" customFormat="1" ht="13.5"/>
    <row r="234" s="480" customFormat="1" ht="13.5"/>
    <row r="235" s="480" customFormat="1" ht="13.5"/>
    <row r="236" s="480" customFormat="1" ht="13.5"/>
    <row r="237" s="480" customFormat="1" ht="13.5"/>
    <row r="238" s="480" customFormat="1" ht="13.5"/>
    <row r="239" s="480" customFormat="1" ht="13.5"/>
    <row r="240" s="480" customFormat="1" ht="13.5"/>
    <row r="241" s="480" customFormat="1" ht="13.5"/>
    <row r="242" s="480" customFormat="1" ht="13.5"/>
    <row r="243" s="480" customFormat="1" ht="13.5"/>
    <row r="244" s="480" customFormat="1" ht="13.5"/>
    <row r="245" s="480" customFormat="1" ht="13.5"/>
    <row r="246" s="480" customFormat="1" ht="13.5"/>
    <row r="247" s="480" customFormat="1" ht="13.5"/>
    <row r="248" s="480" customFormat="1" ht="13.5"/>
    <row r="249" s="480" customFormat="1" ht="13.5"/>
    <row r="250" s="480" customFormat="1" ht="13.5"/>
    <row r="251" s="480" customFormat="1" ht="13.5"/>
    <row r="252" s="480" customFormat="1" ht="13.5"/>
    <row r="253" s="480" customFormat="1" ht="13.5"/>
    <row r="254" s="480" customFormat="1" ht="13.5"/>
  </sheetData>
  <mergeCells count="12">
    <mergeCell ref="F149:G150"/>
    <mergeCell ref="F152:G153"/>
    <mergeCell ref="I15:J15"/>
    <mergeCell ref="I16:J16"/>
    <mergeCell ref="A98:K98"/>
    <mergeCell ref="B14:C14"/>
    <mergeCell ref="I14:J14"/>
    <mergeCell ref="A4:K4"/>
    <mergeCell ref="B35:E35"/>
    <mergeCell ref="B15:C15"/>
    <mergeCell ref="B16:C16"/>
    <mergeCell ref="H35:J35"/>
  </mergeCells>
  <printOptions/>
  <pageMargins left="0.11811023622047245" right="0.15748031496062992" top="0.11811023622047245" bottom="0.1968503937007874" header="0.11811023622047245" footer="0.35433070866141736"/>
  <pageSetup firstPageNumber="175" useFirstPageNumber="1" horizontalDpi="600" verticalDpi="600" orientation="portrait" paperSize="9" scale="96" r:id="rId4"/>
  <headerFooter alignWithMargins="0">
    <oddFooter>&amp;C&amp;"ＭＳ 明朝,標準"&amp;P</oddFooter>
  </headerFooter>
  <rowBreaks count="1" manualBreakCount="1">
    <brk id="131" max="255" man="1"/>
  </rowBreak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showGridLines="0" view="pageBreakPreview" zoomScaleNormal="75" zoomScaleSheetLayoutView="10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20.625" style="1" customWidth="1"/>
    <col min="3" max="3" width="19.625" style="1" customWidth="1"/>
    <col min="4" max="5" width="12.625" style="1" customWidth="1"/>
    <col min="6" max="6" width="20.50390625" style="1" bestFit="1" customWidth="1"/>
    <col min="7" max="7" width="16.00390625" style="1" customWidth="1"/>
    <col min="8" max="8" width="17.375" style="1" customWidth="1"/>
    <col min="9" max="9" width="23.125" style="1" customWidth="1"/>
    <col min="10" max="10" width="16.00390625" style="1" customWidth="1"/>
    <col min="11" max="11" width="17.375" style="1" customWidth="1"/>
    <col min="12" max="12" width="9.00390625" style="1" customWidth="1"/>
    <col min="13" max="13" width="12.125" style="1" bestFit="1" customWidth="1"/>
    <col min="14" max="14" width="13.75390625" style="1" bestFit="1" customWidth="1"/>
    <col min="15" max="15" width="9.625" style="1" bestFit="1" customWidth="1"/>
    <col min="16" max="16" width="10.50390625" style="1" bestFit="1" customWidth="1"/>
    <col min="17" max="16384" width="9.00390625" style="1" customWidth="1"/>
  </cols>
  <sheetData>
    <row r="1" spans="4:13" s="65" customFormat="1" ht="21">
      <c r="D1" s="591" t="s">
        <v>648</v>
      </c>
      <c r="E1" s="591"/>
      <c r="F1" s="591"/>
      <c r="G1" s="399" t="s">
        <v>483</v>
      </c>
      <c r="H1" s="399"/>
      <c r="I1" s="399"/>
      <c r="J1" s="399"/>
      <c r="K1" s="399"/>
      <c r="L1" s="399"/>
      <c r="M1" s="399"/>
    </row>
    <row r="2" spans="1:11" s="65" customFormat="1" ht="13.5">
      <c r="A2" s="67" t="s">
        <v>496</v>
      </c>
      <c r="B2" s="67"/>
      <c r="C2" s="67"/>
      <c r="D2" s="67"/>
      <c r="E2" s="67"/>
      <c r="F2" s="67"/>
      <c r="G2" s="67"/>
      <c r="H2" s="67"/>
      <c r="I2" s="67"/>
      <c r="J2" s="67"/>
      <c r="K2" s="62" t="s">
        <v>649</v>
      </c>
    </row>
    <row r="3" spans="1:11" s="65" customFormat="1" ht="19.5" customHeight="1">
      <c r="A3" s="583" t="s">
        <v>650</v>
      </c>
      <c r="B3" s="584"/>
      <c r="C3" s="576" t="s">
        <v>537</v>
      </c>
      <c r="D3" s="592"/>
      <c r="E3" s="592"/>
      <c r="F3" s="483" t="s">
        <v>762</v>
      </c>
      <c r="G3" s="481" t="s">
        <v>763</v>
      </c>
      <c r="H3" s="482"/>
      <c r="I3" s="576" t="s">
        <v>539</v>
      </c>
      <c r="J3" s="592"/>
      <c r="K3" s="577"/>
    </row>
    <row r="4" spans="1:14" s="65" customFormat="1" ht="19.5" customHeight="1">
      <c r="A4" s="585"/>
      <c r="B4" s="586"/>
      <c r="C4" s="104" t="s">
        <v>454</v>
      </c>
      <c r="D4" s="105" t="s">
        <v>651</v>
      </c>
      <c r="E4" s="105" t="s">
        <v>652</v>
      </c>
      <c r="F4" s="104" t="s">
        <v>454</v>
      </c>
      <c r="G4" s="105" t="s">
        <v>651</v>
      </c>
      <c r="H4" s="316" t="s">
        <v>652</v>
      </c>
      <c r="I4" s="104" t="s">
        <v>454</v>
      </c>
      <c r="J4" s="105" t="s">
        <v>651</v>
      </c>
      <c r="K4" s="161" t="s">
        <v>652</v>
      </c>
      <c r="N4" s="410"/>
    </row>
    <row r="5" spans="1:15" s="65" customFormat="1" ht="19.5" customHeight="1">
      <c r="A5" s="581" t="s">
        <v>486</v>
      </c>
      <c r="B5" s="582"/>
      <c r="C5" s="411">
        <v>8617396949</v>
      </c>
      <c r="D5" s="412">
        <v>100</v>
      </c>
      <c r="E5" s="413">
        <v>15.895389413621103</v>
      </c>
      <c r="F5" s="414">
        <v>9127190095</v>
      </c>
      <c r="G5" s="412">
        <v>100</v>
      </c>
      <c r="H5" s="415">
        <v>5.915860079523867</v>
      </c>
      <c r="I5" s="414">
        <v>9905463608</v>
      </c>
      <c r="J5" s="412">
        <v>100</v>
      </c>
      <c r="K5" s="416">
        <v>8.52697823644924</v>
      </c>
      <c r="N5" s="417"/>
      <c r="O5" s="417"/>
    </row>
    <row r="6" spans="1:15" s="65" customFormat="1" ht="19.5" customHeight="1">
      <c r="A6" s="294">
        <v>1</v>
      </c>
      <c r="B6" s="277" t="s">
        <v>653</v>
      </c>
      <c r="C6" s="411">
        <v>2072464422</v>
      </c>
      <c r="D6" s="418">
        <v>24.049773200252748</v>
      </c>
      <c r="E6" s="418">
        <v>1.2276934464245102</v>
      </c>
      <c r="F6" s="419">
        <v>2134046723</v>
      </c>
      <c r="G6" s="418">
        <v>23.381201670917974</v>
      </c>
      <c r="H6" s="420">
        <v>2.971452747090879</v>
      </c>
      <c r="I6" s="419">
        <v>2207167374</v>
      </c>
      <c r="J6" s="420">
        <v>22.282322780101016</v>
      </c>
      <c r="K6" s="445">
        <v>3.426384727753695</v>
      </c>
      <c r="N6" s="417"/>
      <c r="O6" s="417"/>
    </row>
    <row r="7" spans="1:15" s="65" customFormat="1" ht="19.5" customHeight="1">
      <c r="A7" s="294">
        <v>2</v>
      </c>
      <c r="B7" s="277" t="s">
        <v>457</v>
      </c>
      <c r="C7" s="411">
        <v>3991355747</v>
      </c>
      <c r="D7" s="418">
        <v>46.317417784301725</v>
      </c>
      <c r="E7" s="418">
        <v>14.065310695017502</v>
      </c>
      <c r="F7" s="419">
        <v>3877631664</v>
      </c>
      <c r="G7" s="418">
        <v>42.484396880527555</v>
      </c>
      <c r="H7" s="420">
        <v>-2.849259505005989</v>
      </c>
      <c r="I7" s="419">
        <v>3870383338</v>
      </c>
      <c r="J7" s="420">
        <v>39.07321748044325</v>
      </c>
      <c r="K7" s="445">
        <v>-0.18692662501427204</v>
      </c>
      <c r="N7" s="417"/>
      <c r="O7" s="417"/>
    </row>
    <row r="8" spans="1:15" s="65" customFormat="1" ht="19.5" customHeight="1">
      <c r="A8" s="294">
        <v>3</v>
      </c>
      <c r="B8" s="277" t="s">
        <v>654</v>
      </c>
      <c r="C8" s="411">
        <v>866493159</v>
      </c>
      <c r="D8" s="418">
        <v>10.055161252616449</v>
      </c>
      <c r="E8" s="418">
        <v>36.85281201976761</v>
      </c>
      <c r="F8" s="419">
        <v>950602000</v>
      </c>
      <c r="G8" s="418">
        <v>10.415056442406659</v>
      </c>
      <c r="H8" s="420">
        <v>9.7068095837096</v>
      </c>
      <c r="I8" s="419">
        <v>1031831663</v>
      </c>
      <c r="J8" s="420">
        <v>10.416793234863398</v>
      </c>
      <c r="K8" s="445">
        <v>8.545075962390158</v>
      </c>
      <c r="N8" s="417"/>
      <c r="O8" s="417"/>
    </row>
    <row r="9" spans="1:15" s="65" customFormat="1" ht="19.5" customHeight="1">
      <c r="A9" s="294">
        <v>4</v>
      </c>
      <c r="B9" s="277" t="s">
        <v>458</v>
      </c>
      <c r="C9" s="411">
        <v>43561279</v>
      </c>
      <c r="D9" s="418">
        <v>0.5055039156001168</v>
      </c>
      <c r="E9" s="418">
        <v>4.988441005989188</v>
      </c>
      <c r="F9" s="419">
        <v>374122301</v>
      </c>
      <c r="G9" s="418">
        <v>4.098986622454038</v>
      </c>
      <c r="H9" s="420">
        <v>758.8414059192338</v>
      </c>
      <c r="I9" s="419">
        <v>505492577</v>
      </c>
      <c r="J9" s="420">
        <v>5.103169291256054</v>
      </c>
      <c r="K9" s="445">
        <v>35.11425960143446</v>
      </c>
      <c r="N9" s="417"/>
      <c r="O9" s="417"/>
    </row>
    <row r="10" spans="1:15" s="65" customFormat="1" ht="19.5" customHeight="1">
      <c r="A10" s="294">
        <v>5</v>
      </c>
      <c r="B10" s="277" t="s">
        <v>655</v>
      </c>
      <c r="C10" s="411">
        <v>216863164</v>
      </c>
      <c r="D10" s="418">
        <v>2.51657391766275</v>
      </c>
      <c r="E10" s="418">
        <v>21.650813239752694</v>
      </c>
      <c r="F10" s="419">
        <v>235020465</v>
      </c>
      <c r="G10" s="418">
        <v>2.574948725224288</v>
      </c>
      <c r="H10" s="420">
        <v>8.372699477906735</v>
      </c>
      <c r="I10" s="419">
        <v>787239762</v>
      </c>
      <c r="J10" s="420">
        <v>7.947530707842867</v>
      </c>
      <c r="K10" s="445">
        <v>234.96647281333566</v>
      </c>
      <c r="N10" s="417"/>
      <c r="O10" s="417"/>
    </row>
    <row r="11" spans="1:15" s="65" customFormat="1" ht="19.5" customHeight="1">
      <c r="A11" s="294">
        <v>6</v>
      </c>
      <c r="B11" s="277" t="s">
        <v>460</v>
      </c>
      <c r="C11" s="411">
        <v>1404278238</v>
      </c>
      <c r="D11" s="418">
        <v>16.2958518252192</v>
      </c>
      <c r="E11" s="418">
        <v>48.75735377797329</v>
      </c>
      <c r="F11" s="419">
        <v>1531039570</v>
      </c>
      <c r="G11" s="418">
        <v>16.774489783429892</v>
      </c>
      <c r="H11" s="420">
        <v>9.026796013056199</v>
      </c>
      <c r="I11" s="419">
        <v>1433509016</v>
      </c>
      <c r="J11" s="420">
        <v>14.471902302909353</v>
      </c>
      <c r="K11" s="445">
        <v>-6.370217720760807</v>
      </c>
      <c r="N11" s="417"/>
      <c r="O11" s="417"/>
    </row>
    <row r="12" spans="1:15" s="65" customFormat="1" ht="19.5" customHeight="1">
      <c r="A12" s="294">
        <v>7</v>
      </c>
      <c r="B12" s="277" t="s">
        <v>461</v>
      </c>
      <c r="C12" s="411" t="s">
        <v>220</v>
      </c>
      <c r="D12" s="418" t="s">
        <v>220</v>
      </c>
      <c r="E12" s="418">
        <v>-100</v>
      </c>
      <c r="F12" s="419" t="s">
        <v>220</v>
      </c>
      <c r="G12" s="419" t="s">
        <v>220</v>
      </c>
      <c r="H12" s="420" t="s">
        <v>220</v>
      </c>
      <c r="I12" s="421">
        <v>42377454</v>
      </c>
      <c r="J12" s="420">
        <v>0.4278189863397659</v>
      </c>
      <c r="K12" s="445" t="s">
        <v>656</v>
      </c>
      <c r="N12" s="417"/>
      <c r="O12" s="417"/>
    </row>
    <row r="13" spans="1:15" s="65" customFormat="1" ht="19.5" customHeight="1">
      <c r="A13" s="298">
        <v>8</v>
      </c>
      <c r="B13" s="196" t="s">
        <v>657</v>
      </c>
      <c r="C13" s="422">
        <v>22380940</v>
      </c>
      <c r="D13" s="423">
        <v>0.2597181043470114</v>
      </c>
      <c r="E13" s="423">
        <v>-15.939623146641381</v>
      </c>
      <c r="F13" s="424">
        <v>24727372</v>
      </c>
      <c r="G13" s="423">
        <v>0.2709198750395918</v>
      </c>
      <c r="H13" s="425">
        <v>10.484063672035234</v>
      </c>
      <c r="I13" s="424">
        <v>27462424</v>
      </c>
      <c r="J13" s="425">
        <v>0.2772452162442996</v>
      </c>
      <c r="K13" s="446">
        <v>11.060827652853678</v>
      </c>
      <c r="N13" s="417"/>
      <c r="O13" s="417"/>
    </row>
    <row r="14" spans="1:14" s="65" customFormat="1" ht="13.5">
      <c r="A14" s="268"/>
      <c r="B14" s="276"/>
      <c r="C14" s="92"/>
      <c r="D14" s="92"/>
      <c r="E14" s="92"/>
      <c r="F14" s="92"/>
      <c r="G14" s="92"/>
      <c r="H14" s="92"/>
      <c r="I14" s="426"/>
      <c r="J14" s="427"/>
      <c r="K14" s="92"/>
      <c r="N14" s="428"/>
    </row>
    <row r="15" spans="1:11" s="65" customFormat="1" ht="13.5">
      <c r="A15" s="67" t="s">
        <v>523</v>
      </c>
      <c r="B15" s="272"/>
      <c r="C15" s="67"/>
      <c r="D15" s="67"/>
      <c r="E15" s="67"/>
      <c r="F15" s="67"/>
      <c r="G15" s="67"/>
      <c r="H15" s="67"/>
      <c r="I15" s="67"/>
      <c r="J15" s="67"/>
      <c r="K15" s="67"/>
    </row>
    <row r="16" spans="1:11" s="65" customFormat="1" ht="19.5" customHeight="1">
      <c r="A16" s="587" t="s">
        <v>650</v>
      </c>
      <c r="B16" s="588"/>
      <c r="C16" s="593" t="s">
        <v>658</v>
      </c>
      <c r="D16" s="593"/>
      <c r="E16" s="595"/>
      <c r="F16" s="486" t="s">
        <v>761</v>
      </c>
      <c r="G16" s="484" t="s">
        <v>760</v>
      </c>
      <c r="H16" s="485"/>
      <c r="I16" s="593" t="s">
        <v>659</v>
      </c>
      <c r="J16" s="593"/>
      <c r="K16" s="594"/>
    </row>
    <row r="17" spans="1:11" s="65" customFormat="1" ht="19.5" customHeight="1">
      <c r="A17" s="589"/>
      <c r="B17" s="590"/>
      <c r="C17" s="429" t="s">
        <v>454</v>
      </c>
      <c r="D17" s="430" t="s">
        <v>651</v>
      </c>
      <c r="E17" s="431" t="s">
        <v>652</v>
      </c>
      <c r="F17" s="432" t="s">
        <v>454</v>
      </c>
      <c r="G17" s="430" t="s">
        <v>651</v>
      </c>
      <c r="H17" s="433" t="s">
        <v>652</v>
      </c>
      <c r="I17" s="432" t="s">
        <v>454</v>
      </c>
      <c r="J17" s="430" t="s">
        <v>651</v>
      </c>
      <c r="K17" s="434" t="s">
        <v>652</v>
      </c>
    </row>
    <row r="18" spans="1:15" s="65" customFormat="1" ht="19.5" customHeight="1">
      <c r="A18" s="581" t="s">
        <v>487</v>
      </c>
      <c r="B18" s="582"/>
      <c r="C18" s="435">
        <v>8666352238</v>
      </c>
      <c r="D18" s="412">
        <v>100</v>
      </c>
      <c r="E18" s="436">
        <v>13.889779338136748</v>
      </c>
      <c r="F18" s="437">
        <v>9084812641</v>
      </c>
      <c r="G18" s="412">
        <v>100</v>
      </c>
      <c r="H18" s="415">
        <v>4.828564446817026</v>
      </c>
      <c r="I18" s="437">
        <v>9683434846</v>
      </c>
      <c r="J18" s="412">
        <v>100</v>
      </c>
      <c r="K18" s="416">
        <v>6.58926307735177</v>
      </c>
      <c r="N18" s="417"/>
      <c r="O18" s="417"/>
    </row>
    <row r="19" spans="1:15" s="65" customFormat="1" ht="19.5" customHeight="1">
      <c r="A19" s="294">
        <v>1</v>
      </c>
      <c r="B19" s="277" t="s">
        <v>476</v>
      </c>
      <c r="C19" s="438">
        <v>178286684</v>
      </c>
      <c r="D19" s="418">
        <v>2.057228682885206</v>
      </c>
      <c r="E19" s="439">
        <v>-13.460626031912284</v>
      </c>
      <c r="F19" s="440">
        <v>177098893</v>
      </c>
      <c r="G19" s="418">
        <v>1.949395105857748</v>
      </c>
      <c r="H19" s="420">
        <v>-0.6662253026142935</v>
      </c>
      <c r="I19" s="440">
        <v>216152447</v>
      </c>
      <c r="J19" s="418">
        <v>2.2321877560759087</v>
      </c>
      <c r="K19" s="445">
        <v>22.051834056354046</v>
      </c>
      <c r="N19" s="417"/>
      <c r="O19" s="417"/>
    </row>
    <row r="20" spans="1:15" s="65" customFormat="1" ht="19.5" customHeight="1">
      <c r="A20" s="294">
        <v>2</v>
      </c>
      <c r="B20" s="277" t="s">
        <v>660</v>
      </c>
      <c r="C20" s="438">
        <v>5206458490</v>
      </c>
      <c r="D20" s="418">
        <v>60.07670063502443</v>
      </c>
      <c r="E20" s="439">
        <v>7.55830409108782</v>
      </c>
      <c r="F20" s="440">
        <v>5743236018</v>
      </c>
      <c r="G20" s="418">
        <v>63.21799078255752</v>
      </c>
      <c r="H20" s="420">
        <v>10.30983976979715</v>
      </c>
      <c r="I20" s="440">
        <v>5916202866</v>
      </c>
      <c r="J20" s="418">
        <v>61.096118888473185</v>
      </c>
      <c r="K20" s="445">
        <v>3.011661848092273</v>
      </c>
      <c r="N20" s="417"/>
      <c r="O20" s="417"/>
    </row>
    <row r="21" spans="1:15" s="65" customFormat="1" ht="19.5" customHeight="1">
      <c r="A21" s="294">
        <v>3</v>
      </c>
      <c r="B21" s="277" t="s">
        <v>661</v>
      </c>
      <c r="C21" s="438">
        <v>2370480086</v>
      </c>
      <c r="D21" s="418">
        <v>27.352685661747966</v>
      </c>
      <c r="E21" s="439">
        <v>28.04812982490475</v>
      </c>
      <c r="F21" s="440">
        <v>2302822430</v>
      </c>
      <c r="G21" s="418">
        <v>25.34804536977792</v>
      </c>
      <c r="H21" s="420">
        <v>-2.854175253341481</v>
      </c>
      <c r="I21" s="440">
        <v>2135213960</v>
      </c>
      <c r="J21" s="418">
        <v>22.050171183647784</v>
      </c>
      <c r="K21" s="445">
        <v>-7.278393149922547</v>
      </c>
      <c r="N21" s="417"/>
      <c r="O21" s="417"/>
    </row>
    <row r="22" spans="1:15" s="65" customFormat="1" ht="19.5" customHeight="1">
      <c r="A22" s="294">
        <v>4</v>
      </c>
      <c r="B22" s="277" t="s">
        <v>662</v>
      </c>
      <c r="C22" s="438">
        <v>174920396</v>
      </c>
      <c r="D22" s="418">
        <v>2.0183854890297845</v>
      </c>
      <c r="E22" s="439">
        <v>5.359745071916294</v>
      </c>
      <c r="F22" s="440">
        <v>189526779</v>
      </c>
      <c r="G22" s="418">
        <v>2.0861935902195783</v>
      </c>
      <c r="H22" s="420">
        <v>8.350302957237759</v>
      </c>
      <c r="I22" s="440">
        <v>794562287</v>
      </c>
      <c r="J22" s="418">
        <v>8.205376497454466</v>
      </c>
      <c r="K22" s="445">
        <v>319.234839104188</v>
      </c>
      <c r="N22" s="417"/>
      <c r="O22" s="417"/>
    </row>
    <row r="23" spans="1:15" s="65" customFormat="1" ht="19.5" customHeight="1">
      <c r="A23" s="294">
        <v>5</v>
      </c>
      <c r="B23" s="277" t="s">
        <v>663</v>
      </c>
      <c r="C23" s="438">
        <v>57746201</v>
      </c>
      <c r="D23" s="418">
        <v>0.6663264937097286</v>
      </c>
      <c r="E23" s="439">
        <v>-20.571836496513</v>
      </c>
      <c r="F23" s="440">
        <v>49406731</v>
      </c>
      <c r="G23" s="418">
        <v>0.5438387444230397</v>
      </c>
      <c r="H23" s="420">
        <v>-14.441590711742236</v>
      </c>
      <c r="I23" s="440">
        <v>16712438</v>
      </c>
      <c r="J23" s="418">
        <v>0.17258791189061923</v>
      </c>
      <c r="K23" s="445">
        <v>-66.17376284215202</v>
      </c>
      <c r="N23" s="417"/>
      <c r="O23" s="417"/>
    </row>
    <row r="24" spans="1:15" s="65" customFormat="1" ht="19.5" customHeight="1">
      <c r="A24" s="294">
        <v>6</v>
      </c>
      <c r="B24" s="277" t="s">
        <v>478</v>
      </c>
      <c r="C24" s="438" t="s">
        <v>220</v>
      </c>
      <c r="D24" s="440" t="s">
        <v>220</v>
      </c>
      <c r="E24" s="440" t="s">
        <v>220</v>
      </c>
      <c r="F24" s="440" t="s">
        <v>220</v>
      </c>
      <c r="G24" s="440" t="s">
        <v>220</v>
      </c>
      <c r="H24" s="440" t="s">
        <v>220</v>
      </c>
      <c r="I24" s="440" t="s">
        <v>656</v>
      </c>
      <c r="J24" s="440" t="s">
        <v>656</v>
      </c>
      <c r="K24" s="445" t="s">
        <v>656</v>
      </c>
      <c r="N24" s="417"/>
      <c r="O24" s="417"/>
    </row>
    <row r="25" spans="1:15" s="65" customFormat="1" ht="19.5" customHeight="1">
      <c r="A25" s="294">
        <v>7</v>
      </c>
      <c r="B25" s="277" t="s">
        <v>664</v>
      </c>
      <c r="C25" s="438">
        <v>184490687</v>
      </c>
      <c r="D25" s="418">
        <v>2.128815930087055</v>
      </c>
      <c r="E25" s="439">
        <v>221.494725512593</v>
      </c>
      <c r="F25" s="440">
        <v>76310534</v>
      </c>
      <c r="G25" s="418">
        <v>0.8399791720041483</v>
      </c>
      <c r="H25" s="420">
        <v>-58.637189095620855</v>
      </c>
      <c r="I25" s="440">
        <v>34718662</v>
      </c>
      <c r="J25" s="418">
        <v>0.35853664068738444</v>
      </c>
      <c r="K25" s="445">
        <v>-54.50344771535735</v>
      </c>
      <c r="N25" s="417"/>
      <c r="O25" s="417"/>
    </row>
    <row r="26" spans="1:15" s="65" customFormat="1" ht="19.5" customHeight="1">
      <c r="A26" s="298">
        <v>8</v>
      </c>
      <c r="B26" s="196" t="s">
        <v>665</v>
      </c>
      <c r="C26" s="441">
        <v>493969694</v>
      </c>
      <c r="D26" s="423">
        <v>5.699857107515828</v>
      </c>
      <c r="E26" s="442">
        <v>18.897208393054868</v>
      </c>
      <c r="F26" s="443">
        <v>546411256</v>
      </c>
      <c r="G26" s="423">
        <v>6.014557235160047</v>
      </c>
      <c r="H26" s="425">
        <v>10.61635210357663</v>
      </c>
      <c r="I26" s="443">
        <v>569872186</v>
      </c>
      <c r="J26" s="423">
        <v>5.88</v>
      </c>
      <c r="K26" s="446">
        <v>4.293639587834552</v>
      </c>
      <c r="N26" s="417"/>
      <c r="O26" s="417"/>
    </row>
    <row r="27" spans="2:11" s="65" customFormat="1" ht="13.5">
      <c r="B27" s="67"/>
      <c r="C27" s="67"/>
      <c r="D27" s="67"/>
      <c r="E27" s="67"/>
      <c r="F27" s="67"/>
      <c r="G27" s="67"/>
      <c r="H27" s="67"/>
      <c r="I27" s="444"/>
      <c r="J27" s="552" t="s">
        <v>666</v>
      </c>
      <c r="K27" s="552"/>
    </row>
  </sheetData>
  <mergeCells count="10">
    <mergeCell ref="D1:F1"/>
    <mergeCell ref="J27:K27"/>
    <mergeCell ref="I3:K3"/>
    <mergeCell ref="I16:K16"/>
    <mergeCell ref="C16:E16"/>
    <mergeCell ref="C3:E3"/>
    <mergeCell ref="A18:B18"/>
    <mergeCell ref="A3:B4"/>
    <mergeCell ref="A5:B5"/>
    <mergeCell ref="A16:B17"/>
  </mergeCells>
  <printOptions/>
  <pageMargins left="0.1968503937007874" right="0.1968503937007874" top="0.984251968503937" bottom="0.2755905511811024" header="0.5118110236220472" footer="0.1968503937007874"/>
  <pageSetup fitToWidth="2" fitToHeight="1"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1"/>
  <sheetViews>
    <sheetView showGridLines="0" view="pageBreakPreview" zoomScaleSheetLayoutView="100" workbookViewId="0" topLeftCell="A1">
      <selection activeCell="A1" sqref="A1:H1"/>
    </sheetView>
  </sheetViews>
  <sheetFormatPr defaultColWidth="9.00390625" defaultRowHeight="13.5"/>
  <cols>
    <col min="1" max="1" width="2.125" style="1" customWidth="1"/>
    <col min="2" max="2" width="15.00390625" style="1" customWidth="1"/>
    <col min="3" max="3" width="14.625" style="1" customWidth="1"/>
    <col min="4" max="4" width="9.625" style="1" customWidth="1"/>
    <col min="5" max="5" width="14.625" style="1" customWidth="1"/>
    <col min="6" max="6" width="9.625" style="1" customWidth="1"/>
    <col min="7" max="7" width="14.625" style="1" customWidth="1"/>
    <col min="8" max="8" width="9.625" style="1" customWidth="1"/>
    <col min="9" max="9" width="2.125" style="2" customWidth="1"/>
    <col min="10" max="10" width="15.00390625" style="2" customWidth="1"/>
    <col min="11" max="11" width="14.625" style="2" customWidth="1"/>
    <col min="12" max="12" width="9.625" style="2" customWidth="1"/>
    <col min="13" max="13" width="14.625" style="2" customWidth="1"/>
    <col min="14" max="14" width="9.625" style="2" customWidth="1"/>
    <col min="15" max="15" width="14.625" style="2" customWidth="1"/>
    <col min="16" max="16" width="9.625" style="2" customWidth="1"/>
    <col min="17" max="16384" width="9.00390625" style="1" customWidth="1"/>
  </cols>
  <sheetData>
    <row r="1" spans="1:16" ht="21">
      <c r="A1" s="591" t="s">
        <v>667</v>
      </c>
      <c r="B1" s="591"/>
      <c r="C1" s="591"/>
      <c r="D1" s="591"/>
      <c r="E1" s="591"/>
      <c r="F1" s="591"/>
      <c r="G1" s="591"/>
      <c r="H1" s="591"/>
      <c r="I1" s="600" t="s">
        <v>668</v>
      </c>
      <c r="J1" s="600"/>
      <c r="K1" s="600"/>
      <c r="L1" s="600"/>
      <c r="M1" s="600"/>
      <c r="N1" s="600"/>
      <c r="O1" s="600"/>
      <c r="P1" s="600"/>
    </row>
    <row r="2" spans="1:16" ht="16.5" customHeight="1">
      <c r="A2" s="2" t="s">
        <v>448</v>
      </c>
      <c r="B2" s="2"/>
      <c r="C2" s="2"/>
      <c r="D2" s="44"/>
      <c r="E2" s="44"/>
      <c r="F2" s="44"/>
      <c r="G2" s="2"/>
      <c r="H2" s="44" t="s">
        <v>649</v>
      </c>
      <c r="I2" s="2" t="s">
        <v>464</v>
      </c>
      <c r="L2" s="44"/>
      <c r="M2" s="44"/>
      <c r="N2" s="44"/>
      <c r="P2" s="44" t="s">
        <v>649</v>
      </c>
    </row>
    <row r="3" spans="1:16" ht="16.5" customHeight="1">
      <c r="A3" s="601" t="s">
        <v>449</v>
      </c>
      <c r="B3" s="602"/>
      <c r="C3" s="607" t="s">
        <v>450</v>
      </c>
      <c r="D3" s="605"/>
      <c r="E3" s="607" t="s">
        <v>451</v>
      </c>
      <c r="F3" s="607"/>
      <c r="G3" s="607" t="s">
        <v>452</v>
      </c>
      <c r="H3" s="608"/>
      <c r="I3" s="601" t="s">
        <v>449</v>
      </c>
      <c r="J3" s="602"/>
      <c r="K3" s="605" t="s">
        <v>450</v>
      </c>
      <c r="L3" s="606"/>
      <c r="M3" s="607" t="s">
        <v>451</v>
      </c>
      <c r="N3" s="605"/>
      <c r="O3" s="607" t="s">
        <v>452</v>
      </c>
      <c r="P3" s="608"/>
    </row>
    <row r="4" spans="1:16" ht="16.5" customHeight="1">
      <c r="A4" s="603"/>
      <c r="B4" s="604"/>
      <c r="C4" s="245" t="s">
        <v>484</v>
      </c>
      <c r="D4" s="245" t="s">
        <v>485</v>
      </c>
      <c r="E4" s="245" t="s">
        <v>484</v>
      </c>
      <c r="F4" s="246" t="s">
        <v>485</v>
      </c>
      <c r="G4" s="245" t="s">
        <v>484</v>
      </c>
      <c r="H4" s="247" t="s">
        <v>485</v>
      </c>
      <c r="I4" s="603"/>
      <c r="J4" s="604"/>
      <c r="K4" s="245" t="s">
        <v>484</v>
      </c>
      <c r="L4" s="245" t="s">
        <v>485</v>
      </c>
      <c r="M4" s="245" t="s">
        <v>484</v>
      </c>
      <c r="N4" s="246" t="s">
        <v>485</v>
      </c>
      <c r="O4" s="245" t="s">
        <v>484</v>
      </c>
      <c r="P4" s="247" t="s">
        <v>485</v>
      </c>
    </row>
    <row r="5" spans="1:16" s="65" customFormat="1" ht="16.5" customHeight="1">
      <c r="A5" s="596" t="s">
        <v>486</v>
      </c>
      <c r="B5" s="597"/>
      <c r="C5" s="224">
        <v>4649731794</v>
      </c>
      <c r="D5" s="251">
        <v>3.4026712090013658</v>
      </c>
      <c r="E5" s="224">
        <v>4825917631</v>
      </c>
      <c r="F5" s="249">
        <v>3.789161285116481</v>
      </c>
      <c r="G5" s="224">
        <v>4791586616</v>
      </c>
      <c r="H5" s="250">
        <v>-0.7113883332668047</v>
      </c>
      <c r="I5" s="596" t="s">
        <v>487</v>
      </c>
      <c r="J5" s="597"/>
      <c r="K5" s="213">
        <v>4646238197</v>
      </c>
      <c r="L5" s="251">
        <v>2.2823105459375985</v>
      </c>
      <c r="M5" s="213">
        <v>4902172128</v>
      </c>
      <c r="N5" s="249">
        <v>5.508411754809566</v>
      </c>
      <c r="O5" s="213">
        <v>4807943145</v>
      </c>
      <c r="P5" s="454">
        <v>-1.9221883797549077</v>
      </c>
    </row>
    <row r="6" spans="1:16" s="65" customFormat="1" ht="16.5" customHeight="1">
      <c r="A6" s="203">
        <v>1</v>
      </c>
      <c r="B6" s="252" t="s">
        <v>669</v>
      </c>
      <c r="C6" s="229">
        <v>2915214000</v>
      </c>
      <c r="D6" s="248">
        <v>-3.8804393413045717</v>
      </c>
      <c r="E6" s="229">
        <v>2913632000</v>
      </c>
      <c r="F6" s="253">
        <v>-0.05426702808095735</v>
      </c>
      <c r="G6" s="229">
        <v>2677483000</v>
      </c>
      <c r="H6" s="254">
        <v>-8.104970016803769</v>
      </c>
      <c r="I6" s="203">
        <v>1</v>
      </c>
      <c r="J6" s="252" t="s">
        <v>670</v>
      </c>
      <c r="K6" s="218">
        <v>4497410524</v>
      </c>
      <c r="L6" s="248">
        <v>1.071013907165028</v>
      </c>
      <c r="M6" s="218">
        <v>4817530387</v>
      </c>
      <c r="N6" s="253">
        <v>7.1178706344842455</v>
      </c>
      <c r="O6" s="218">
        <v>4623198508</v>
      </c>
      <c r="P6" s="455">
        <v>-4.033848536262486</v>
      </c>
    </row>
    <row r="7" spans="1:16" s="65" customFormat="1" ht="16.5" customHeight="1">
      <c r="A7" s="203">
        <v>2</v>
      </c>
      <c r="B7" s="252" t="s">
        <v>457</v>
      </c>
      <c r="C7" s="229">
        <v>1077408988</v>
      </c>
      <c r="D7" s="248">
        <v>16.95813554611851</v>
      </c>
      <c r="E7" s="229">
        <v>1247201096</v>
      </c>
      <c r="F7" s="253">
        <v>15.759299383160519</v>
      </c>
      <c r="G7" s="229">
        <v>1324263629</v>
      </c>
      <c r="H7" s="254">
        <v>6.178837819109817</v>
      </c>
      <c r="I7" s="203">
        <v>2</v>
      </c>
      <c r="J7" s="252" t="s">
        <v>671</v>
      </c>
      <c r="K7" s="218">
        <v>46087335</v>
      </c>
      <c r="L7" s="248">
        <v>-7.860332017073354</v>
      </c>
      <c r="M7" s="218">
        <v>55407671</v>
      </c>
      <c r="N7" s="253">
        <v>20.223204487740503</v>
      </c>
      <c r="O7" s="218">
        <v>92262788</v>
      </c>
      <c r="P7" s="455">
        <v>66.51627172706827</v>
      </c>
    </row>
    <row r="8" spans="1:16" s="65" customFormat="1" ht="16.5" customHeight="1">
      <c r="A8" s="203">
        <v>3</v>
      </c>
      <c r="B8" s="252" t="s">
        <v>458</v>
      </c>
      <c r="C8" s="229">
        <v>279122000</v>
      </c>
      <c r="D8" s="248">
        <v>19.505574489219228</v>
      </c>
      <c r="E8" s="229">
        <v>322387915</v>
      </c>
      <c r="F8" s="253">
        <v>15.500718323887048</v>
      </c>
      <c r="G8" s="229">
        <v>347496228</v>
      </c>
      <c r="H8" s="254">
        <v>7.7882302132820325</v>
      </c>
      <c r="I8" s="203">
        <v>3</v>
      </c>
      <c r="J8" s="252" t="s">
        <v>672</v>
      </c>
      <c r="K8" s="218">
        <v>16049564</v>
      </c>
      <c r="L8" s="248">
        <v>-1.7237269310082435</v>
      </c>
      <c r="M8" s="218">
        <v>15481878</v>
      </c>
      <c r="N8" s="253">
        <v>-3.5370805088536983</v>
      </c>
      <c r="O8" s="218">
        <v>14949407</v>
      </c>
      <c r="P8" s="455">
        <v>-3.4393178915374523</v>
      </c>
    </row>
    <row r="9" spans="1:16" s="65" customFormat="1" ht="16.5" customHeight="1">
      <c r="A9" s="203">
        <v>4</v>
      </c>
      <c r="B9" s="252" t="s">
        <v>460</v>
      </c>
      <c r="C9" s="229">
        <v>275985000</v>
      </c>
      <c r="D9" s="248">
        <v>-1.9368524282607769</v>
      </c>
      <c r="E9" s="229">
        <v>323368000</v>
      </c>
      <c r="F9" s="253">
        <v>17.168686703987536</v>
      </c>
      <c r="G9" s="229">
        <v>360013000</v>
      </c>
      <c r="H9" s="254">
        <v>11.332290146211133</v>
      </c>
      <c r="I9" s="203">
        <v>4</v>
      </c>
      <c r="J9" s="252" t="s">
        <v>673</v>
      </c>
      <c r="K9" s="218">
        <v>40851059</v>
      </c>
      <c r="L9" s="248">
        <v>124.11524502649868</v>
      </c>
      <c r="M9" s="218">
        <v>13752192</v>
      </c>
      <c r="N9" s="253">
        <v>-66.33577601990686</v>
      </c>
      <c r="O9" s="218">
        <v>1277945</v>
      </c>
      <c r="P9" s="455">
        <v>-90.70733596505924</v>
      </c>
    </row>
    <row r="10" spans="1:16" s="65" customFormat="1" ht="16.5" customHeight="1">
      <c r="A10" s="203">
        <v>5</v>
      </c>
      <c r="B10" s="252" t="s">
        <v>461</v>
      </c>
      <c r="C10" s="256" t="s">
        <v>220</v>
      </c>
      <c r="D10" s="258" t="s">
        <v>220</v>
      </c>
      <c r="E10" s="256">
        <v>3493597</v>
      </c>
      <c r="F10" s="447">
        <v>100</v>
      </c>
      <c r="G10" s="256" t="s">
        <v>220</v>
      </c>
      <c r="H10" s="257" t="s">
        <v>220</v>
      </c>
      <c r="I10" s="203">
        <v>5</v>
      </c>
      <c r="J10" s="252" t="s">
        <v>674</v>
      </c>
      <c r="K10" s="218">
        <v>45839715</v>
      </c>
      <c r="L10" s="248">
        <v>456.848255720303</v>
      </c>
      <c r="M10" s="204" t="s">
        <v>220</v>
      </c>
      <c r="N10" s="253">
        <v>-100</v>
      </c>
      <c r="O10" s="453">
        <v>16356529</v>
      </c>
      <c r="P10" s="457" t="s">
        <v>220</v>
      </c>
    </row>
    <row r="11" spans="1:16" s="65" customFormat="1" ht="16.5" customHeight="1">
      <c r="A11" s="207">
        <v>6</v>
      </c>
      <c r="B11" s="259" t="s">
        <v>462</v>
      </c>
      <c r="C11" s="262">
        <v>102001806</v>
      </c>
      <c r="D11" s="260">
        <v>269.2093471147814</v>
      </c>
      <c r="E11" s="262">
        <v>15835023</v>
      </c>
      <c r="F11" s="448">
        <v>-84.47574251773543</v>
      </c>
      <c r="G11" s="262">
        <v>82330759</v>
      </c>
      <c r="H11" s="263">
        <v>419.9282564982697</v>
      </c>
      <c r="I11" s="598" t="s">
        <v>675</v>
      </c>
      <c r="J11" s="599"/>
      <c r="K11" s="450">
        <v>3493597</v>
      </c>
      <c r="L11" s="449">
        <v>-107.62133228795162</v>
      </c>
      <c r="M11" s="450">
        <v>-76254497</v>
      </c>
      <c r="N11" s="451">
        <v>-2282.6929952138153</v>
      </c>
      <c r="O11" s="450">
        <v>-16356529</v>
      </c>
      <c r="P11" s="456">
        <v>78.55007947924697</v>
      </c>
    </row>
    <row r="12" spans="1:16" ht="13.5" customHeight="1">
      <c r="A12" s="2"/>
      <c r="B12" s="2"/>
      <c r="C12" s="2"/>
      <c r="D12" s="2"/>
      <c r="E12" s="2"/>
      <c r="F12" s="2"/>
      <c r="G12" s="370"/>
      <c r="H12" s="2"/>
      <c r="I12" s="67"/>
      <c r="J12" s="67"/>
      <c r="K12" s="92"/>
      <c r="L12" s="267"/>
      <c r="M12" s="267"/>
      <c r="N12" s="267"/>
      <c r="O12" s="552" t="s">
        <v>676</v>
      </c>
      <c r="P12" s="552"/>
    </row>
    <row r="13" spans="1:8" ht="13.5" customHeight="1">
      <c r="A13" s="2"/>
      <c r="B13" s="2"/>
      <c r="C13" s="2"/>
      <c r="D13" s="2"/>
      <c r="E13" s="2"/>
      <c r="F13" s="2"/>
      <c r="G13" s="2"/>
      <c r="H13" s="2"/>
    </row>
    <row r="14" spans="8:16" ht="13.5">
      <c r="H14" s="269"/>
      <c r="M14" s="271"/>
      <c r="N14" s="270"/>
      <c r="P14" s="270"/>
    </row>
    <row r="15" spans="8:16" ht="13.5">
      <c r="H15" s="269"/>
      <c r="M15" s="452"/>
      <c r="N15" s="270"/>
      <c r="P15" s="270"/>
    </row>
    <row r="16" spans="8:16" ht="13.5">
      <c r="H16" s="269"/>
      <c r="M16" s="452"/>
      <c r="N16" s="270"/>
      <c r="P16" s="270"/>
    </row>
    <row r="17" spans="8:16" ht="13.5">
      <c r="H17" s="269"/>
      <c r="M17" s="452"/>
      <c r="N17" s="270"/>
      <c r="P17" s="270"/>
    </row>
    <row r="18" spans="8:16" ht="13.5">
      <c r="H18" s="269"/>
      <c r="M18" s="452"/>
      <c r="N18" s="270"/>
      <c r="P18" s="270"/>
    </row>
    <row r="19" spans="8:16" ht="13.5">
      <c r="H19" s="269"/>
      <c r="M19" s="452"/>
      <c r="N19" s="270"/>
      <c r="P19" s="270"/>
    </row>
    <row r="20" spans="8:16" ht="13.5">
      <c r="H20" s="269"/>
      <c r="M20" s="271"/>
      <c r="N20" s="270"/>
      <c r="P20" s="270"/>
    </row>
    <row r="21" ht="13.5">
      <c r="M21" s="39"/>
    </row>
  </sheetData>
  <mergeCells count="14">
    <mergeCell ref="A5:B5"/>
    <mergeCell ref="G3:H3"/>
    <mergeCell ref="A1:H1"/>
    <mergeCell ref="C3:D3"/>
    <mergeCell ref="A3:B4"/>
    <mergeCell ref="E3:F3"/>
    <mergeCell ref="I5:J5"/>
    <mergeCell ref="I11:J11"/>
    <mergeCell ref="I1:P1"/>
    <mergeCell ref="O12:P12"/>
    <mergeCell ref="I3:J4"/>
    <mergeCell ref="K3:L3"/>
    <mergeCell ref="O3:P3"/>
    <mergeCell ref="M3:N3"/>
  </mergeCells>
  <printOptions/>
  <pageMargins left="0.31496062992125984" right="0.2755905511811024" top="0.984251968503937" bottom="0.984251968503937" header="0.5118110236220472" footer="0.5118110236220472"/>
  <pageSetup fitToWidth="2" horizontalDpi="300" verticalDpi="300" orientation="portrait" paperSize="9" r:id="rId1"/>
  <colBreaks count="1" manualBreakCount="1">
    <brk id="8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W19"/>
  <sheetViews>
    <sheetView showGridLines="0" view="pageBreakPreview" zoomScaleSheetLayoutView="100" workbookViewId="0" topLeftCell="A1">
      <selection activeCell="A1" sqref="A1:H1"/>
    </sheetView>
  </sheetViews>
  <sheetFormatPr defaultColWidth="9.00390625" defaultRowHeight="13.5"/>
  <cols>
    <col min="1" max="1" width="2.375" style="1" customWidth="1"/>
    <col min="2" max="2" width="15.00390625" style="1" customWidth="1"/>
    <col min="3" max="3" width="14.625" style="1" customWidth="1"/>
    <col min="4" max="4" width="9.625" style="1" customWidth="1"/>
    <col min="5" max="5" width="14.625" style="1" customWidth="1"/>
    <col min="6" max="6" width="9.625" style="1" customWidth="1"/>
    <col min="7" max="7" width="14.625" style="1" customWidth="1"/>
    <col min="8" max="8" width="9.625" style="1" customWidth="1"/>
    <col min="9" max="9" width="2.375" style="2" customWidth="1"/>
    <col min="10" max="10" width="15.00390625" style="2" customWidth="1"/>
    <col min="11" max="11" width="14.625" style="2" customWidth="1"/>
    <col min="12" max="12" width="9.625" style="2" customWidth="1"/>
    <col min="13" max="13" width="14.625" style="2" customWidth="1"/>
    <col min="14" max="14" width="9.625" style="2" customWidth="1"/>
    <col min="15" max="15" width="14.625" style="2" customWidth="1"/>
    <col min="16" max="16" width="9.625" style="2" customWidth="1"/>
    <col min="17" max="16384" width="9.00390625" style="1" customWidth="1"/>
  </cols>
  <sheetData>
    <row r="1" spans="1:16" ht="21">
      <c r="A1" s="549" t="s">
        <v>764</v>
      </c>
      <c r="B1" s="549"/>
      <c r="C1" s="549"/>
      <c r="D1" s="549"/>
      <c r="E1" s="549"/>
      <c r="F1" s="549"/>
      <c r="G1" s="549"/>
      <c r="H1" s="549"/>
      <c r="I1" s="600"/>
      <c r="J1" s="600"/>
      <c r="K1" s="600"/>
      <c r="L1" s="600"/>
      <c r="M1" s="600"/>
      <c r="N1" s="600"/>
      <c r="O1" s="600"/>
      <c r="P1" s="600"/>
    </row>
    <row r="2" spans="1:16" ht="16.5" customHeight="1">
      <c r="A2" s="2" t="s">
        <v>448</v>
      </c>
      <c r="B2" s="2"/>
      <c r="C2" s="2"/>
      <c r="D2" s="44"/>
      <c r="E2" s="44"/>
      <c r="F2" s="44"/>
      <c r="G2" s="2"/>
      <c r="H2" s="44" t="s">
        <v>649</v>
      </c>
      <c r="I2" s="2" t="s">
        <v>464</v>
      </c>
      <c r="L2" s="44"/>
      <c r="M2" s="44"/>
      <c r="N2" s="44"/>
      <c r="P2" s="44" t="s">
        <v>649</v>
      </c>
    </row>
    <row r="3" spans="1:16" ht="16.5" customHeight="1">
      <c r="A3" s="601" t="s">
        <v>449</v>
      </c>
      <c r="B3" s="602"/>
      <c r="C3" s="607" t="s">
        <v>450</v>
      </c>
      <c r="D3" s="605"/>
      <c r="E3" s="607" t="s">
        <v>451</v>
      </c>
      <c r="F3" s="607"/>
      <c r="G3" s="607" t="s">
        <v>452</v>
      </c>
      <c r="H3" s="608"/>
      <c r="I3" s="601" t="s">
        <v>449</v>
      </c>
      <c r="J3" s="602"/>
      <c r="K3" s="605" t="s">
        <v>450</v>
      </c>
      <c r="L3" s="606"/>
      <c r="M3" s="607" t="s">
        <v>451</v>
      </c>
      <c r="N3" s="605"/>
      <c r="O3" s="607" t="s">
        <v>452</v>
      </c>
      <c r="P3" s="608"/>
    </row>
    <row r="4" spans="1:16" ht="16.5" customHeight="1">
      <c r="A4" s="603"/>
      <c r="B4" s="604"/>
      <c r="C4" s="245" t="s">
        <v>484</v>
      </c>
      <c r="D4" s="245" t="s">
        <v>485</v>
      </c>
      <c r="E4" s="245" t="s">
        <v>484</v>
      </c>
      <c r="F4" s="246" t="s">
        <v>485</v>
      </c>
      <c r="G4" s="245" t="s">
        <v>484</v>
      </c>
      <c r="H4" s="247" t="s">
        <v>485</v>
      </c>
      <c r="I4" s="603"/>
      <c r="J4" s="604"/>
      <c r="K4" s="245" t="s">
        <v>484</v>
      </c>
      <c r="L4" s="245" t="s">
        <v>485</v>
      </c>
      <c r="M4" s="245" t="s">
        <v>484</v>
      </c>
      <c r="N4" s="246" t="s">
        <v>485</v>
      </c>
      <c r="O4" s="245" t="s">
        <v>484</v>
      </c>
      <c r="P4" s="247" t="s">
        <v>485</v>
      </c>
    </row>
    <row r="5" spans="1:16" s="65" customFormat="1" ht="16.5" customHeight="1">
      <c r="A5" s="596" t="s">
        <v>486</v>
      </c>
      <c r="B5" s="597"/>
      <c r="C5" s="224">
        <v>3205851980</v>
      </c>
      <c r="D5" s="251">
        <v>100.204600767</v>
      </c>
      <c r="E5" s="224">
        <v>3236760191</v>
      </c>
      <c r="F5" s="249">
        <v>100.964118468</v>
      </c>
      <c r="G5" s="224">
        <v>3253793850</v>
      </c>
      <c r="H5" s="250">
        <v>100.526256441</v>
      </c>
      <c r="I5" s="596" t="s">
        <v>487</v>
      </c>
      <c r="J5" s="597"/>
      <c r="K5" s="213">
        <v>3149248226</v>
      </c>
      <c r="L5" s="251">
        <v>101.633796807</v>
      </c>
      <c r="M5" s="213">
        <v>3110153933</v>
      </c>
      <c r="N5" s="249">
        <v>98.758615066</v>
      </c>
      <c r="O5" s="213">
        <v>3155184105</v>
      </c>
      <c r="P5" s="250">
        <v>101.447843835</v>
      </c>
    </row>
    <row r="6" spans="1:16" s="65" customFormat="1" ht="16.5" customHeight="1">
      <c r="A6" s="203">
        <v>1</v>
      </c>
      <c r="B6" s="252" t="s">
        <v>690</v>
      </c>
      <c r="C6" s="229">
        <v>638203600</v>
      </c>
      <c r="D6" s="248">
        <v>104.680995405</v>
      </c>
      <c r="E6" s="229">
        <v>667482300</v>
      </c>
      <c r="F6" s="253">
        <v>104.587673902</v>
      </c>
      <c r="G6" s="229">
        <v>654027508</v>
      </c>
      <c r="H6" s="254">
        <v>97.984247372</v>
      </c>
      <c r="I6" s="203">
        <v>1</v>
      </c>
      <c r="J6" s="252" t="s">
        <v>476</v>
      </c>
      <c r="K6" s="218">
        <v>119197033</v>
      </c>
      <c r="L6" s="248">
        <v>128.400812627</v>
      </c>
      <c r="M6" s="218">
        <v>120098707</v>
      </c>
      <c r="N6" s="253">
        <v>100.756456748</v>
      </c>
      <c r="O6" s="218">
        <v>125392903</v>
      </c>
      <c r="P6" s="254">
        <v>104.408203995</v>
      </c>
    </row>
    <row r="7" spans="1:16" s="65" customFormat="1" ht="16.5" customHeight="1">
      <c r="A7" s="203">
        <v>2</v>
      </c>
      <c r="B7" s="255" t="s">
        <v>691</v>
      </c>
      <c r="C7" s="204" t="s">
        <v>698</v>
      </c>
      <c r="D7" s="466" t="s">
        <v>698</v>
      </c>
      <c r="E7" s="466" t="s">
        <v>698</v>
      </c>
      <c r="F7" s="466" t="s">
        <v>698</v>
      </c>
      <c r="G7" s="466">
        <v>3973200</v>
      </c>
      <c r="H7" s="469" t="s">
        <v>698</v>
      </c>
      <c r="I7" s="203">
        <v>2</v>
      </c>
      <c r="J7" s="252" t="s">
        <v>692</v>
      </c>
      <c r="K7" s="458">
        <v>2883843074</v>
      </c>
      <c r="L7" s="248">
        <v>103.137866792</v>
      </c>
      <c r="M7" s="218">
        <v>2885362003</v>
      </c>
      <c r="N7" s="267">
        <v>100.052670306</v>
      </c>
      <c r="O7" s="218">
        <v>2788724334</v>
      </c>
      <c r="P7" s="254">
        <v>96.650761017</v>
      </c>
    </row>
    <row r="8" spans="1:16" s="65" customFormat="1" ht="16.5" customHeight="1">
      <c r="A8" s="203">
        <v>3</v>
      </c>
      <c r="B8" s="255" t="s">
        <v>520</v>
      </c>
      <c r="C8" s="229">
        <v>418905</v>
      </c>
      <c r="D8" s="248">
        <v>100.07286192</v>
      </c>
      <c r="E8" s="229">
        <v>421100</v>
      </c>
      <c r="F8" s="253">
        <v>100.523985151</v>
      </c>
      <c r="G8" s="229">
        <v>364900</v>
      </c>
      <c r="H8" s="254">
        <v>86.654001424</v>
      </c>
      <c r="I8" s="203">
        <v>3</v>
      </c>
      <c r="J8" s="252" t="s">
        <v>693</v>
      </c>
      <c r="K8" s="466" t="s">
        <v>698</v>
      </c>
      <c r="L8" s="258" t="s">
        <v>698</v>
      </c>
      <c r="M8" s="204" t="s">
        <v>699</v>
      </c>
      <c r="N8" s="258" t="s">
        <v>698</v>
      </c>
      <c r="O8" s="458">
        <v>66692644</v>
      </c>
      <c r="P8" s="257" t="s">
        <v>698</v>
      </c>
    </row>
    <row r="9" spans="1:16" s="65" customFormat="1" ht="16.5" customHeight="1">
      <c r="A9" s="203">
        <v>4</v>
      </c>
      <c r="B9" s="252" t="s">
        <v>457</v>
      </c>
      <c r="C9" s="229">
        <v>684956000</v>
      </c>
      <c r="D9" s="248">
        <v>89.692886755</v>
      </c>
      <c r="E9" s="229">
        <v>717498000</v>
      </c>
      <c r="F9" s="253">
        <v>104.750962105</v>
      </c>
      <c r="G9" s="229">
        <v>643236544</v>
      </c>
      <c r="H9" s="254">
        <v>89.649942438</v>
      </c>
      <c r="I9" s="203">
        <v>4</v>
      </c>
      <c r="J9" s="459" t="s">
        <v>694</v>
      </c>
      <c r="K9" s="466" t="s">
        <v>698</v>
      </c>
      <c r="L9" s="258" t="s">
        <v>698</v>
      </c>
      <c r="M9" s="204" t="s">
        <v>698</v>
      </c>
      <c r="N9" s="258" t="s">
        <v>698</v>
      </c>
      <c r="O9" s="258" t="s">
        <v>698</v>
      </c>
      <c r="P9" s="257" t="s">
        <v>698</v>
      </c>
    </row>
    <row r="10" spans="1:16" s="65" customFormat="1" ht="16.5" customHeight="1">
      <c r="A10" s="203">
        <v>5</v>
      </c>
      <c r="B10" s="252" t="s">
        <v>695</v>
      </c>
      <c r="C10" s="256">
        <v>921911000</v>
      </c>
      <c r="D10" s="258">
        <v>102.898743219</v>
      </c>
      <c r="E10" s="256">
        <v>929218235</v>
      </c>
      <c r="F10" s="460">
        <v>100.792618267</v>
      </c>
      <c r="G10" s="229">
        <v>865662000</v>
      </c>
      <c r="H10" s="254">
        <v>93.160246688</v>
      </c>
      <c r="I10" s="203">
        <v>5</v>
      </c>
      <c r="J10" s="252" t="s">
        <v>696</v>
      </c>
      <c r="K10" s="218">
        <v>18812605</v>
      </c>
      <c r="L10" s="248">
        <v>68.78220726</v>
      </c>
      <c r="M10" s="204">
        <v>21112106</v>
      </c>
      <c r="N10" s="253">
        <v>112.223192907</v>
      </c>
      <c r="O10" s="204">
        <v>48421549</v>
      </c>
      <c r="P10" s="254">
        <v>229.354423476</v>
      </c>
    </row>
    <row r="11" spans="1:16" s="65" customFormat="1" ht="16.5" customHeight="1">
      <c r="A11" s="203">
        <v>6</v>
      </c>
      <c r="B11" s="252" t="s">
        <v>458</v>
      </c>
      <c r="C11" s="229">
        <v>368655000</v>
      </c>
      <c r="D11" s="248">
        <v>99.168251525</v>
      </c>
      <c r="E11" s="229">
        <v>364804333</v>
      </c>
      <c r="F11" s="460">
        <v>98.955482225</v>
      </c>
      <c r="G11" s="229">
        <v>442805325</v>
      </c>
      <c r="H11" s="254">
        <v>121.381596912</v>
      </c>
      <c r="I11" s="203">
        <v>6</v>
      </c>
      <c r="J11" s="252" t="s">
        <v>466</v>
      </c>
      <c r="K11" s="218">
        <v>46666666</v>
      </c>
      <c r="L11" s="248">
        <v>60.869560113</v>
      </c>
      <c r="M11" s="218">
        <v>46666666</v>
      </c>
      <c r="N11" s="461">
        <v>100</v>
      </c>
      <c r="O11" s="218">
        <v>46666666</v>
      </c>
      <c r="P11" s="462">
        <v>100</v>
      </c>
    </row>
    <row r="12" spans="1:16" s="65" customFormat="1" ht="16.5" customHeight="1">
      <c r="A12" s="203">
        <v>7</v>
      </c>
      <c r="B12" s="252" t="s">
        <v>459</v>
      </c>
      <c r="C12" s="229">
        <v>34700</v>
      </c>
      <c r="D12" s="248">
        <v>57833.3333333</v>
      </c>
      <c r="E12" s="229">
        <v>92273</v>
      </c>
      <c r="F12" s="460">
        <v>265.916426512</v>
      </c>
      <c r="G12" s="229">
        <v>57230</v>
      </c>
      <c r="H12" s="254">
        <v>62.02247678</v>
      </c>
      <c r="I12" s="203">
        <v>7</v>
      </c>
      <c r="J12" s="252" t="s">
        <v>491</v>
      </c>
      <c r="K12" s="218">
        <v>80728848</v>
      </c>
      <c r="L12" s="248">
        <v>177.619695777</v>
      </c>
      <c r="M12" s="218">
        <v>36914451</v>
      </c>
      <c r="N12" s="461">
        <v>45.726468188</v>
      </c>
      <c r="O12" s="218">
        <v>79286009</v>
      </c>
      <c r="P12" s="462">
        <v>214.783118405</v>
      </c>
    </row>
    <row r="13" spans="1:16" s="65" customFormat="1" ht="16.5" customHeight="1">
      <c r="A13" s="203">
        <v>8</v>
      </c>
      <c r="B13" s="252" t="s">
        <v>697</v>
      </c>
      <c r="C13" s="204" t="s">
        <v>698</v>
      </c>
      <c r="D13" s="466" t="s">
        <v>698</v>
      </c>
      <c r="E13" s="466" t="s">
        <v>698</v>
      </c>
      <c r="F13" s="466" t="s">
        <v>698</v>
      </c>
      <c r="G13" s="466" t="s">
        <v>698</v>
      </c>
      <c r="H13" s="469" t="s">
        <v>698</v>
      </c>
      <c r="I13" s="207">
        <v>8</v>
      </c>
      <c r="J13" s="259" t="s">
        <v>479</v>
      </c>
      <c r="K13" s="209" t="s">
        <v>220</v>
      </c>
      <c r="L13" s="264" t="s">
        <v>220</v>
      </c>
      <c r="M13" s="209" t="s">
        <v>220</v>
      </c>
      <c r="N13" s="467" t="s">
        <v>220</v>
      </c>
      <c r="O13" s="209" t="s">
        <v>220</v>
      </c>
      <c r="P13" s="468" t="s">
        <v>220</v>
      </c>
    </row>
    <row r="14" spans="1:23" s="65" customFormat="1" ht="16.5" customHeight="1">
      <c r="A14" s="203">
        <v>9</v>
      </c>
      <c r="B14" s="252" t="s">
        <v>460</v>
      </c>
      <c r="C14" s="229">
        <v>489695000</v>
      </c>
      <c r="D14" s="248">
        <v>103.039886543</v>
      </c>
      <c r="E14" s="229">
        <v>498948000</v>
      </c>
      <c r="F14" s="460">
        <v>101.889543491</v>
      </c>
      <c r="G14" s="229">
        <v>506019000</v>
      </c>
      <c r="H14" s="254">
        <v>101.41718175</v>
      </c>
      <c r="I14" s="66"/>
      <c r="J14" s="66"/>
      <c r="K14" s="463"/>
      <c r="L14" s="464"/>
      <c r="M14" s="267"/>
      <c r="N14" s="267"/>
      <c r="O14" s="552" t="s">
        <v>492</v>
      </c>
      <c r="P14" s="552"/>
      <c r="Q14" s="1"/>
      <c r="R14" s="1"/>
      <c r="S14" s="1"/>
      <c r="T14" s="1"/>
      <c r="U14" s="1"/>
      <c r="V14" s="1"/>
      <c r="W14" s="1"/>
    </row>
    <row r="15" spans="1:23" s="65" customFormat="1" ht="16.5" customHeight="1">
      <c r="A15" s="203">
        <v>10</v>
      </c>
      <c r="B15" s="252" t="s">
        <v>461</v>
      </c>
      <c r="C15" s="229">
        <v>100683153</v>
      </c>
      <c r="D15" s="248">
        <v>124.243605896</v>
      </c>
      <c r="E15" s="229">
        <v>56603754</v>
      </c>
      <c r="F15" s="460">
        <v>56.219687518</v>
      </c>
      <c r="G15" s="229">
        <v>126606258</v>
      </c>
      <c r="H15" s="254">
        <v>223.67113319</v>
      </c>
      <c r="L15" s="2"/>
      <c r="M15" s="2"/>
      <c r="N15" s="2"/>
      <c r="O15" s="2"/>
      <c r="P15" s="2"/>
      <c r="Q15" s="1"/>
      <c r="R15" s="1"/>
      <c r="S15" s="1"/>
      <c r="T15" s="1"/>
      <c r="U15" s="1"/>
      <c r="V15" s="1"/>
      <c r="W15" s="1"/>
    </row>
    <row r="16" spans="1:23" s="65" customFormat="1" ht="16.5" customHeight="1">
      <c r="A16" s="207">
        <v>11</v>
      </c>
      <c r="B16" s="259" t="s">
        <v>462</v>
      </c>
      <c r="C16" s="262">
        <v>1294622</v>
      </c>
      <c r="D16" s="260">
        <v>81.819721592</v>
      </c>
      <c r="E16" s="262">
        <v>1692196</v>
      </c>
      <c r="F16" s="465">
        <v>130.709658881</v>
      </c>
      <c r="G16" s="262">
        <v>11041885</v>
      </c>
      <c r="H16" s="263">
        <v>887.313585423</v>
      </c>
      <c r="L16" s="2"/>
      <c r="M16" s="271"/>
      <c r="N16" s="270"/>
      <c r="O16" s="2"/>
      <c r="P16" s="270"/>
      <c r="Q16" s="1"/>
      <c r="R16" s="1"/>
      <c r="S16" s="1"/>
      <c r="T16" s="1"/>
      <c r="U16" s="1"/>
      <c r="V16" s="1"/>
      <c r="W16" s="1"/>
    </row>
    <row r="17" spans="1:16" ht="13.5" customHeight="1">
      <c r="A17" s="2"/>
      <c r="B17" s="2"/>
      <c r="C17" s="2"/>
      <c r="D17" s="2"/>
      <c r="E17" s="2"/>
      <c r="F17" s="2"/>
      <c r="G17" s="370"/>
      <c r="H17" s="2"/>
      <c r="M17" s="452"/>
      <c r="N17" s="270"/>
      <c r="P17" s="270"/>
    </row>
    <row r="18" spans="1:16" ht="13.5" customHeight="1">
      <c r="A18" s="2"/>
      <c r="B18" s="2"/>
      <c r="C18" s="2"/>
      <c r="D18" s="2"/>
      <c r="E18" s="2"/>
      <c r="F18" s="2"/>
      <c r="G18" s="2"/>
      <c r="H18" s="2"/>
      <c r="M18" s="452"/>
      <c r="N18" s="270"/>
      <c r="P18" s="270"/>
    </row>
    <row r="19" spans="8:16" ht="13.5">
      <c r="H19" s="269"/>
      <c r="M19" s="452"/>
      <c r="N19" s="270"/>
      <c r="P19" s="270"/>
    </row>
  </sheetData>
  <mergeCells count="13">
    <mergeCell ref="A5:B5"/>
    <mergeCell ref="I5:J5"/>
    <mergeCell ref="G3:H3"/>
    <mergeCell ref="A1:H1"/>
    <mergeCell ref="C3:D3"/>
    <mergeCell ref="A3:B4"/>
    <mergeCell ref="E3:F3"/>
    <mergeCell ref="I1:P1"/>
    <mergeCell ref="O14:P14"/>
    <mergeCell ref="I3:J4"/>
    <mergeCell ref="K3:L3"/>
    <mergeCell ref="O3:P3"/>
    <mergeCell ref="M3:N3"/>
  </mergeCells>
  <printOptions/>
  <pageMargins left="0.31496062992125984" right="0.2755905511811024" top="0.984251968503937" bottom="0.984251968503937" header="0.5118110236220472" footer="0.5118110236220472"/>
  <pageSetup fitToWidth="2" horizontalDpi="300" verticalDpi="300" orientation="portrait" paperSize="9" r:id="rId1"/>
  <colBreaks count="1" manualBreakCount="1">
    <brk id="8" max="16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W14"/>
  <sheetViews>
    <sheetView showGridLines="0" view="pageBreakPreview" zoomScaleSheetLayoutView="100" workbookViewId="0" topLeftCell="A1">
      <selection activeCell="A1" sqref="A1:H1"/>
    </sheetView>
  </sheetViews>
  <sheetFormatPr defaultColWidth="9.00390625" defaultRowHeight="13.5"/>
  <cols>
    <col min="1" max="1" width="2.125" style="1" customWidth="1"/>
    <col min="2" max="2" width="15.00390625" style="1" customWidth="1"/>
    <col min="3" max="3" width="14.625" style="1" customWidth="1"/>
    <col min="4" max="4" width="12.25390625" style="1" bestFit="1" customWidth="1"/>
    <col min="5" max="5" width="14.625" style="1" customWidth="1"/>
    <col min="6" max="6" width="9.625" style="1" customWidth="1"/>
    <col min="7" max="7" width="14.625" style="1" customWidth="1"/>
    <col min="8" max="8" width="9.625" style="1" customWidth="1"/>
    <col min="9" max="9" width="2.125" style="2" customWidth="1"/>
    <col min="10" max="10" width="15.00390625" style="2" customWidth="1"/>
    <col min="11" max="11" width="14.625" style="2" customWidth="1"/>
    <col min="12" max="12" width="9.625" style="2" customWidth="1"/>
    <col min="13" max="13" width="14.625" style="2" customWidth="1"/>
    <col min="14" max="14" width="9.625" style="2" customWidth="1"/>
    <col min="15" max="15" width="14.625" style="2" customWidth="1"/>
    <col min="16" max="16" width="9.625" style="2" customWidth="1"/>
    <col min="17" max="16384" width="9.00390625" style="1" customWidth="1"/>
  </cols>
  <sheetData>
    <row r="1" spans="1:16" ht="21">
      <c r="A1" s="600" t="s">
        <v>765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</row>
    <row r="2" spans="1:16" ht="16.5" customHeight="1">
      <c r="A2" s="2" t="s">
        <v>448</v>
      </c>
      <c r="B2" s="2"/>
      <c r="C2" s="2"/>
      <c r="D2" s="44"/>
      <c r="E2" s="44"/>
      <c r="F2" s="44"/>
      <c r="G2" s="2"/>
      <c r="H2" s="44" t="s">
        <v>649</v>
      </c>
      <c r="I2" s="2" t="s">
        <v>464</v>
      </c>
      <c r="L2" s="44"/>
      <c r="M2" s="44"/>
      <c r="N2" s="44"/>
      <c r="P2" s="44" t="s">
        <v>649</v>
      </c>
    </row>
    <row r="3" spans="1:16" ht="16.5" customHeight="1">
      <c r="A3" s="601" t="s">
        <v>449</v>
      </c>
      <c r="B3" s="602"/>
      <c r="C3" s="607" t="s">
        <v>450</v>
      </c>
      <c r="D3" s="605"/>
      <c r="E3" s="607" t="s">
        <v>451</v>
      </c>
      <c r="F3" s="607"/>
      <c r="G3" s="607" t="s">
        <v>452</v>
      </c>
      <c r="H3" s="608"/>
      <c r="I3" s="601" t="s">
        <v>449</v>
      </c>
      <c r="J3" s="602"/>
      <c r="K3" s="605" t="s">
        <v>450</v>
      </c>
      <c r="L3" s="606"/>
      <c r="M3" s="607" t="s">
        <v>451</v>
      </c>
      <c r="N3" s="605"/>
      <c r="O3" s="607" t="s">
        <v>452</v>
      </c>
      <c r="P3" s="608"/>
    </row>
    <row r="4" spans="1:16" ht="16.5" customHeight="1">
      <c r="A4" s="603"/>
      <c r="B4" s="604"/>
      <c r="C4" s="245" t="s">
        <v>484</v>
      </c>
      <c r="D4" s="245" t="s">
        <v>485</v>
      </c>
      <c r="E4" s="245" t="s">
        <v>484</v>
      </c>
      <c r="F4" s="246" t="s">
        <v>485</v>
      </c>
      <c r="G4" s="245" t="s">
        <v>484</v>
      </c>
      <c r="H4" s="247" t="s">
        <v>485</v>
      </c>
      <c r="I4" s="603"/>
      <c r="J4" s="604"/>
      <c r="K4" s="245" t="s">
        <v>484</v>
      </c>
      <c r="L4" s="245" t="s">
        <v>485</v>
      </c>
      <c r="M4" s="245" t="s">
        <v>484</v>
      </c>
      <c r="N4" s="246" t="s">
        <v>485</v>
      </c>
      <c r="O4" s="245" t="s">
        <v>484</v>
      </c>
      <c r="P4" s="247" t="s">
        <v>485</v>
      </c>
    </row>
    <row r="5" spans="1:16" s="65" customFormat="1" ht="16.5" customHeight="1">
      <c r="A5" s="596" t="s">
        <v>486</v>
      </c>
      <c r="B5" s="597"/>
      <c r="C5" s="224">
        <v>338818384</v>
      </c>
      <c r="D5" s="248">
        <v>12.287221543877314</v>
      </c>
      <c r="E5" s="224">
        <v>343657013</v>
      </c>
      <c r="F5" s="249">
        <v>1.428089273927946</v>
      </c>
      <c r="G5" s="224">
        <v>318124028</v>
      </c>
      <c r="H5" s="250">
        <v>-7.429787268738208</v>
      </c>
      <c r="I5" s="596" t="s">
        <v>487</v>
      </c>
      <c r="J5" s="597"/>
      <c r="K5" s="213">
        <v>323635965</v>
      </c>
      <c r="L5" s="251">
        <v>11.932343393937828</v>
      </c>
      <c r="M5" s="213">
        <v>331863897</v>
      </c>
      <c r="N5" s="251">
        <v>2.542341670833781</v>
      </c>
      <c r="O5" s="213">
        <v>307651780</v>
      </c>
      <c r="P5" s="250">
        <v>-7.295797228584943</v>
      </c>
    </row>
    <row r="6" spans="1:16" s="65" customFormat="1" ht="16.5" customHeight="1">
      <c r="A6" s="203">
        <v>1</v>
      </c>
      <c r="B6" s="252" t="s">
        <v>488</v>
      </c>
      <c r="C6" s="229">
        <v>302966352</v>
      </c>
      <c r="D6" s="248">
        <v>3.010951820925367</v>
      </c>
      <c r="E6" s="229">
        <v>306249532</v>
      </c>
      <c r="F6" s="253">
        <v>1.0836780976918536</v>
      </c>
      <c r="G6" s="229">
        <v>285972179</v>
      </c>
      <c r="H6" s="254">
        <v>-6.621186608050067</v>
      </c>
      <c r="I6" s="203">
        <v>1</v>
      </c>
      <c r="J6" s="252" t="s">
        <v>476</v>
      </c>
      <c r="K6" s="218">
        <v>209073216</v>
      </c>
      <c r="L6" s="248">
        <v>10.37732107682261</v>
      </c>
      <c r="M6" s="218">
        <v>211913870</v>
      </c>
      <c r="N6" s="248">
        <v>1.3586886232237472</v>
      </c>
      <c r="O6" s="218">
        <v>186592016</v>
      </c>
      <c r="P6" s="254">
        <v>-11.949125368717016</v>
      </c>
    </row>
    <row r="7" spans="1:16" s="65" customFormat="1" ht="16.5" customHeight="1">
      <c r="A7" s="203">
        <v>2</v>
      </c>
      <c r="B7" s="255" t="s">
        <v>489</v>
      </c>
      <c r="C7" s="229">
        <v>100000</v>
      </c>
      <c r="D7" s="248">
        <v>100</v>
      </c>
      <c r="E7" s="256" t="s">
        <v>493</v>
      </c>
      <c r="F7" s="256" t="s">
        <v>493</v>
      </c>
      <c r="G7" s="256" t="s">
        <v>493</v>
      </c>
      <c r="H7" s="257" t="s">
        <v>220</v>
      </c>
      <c r="I7" s="203">
        <v>2</v>
      </c>
      <c r="J7" s="252" t="s">
        <v>490</v>
      </c>
      <c r="K7" s="218">
        <v>104793775</v>
      </c>
      <c r="L7" s="248">
        <v>5.827948999774568</v>
      </c>
      <c r="M7" s="218">
        <v>101458821</v>
      </c>
      <c r="N7" s="248">
        <v>-3.1823970460077455</v>
      </c>
      <c r="O7" s="218">
        <v>102568558</v>
      </c>
      <c r="P7" s="254">
        <v>1.0937806974910647</v>
      </c>
    </row>
    <row r="8" spans="1:16" s="65" customFormat="1" ht="16.5" customHeight="1">
      <c r="A8" s="203">
        <v>3</v>
      </c>
      <c r="B8" s="255" t="s">
        <v>460</v>
      </c>
      <c r="C8" s="229">
        <v>22296000</v>
      </c>
      <c r="D8" s="248">
        <v>226.1079420798596</v>
      </c>
      <c r="E8" s="229">
        <v>20738000</v>
      </c>
      <c r="F8" s="253">
        <v>-6.987800502332253</v>
      </c>
      <c r="G8" s="229">
        <v>18492000</v>
      </c>
      <c r="H8" s="254">
        <v>-10.830359726106664</v>
      </c>
      <c r="I8" s="203">
        <v>3</v>
      </c>
      <c r="J8" s="252" t="s">
        <v>491</v>
      </c>
      <c r="K8" s="204" t="s">
        <v>60</v>
      </c>
      <c r="L8" s="248">
        <v>-100</v>
      </c>
      <c r="M8" s="204" t="s">
        <v>60</v>
      </c>
      <c r="N8" s="258" t="s">
        <v>60</v>
      </c>
      <c r="O8" s="204" t="s">
        <v>60</v>
      </c>
      <c r="P8" s="257" t="s">
        <v>60</v>
      </c>
    </row>
    <row r="9" spans="1:16" s="65" customFormat="1" ht="16.5" customHeight="1">
      <c r="A9" s="203">
        <v>4</v>
      </c>
      <c r="B9" s="252" t="s">
        <v>461</v>
      </c>
      <c r="C9" s="229">
        <v>12607259</v>
      </c>
      <c r="D9" s="248">
        <v>100</v>
      </c>
      <c r="E9" s="229">
        <v>15182419</v>
      </c>
      <c r="F9" s="253">
        <v>20.426010126388295</v>
      </c>
      <c r="G9" s="229">
        <v>11793116</v>
      </c>
      <c r="H9" s="254">
        <v>-22.32386683571307</v>
      </c>
      <c r="I9" s="203">
        <v>4</v>
      </c>
      <c r="J9" s="252" t="s">
        <v>466</v>
      </c>
      <c r="K9" s="218">
        <v>9768974</v>
      </c>
      <c r="L9" s="248">
        <v>100</v>
      </c>
      <c r="M9" s="218">
        <v>18491206</v>
      </c>
      <c r="N9" s="248">
        <v>89.28503648387232</v>
      </c>
      <c r="O9" s="218">
        <v>18491206</v>
      </c>
      <c r="P9" s="254">
        <v>0</v>
      </c>
    </row>
    <row r="10" spans="1:16" s="65" customFormat="1" ht="16.5" customHeight="1">
      <c r="A10" s="207">
        <v>5</v>
      </c>
      <c r="B10" s="259" t="s">
        <v>462</v>
      </c>
      <c r="C10" s="234">
        <v>848773</v>
      </c>
      <c r="D10" s="260">
        <v>6.7927804374767975</v>
      </c>
      <c r="E10" s="234">
        <v>1487062</v>
      </c>
      <c r="F10" s="261">
        <v>75.20137893170495</v>
      </c>
      <c r="G10" s="262">
        <v>1866733</v>
      </c>
      <c r="H10" s="263">
        <v>25.53161872201697</v>
      </c>
      <c r="I10" s="207">
        <v>5</v>
      </c>
      <c r="J10" s="259" t="s">
        <v>479</v>
      </c>
      <c r="K10" s="209" t="s">
        <v>494</v>
      </c>
      <c r="L10" s="260">
        <v>-100</v>
      </c>
      <c r="M10" s="209" t="s">
        <v>494</v>
      </c>
      <c r="N10" s="264" t="s">
        <v>494</v>
      </c>
      <c r="O10" s="209" t="s">
        <v>494</v>
      </c>
      <c r="P10" s="265" t="s">
        <v>494</v>
      </c>
    </row>
    <row r="11" spans="1:23" s="268" customFormat="1" ht="13.5" customHeight="1">
      <c r="A11" s="233"/>
      <c r="B11" s="39"/>
      <c r="C11" s="266"/>
      <c r="D11" s="266"/>
      <c r="E11" s="266"/>
      <c r="F11" s="266"/>
      <c r="G11" s="266"/>
      <c r="H11" s="39"/>
      <c r="I11" s="92"/>
      <c r="J11" s="92"/>
      <c r="K11" s="92"/>
      <c r="L11" s="267"/>
      <c r="M11" s="267"/>
      <c r="N11" s="267"/>
      <c r="O11" s="552" t="s">
        <v>771</v>
      </c>
      <c r="P11" s="552"/>
      <c r="Q11" s="114"/>
      <c r="R11" s="114"/>
      <c r="S11" s="114"/>
      <c r="T11" s="114"/>
      <c r="U11" s="114"/>
      <c r="V11" s="114"/>
      <c r="W11" s="114"/>
    </row>
    <row r="12" spans="8:16" ht="13.5">
      <c r="H12" s="269"/>
      <c r="K12" s="238"/>
      <c r="L12" s="238"/>
      <c r="M12" s="238"/>
      <c r="N12" s="238"/>
      <c r="O12" s="238"/>
      <c r="P12" s="270"/>
    </row>
    <row r="13" spans="8:16" ht="13.5">
      <c r="H13" s="269"/>
      <c r="M13" s="271"/>
      <c r="N13" s="270"/>
      <c r="P13" s="270"/>
    </row>
    <row r="14" ht="13.5">
      <c r="M14" s="39"/>
    </row>
  </sheetData>
  <mergeCells count="13">
    <mergeCell ref="I5:J5"/>
    <mergeCell ref="I1:P1"/>
    <mergeCell ref="O11:P11"/>
    <mergeCell ref="I3:J4"/>
    <mergeCell ref="K3:L3"/>
    <mergeCell ref="O3:P3"/>
    <mergeCell ref="M3:N3"/>
    <mergeCell ref="A5:B5"/>
    <mergeCell ref="G3:H3"/>
    <mergeCell ref="A1:H1"/>
    <mergeCell ref="C3:D3"/>
    <mergeCell ref="A3:B4"/>
    <mergeCell ref="E3:F3"/>
  </mergeCells>
  <printOptions/>
  <pageMargins left="0.31496062992125984" right="0.2755905511811024" top="0.984251968503937" bottom="0.984251968503937" header="0.5118110236220472" footer="0.5118110236220472"/>
  <pageSetup fitToWidth="2" horizontalDpi="300" verticalDpi="300" orientation="portrait" paperSize="9" r:id="rId1"/>
  <colBreaks count="1" manualBreakCount="1">
    <brk id="8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H23"/>
  <sheetViews>
    <sheetView showGridLines="0" view="pageBreakPreview" zoomScaleSheetLayoutView="100" workbookViewId="0" topLeftCell="A1">
      <selection activeCell="A1" sqref="A1:H1"/>
    </sheetView>
  </sheetViews>
  <sheetFormatPr defaultColWidth="9.00390625" defaultRowHeight="13.5"/>
  <cols>
    <col min="1" max="1" width="2.125" style="115" customWidth="1"/>
    <col min="2" max="8" width="12.625" style="115" customWidth="1"/>
    <col min="9" max="16384" width="9.00390625" style="115" customWidth="1"/>
  </cols>
  <sheetData>
    <row r="1" spans="1:8" ht="18.75">
      <c r="A1" s="617" t="s">
        <v>677</v>
      </c>
      <c r="B1" s="617"/>
      <c r="C1" s="617"/>
      <c r="D1" s="617"/>
      <c r="E1" s="617"/>
      <c r="F1" s="617"/>
      <c r="G1" s="617"/>
      <c r="H1" s="617"/>
    </row>
    <row r="2" spans="1:8" ht="18" customHeight="1">
      <c r="A2" s="116" t="s">
        <v>448</v>
      </c>
      <c r="B2" s="116"/>
      <c r="C2" s="116"/>
      <c r="D2" s="116"/>
      <c r="E2" s="116"/>
      <c r="F2" s="117"/>
      <c r="G2" s="117"/>
      <c r="H2" s="117" t="s">
        <v>649</v>
      </c>
    </row>
    <row r="3" spans="1:8" ht="16.5" customHeight="1">
      <c r="A3" s="611" t="s">
        <v>449</v>
      </c>
      <c r="B3" s="612"/>
      <c r="C3" s="615" t="s">
        <v>450</v>
      </c>
      <c r="D3" s="616"/>
      <c r="E3" s="618" t="s">
        <v>451</v>
      </c>
      <c r="F3" s="615"/>
      <c r="G3" s="618" t="s">
        <v>452</v>
      </c>
      <c r="H3" s="621"/>
    </row>
    <row r="4" spans="1:8" ht="16.5" customHeight="1">
      <c r="A4" s="613"/>
      <c r="B4" s="614"/>
      <c r="C4" s="162" t="s">
        <v>453</v>
      </c>
      <c r="D4" s="163" t="s">
        <v>454</v>
      </c>
      <c r="E4" s="162" t="s">
        <v>453</v>
      </c>
      <c r="F4" s="163" t="s">
        <v>454</v>
      </c>
      <c r="G4" s="162" t="s">
        <v>453</v>
      </c>
      <c r="H4" s="164" t="s">
        <v>454</v>
      </c>
    </row>
    <row r="5" spans="1:8" s="168" customFormat="1" ht="16.5" customHeight="1">
      <c r="A5" s="609" t="s">
        <v>455</v>
      </c>
      <c r="B5" s="610"/>
      <c r="C5" s="165">
        <v>1648338000</v>
      </c>
      <c r="D5" s="166">
        <v>1648641933</v>
      </c>
      <c r="E5" s="165">
        <v>1559369500</v>
      </c>
      <c r="F5" s="166">
        <v>1559687666</v>
      </c>
      <c r="G5" s="165">
        <v>1589796000</v>
      </c>
      <c r="H5" s="167">
        <v>1553826848</v>
      </c>
    </row>
    <row r="6" spans="1:8" s="168" customFormat="1" ht="24">
      <c r="A6" s="158">
        <v>1</v>
      </c>
      <c r="B6" s="169" t="s">
        <v>456</v>
      </c>
      <c r="C6" s="165" t="s">
        <v>470</v>
      </c>
      <c r="D6" s="165" t="s">
        <v>470</v>
      </c>
      <c r="E6" s="165" t="s">
        <v>470</v>
      </c>
      <c r="F6" s="165" t="s">
        <v>470</v>
      </c>
      <c r="G6" s="165">
        <v>450000000</v>
      </c>
      <c r="H6" s="167">
        <v>450000000</v>
      </c>
    </row>
    <row r="7" spans="1:8" s="168" customFormat="1" ht="16.5" customHeight="1">
      <c r="A7" s="158">
        <v>2</v>
      </c>
      <c r="B7" s="170" t="s">
        <v>457</v>
      </c>
      <c r="C7" s="165">
        <v>675147600</v>
      </c>
      <c r="D7" s="166">
        <v>675147600</v>
      </c>
      <c r="E7" s="166">
        <v>459000000</v>
      </c>
      <c r="F7" s="166">
        <v>459000000</v>
      </c>
      <c r="G7" s="165">
        <v>297000000</v>
      </c>
      <c r="H7" s="167">
        <v>297000000</v>
      </c>
    </row>
    <row r="8" spans="1:8" s="168" customFormat="1" ht="16.5" customHeight="1">
      <c r="A8" s="158">
        <v>3</v>
      </c>
      <c r="B8" s="170" t="s">
        <v>458</v>
      </c>
      <c r="C8" s="165">
        <v>1000</v>
      </c>
      <c r="D8" s="166">
        <v>308000</v>
      </c>
      <c r="E8" s="166">
        <v>1000</v>
      </c>
      <c r="F8" s="166">
        <v>322000</v>
      </c>
      <c r="G8" s="165">
        <v>1000</v>
      </c>
      <c r="H8" s="167">
        <v>336000</v>
      </c>
    </row>
    <row r="9" spans="1:8" s="168" customFormat="1" ht="16.5" customHeight="1">
      <c r="A9" s="158">
        <v>4</v>
      </c>
      <c r="B9" s="170" t="s">
        <v>459</v>
      </c>
      <c r="C9" s="165" t="s">
        <v>471</v>
      </c>
      <c r="D9" s="165" t="s">
        <v>471</v>
      </c>
      <c r="E9" s="166" t="s">
        <v>471</v>
      </c>
      <c r="F9" s="166" t="s">
        <v>471</v>
      </c>
      <c r="G9" s="165">
        <v>1000</v>
      </c>
      <c r="H9" s="167" t="s">
        <v>471</v>
      </c>
    </row>
    <row r="10" spans="1:8" s="168" customFormat="1" ht="16.5" customHeight="1">
      <c r="A10" s="158">
        <v>5</v>
      </c>
      <c r="B10" s="170" t="s">
        <v>460</v>
      </c>
      <c r="C10" s="165">
        <v>226576000</v>
      </c>
      <c r="D10" s="166">
        <v>226576000</v>
      </c>
      <c r="E10" s="166">
        <v>227711000</v>
      </c>
      <c r="F10" s="166">
        <v>227711000</v>
      </c>
      <c r="G10" s="165">
        <v>140962000</v>
      </c>
      <c r="H10" s="167">
        <v>140962000</v>
      </c>
    </row>
    <row r="11" spans="1:8" s="168" customFormat="1" ht="16.5" customHeight="1">
      <c r="A11" s="158">
        <v>6</v>
      </c>
      <c r="B11" s="170" t="s">
        <v>461</v>
      </c>
      <c r="C11" s="165">
        <v>16162400</v>
      </c>
      <c r="D11" s="166">
        <v>16160523</v>
      </c>
      <c r="E11" s="165">
        <v>114403500</v>
      </c>
      <c r="F11" s="166">
        <v>114403347</v>
      </c>
      <c r="G11" s="165">
        <v>21735000</v>
      </c>
      <c r="H11" s="167">
        <v>21734777</v>
      </c>
    </row>
    <row r="12" spans="1:8" s="168" customFormat="1" ht="16.5" customHeight="1">
      <c r="A12" s="158">
        <v>7</v>
      </c>
      <c r="B12" s="170" t="s">
        <v>462</v>
      </c>
      <c r="C12" s="165">
        <v>514651000</v>
      </c>
      <c r="D12" s="166">
        <v>514649810</v>
      </c>
      <c r="E12" s="165">
        <v>370254000</v>
      </c>
      <c r="F12" s="166">
        <v>370251319</v>
      </c>
      <c r="G12" s="165">
        <v>116097000</v>
      </c>
      <c r="H12" s="167">
        <v>116094071</v>
      </c>
    </row>
    <row r="13" spans="1:8" s="168" customFormat="1" ht="16.5" customHeight="1">
      <c r="A13" s="171">
        <v>8</v>
      </c>
      <c r="B13" s="172" t="s">
        <v>463</v>
      </c>
      <c r="C13" s="173">
        <v>215800000</v>
      </c>
      <c r="D13" s="173">
        <v>215800000</v>
      </c>
      <c r="E13" s="173">
        <v>388000000</v>
      </c>
      <c r="F13" s="174">
        <v>388000000</v>
      </c>
      <c r="G13" s="173">
        <v>564000000</v>
      </c>
      <c r="H13" s="175">
        <v>527700000</v>
      </c>
    </row>
    <row r="14" spans="1:8" ht="13.5" customHeight="1">
      <c r="A14" s="176"/>
      <c r="B14" s="177"/>
      <c r="C14" s="178"/>
      <c r="D14" s="178"/>
      <c r="E14" s="179"/>
      <c r="F14" s="178"/>
      <c r="G14" s="619"/>
      <c r="H14" s="619"/>
    </row>
    <row r="15" spans="1:8" ht="13.5" customHeight="1">
      <c r="A15" s="116" t="s">
        <v>464</v>
      </c>
      <c r="B15" s="116"/>
      <c r="C15" s="116"/>
      <c r="D15" s="116"/>
      <c r="E15" s="116"/>
      <c r="F15" s="117"/>
      <c r="G15" s="117"/>
      <c r="H15" s="117" t="s">
        <v>649</v>
      </c>
    </row>
    <row r="16" spans="1:8" ht="16.5" customHeight="1">
      <c r="A16" s="611" t="s">
        <v>449</v>
      </c>
      <c r="B16" s="612"/>
      <c r="C16" s="615" t="s">
        <v>450</v>
      </c>
      <c r="D16" s="616"/>
      <c r="E16" s="615" t="s">
        <v>451</v>
      </c>
      <c r="F16" s="620"/>
      <c r="G16" s="615" t="s">
        <v>452</v>
      </c>
      <c r="H16" s="622"/>
    </row>
    <row r="17" spans="1:8" ht="16.5" customHeight="1">
      <c r="A17" s="613"/>
      <c r="B17" s="614"/>
      <c r="C17" s="162" t="s">
        <v>453</v>
      </c>
      <c r="D17" s="163" t="s">
        <v>454</v>
      </c>
      <c r="E17" s="162" t="s">
        <v>453</v>
      </c>
      <c r="F17" s="163" t="s">
        <v>454</v>
      </c>
      <c r="G17" s="162" t="s">
        <v>453</v>
      </c>
      <c r="H17" s="164" t="s">
        <v>454</v>
      </c>
    </row>
    <row r="18" spans="1:8" s="168" customFormat="1" ht="16.5" customHeight="1">
      <c r="A18" s="609" t="s">
        <v>455</v>
      </c>
      <c r="B18" s="610"/>
      <c r="C18" s="180">
        <v>1648338000</v>
      </c>
      <c r="D18" s="181">
        <v>1534238586</v>
      </c>
      <c r="E18" s="180">
        <v>1559369500</v>
      </c>
      <c r="F18" s="181">
        <v>1537952889</v>
      </c>
      <c r="G18" s="180">
        <v>1589796000</v>
      </c>
      <c r="H18" s="182">
        <v>1471491253</v>
      </c>
    </row>
    <row r="19" spans="1:8" s="168" customFormat="1" ht="16.5" customHeight="1">
      <c r="A19" s="183">
        <v>1</v>
      </c>
      <c r="B19" s="184" t="s">
        <v>465</v>
      </c>
      <c r="C19" s="185">
        <v>1518072000</v>
      </c>
      <c r="D19" s="186">
        <v>1403974706</v>
      </c>
      <c r="E19" s="185">
        <v>1514157500</v>
      </c>
      <c r="F19" s="186">
        <v>1492741675</v>
      </c>
      <c r="G19" s="185">
        <v>1538448000</v>
      </c>
      <c r="H19" s="187">
        <v>1420239849</v>
      </c>
    </row>
    <row r="20" spans="1:8" s="168" customFormat="1" ht="16.5" customHeight="1">
      <c r="A20" s="171">
        <v>2</v>
      </c>
      <c r="B20" s="172" t="s">
        <v>466</v>
      </c>
      <c r="C20" s="188">
        <v>130266000</v>
      </c>
      <c r="D20" s="189">
        <v>130263880</v>
      </c>
      <c r="E20" s="188">
        <v>45212000</v>
      </c>
      <c r="F20" s="189">
        <v>45211214</v>
      </c>
      <c r="G20" s="188">
        <v>51348000</v>
      </c>
      <c r="H20" s="190">
        <v>51251404</v>
      </c>
    </row>
    <row r="21" spans="1:8" ht="13.5" customHeight="1">
      <c r="A21" s="116"/>
      <c r="B21" s="116"/>
      <c r="C21" s="116"/>
      <c r="D21" s="116"/>
      <c r="E21" s="191"/>
      <c r="F21" s="191"/>
      <c r="G21" s="619" t="s">
        <v>467</v>
      </c>
      <c r="H21" s="619"/>
    </row>
    <row r="22" spans="3:6" ht="13.5">
      <c r="C22" s="192"/>
      <c r="D22" s="192"/>
      <c r="E22" s="192"/>
      <c r="F22" s="192"/>
    </row>
    <row r="23" spans="7:8" ht="13.5">
      <c r="G23" s="192"/>
      <c r="H23" s="192"/>
    </row>
  </sheetData>
  <mergeCells count="13">
    <mergeCell ref="G21:H21"/>
    <mergeCell ref="E16:F16"/>
    <mergeCell ref="G3:H3"/>
    <mergeCell ref="G16:H16"/>
    <mergeCell ref="G14:H14"/>
    <mergeCell ref="A1:H1"/>
    <mergeCell ref="A3:B4"/>
    <mergeCell ref="C3:D3"/>
    <mergeCell ref="E3:F3"/>
    <mergeCell ref="A18:B18"/>
    <mergeCell ref="A5:B5"/>
    <mergeCell ref="A16:B17"/>
    <mergeCell ref="C16:D16"/>
  </mergeCells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1"/>
  <sheetViews>
    <sheetView showGridLines="0" view="pageBreakPreview" zoomScaleSheetLayoutView="100" workbookViewId="0" topLeftCell="A1">
      <selection activeCell="A1" sqref="A1:H1"/>
    </sheetView>
  </sheetViews>
  <sheetFormatPr defaultColWidth="9.00390625" defaultRowHeight="13.5"/>
  <cols>
    <col min="1" max="1" width="2.125" style="1" customWidth="1"/>
    <col min="2" max="8" width="12.625" style="1" customWidth="1"/>
    <col min="9" max="16384" width="9.00390625" style="1" customWidth="1"/>
  </cols>
  <sheetData>
    <row r="1" spans="1:8" ht="18.75">
      <c r="A1" s="624" t="s">
        <v>678</v>
      </c>
      <c r="B1" s="624"/>
      <c r="C1" s="624"/>
      <c r="D1" s="624"/>
      <c r="E1" s="624"/>
      <c r="F1" s="624"/>
      <c r="G1" s="624"/>
      <c r="H1" s="624"/>
    </row>
    <row r="2" spans="1:8" ht="18" customHeight="1">
      <c r="A2" s="2" t="s">
        <v>448</v>
      </c>
      <c r="B2" s="2"/>
      <c r="C2" s="2"/>
      <c r="D2" s="2"/>
      <c r="E2" s="2"/>
      <c r="F2" s="44"/>
      <c r="H2" s="44" t="s">
        <v>649</v>
      </c>
    </row>
    <row r="3" spans="1:8" ht="16.5" customHeight="1">
      <c r="A3" s="601" t="s">
        <v>449</v>
      </c>
      <c r="B3" s="602"/>
      <c r="C3" s="607" t="s">
        <v>450</v>
      </c>
      <c r="D3" s="605"/>
      <c r="E3" s="607" t="s">
        <v>451</v>
      </c>
      <c r="F3" s="605"/>
      <c r="G3" s="607" t="s">
        <v>452</v>
      </c>
      <c r="H3" s="608"/>
    </row>
    <row r="4" spans="1:8" ht="16.5" customHeight="1">
      <c r="A4" s="603"/>
      <c r="B4" s="604"/>
      <c r="C4" s="193" t="s">
        <v>468</v>
      </c>
      <c r="D4" s="194" t="s">
        <v>469</v>
      </c>
      <c r="E4" s="193" t="s">
        <v>453</v>
      </c>
      <c r="F4" s="194" t="s">
        <v>454</v>
      </c>
      <c r="G4" s="193" t="s">
        <v>453</v>
      </c>
      <c r="H4" s="195" t="s">
        <v>454</v>
      </c>
    </row>
    <row r="5" spans="1:8" ht="16.5" customHeight="1">
      <c r="A5" s="626" t="s">
        <v>455</v>
      </c>
      <c r="B5" s="627"/>
      <c r="C5" s="198">
        <v>288634000</v>
      </c>
      <c r="D5" s="199">
        <v>288635916</v>
      </c>
      <c r="E5" s="198">
        <v>302696000</v>
      </c>
      <c r="F5" s="199">
        <v>302705171</v>
      </c>
      <c r="G5" s="200">
        <v>313185000</v>
      </c>
      <c r="H5" s="201">
        <v>313194980</v>
      </c>
    </row>
    <row r="6" spans="1:8" ht="16.5" customHeight="1">
      <c r="A6" s="197">
        <v>1</v>
      </c>
      <c r="B6" s="202" t="s">
        <v>457</v>
      </c>
      <c r="C6" s="198">
        <v>246600000</v>
      </c>
      <c r="D6" s="199">
        <v>246600000</v>
      </c>
      <c r="E6" s="198">
        <v>216000000</v>
      </c>
      <c r="F6" s="199">
        <v>216000000</v>
      </c>
      <c r="G6" s="200">
        <v>225000000</v>
      </c>
      <c r="H6" s="201">
        <v>225000000</v>
      </c>
    </row>
    <row r="7" spans="1:8" ht="16.5" customHeight="1">
      <c r="A7" s="197">
        <v>2</v>
      </c>
      <c r="B7" s="202" t="s">
        <v>458</v>
      </c>
      <c r="C7" s="198">
        <v>1000</v>
      </c>
      <c r="D7" s="199">
        <v>7000</v>
      </c>
      <c r="E7" s="198">
        <v>1000</v>
      </c>
      <c r="F7" s="199">
        <v>14000</v>
      </c>
      <c r="G7" s="200">
        <v>1000</v>
      </c>
      <c r="H7" s="201">
        <v>14000</v>
      </c>
    </row>
    <row r="8" spans="1:8" ht="16.5" customHeight="1">
      <c r="A8" s="197">
        <v>3</v>
      </c>
      <c r="B8" s="202" t="s">
        <v>460</v>
      </c>
      <c r="C8" s="198">
        <v>25367000</v>
      </c>
      <c r="D8" s="199">
        <v>25367000</v>
      </c>
      <c r="E8" s="198">
        <v>28344000</v>
      </c>
      <c r="F8" s="199">
        <v>28344000</v>
      </c>
      <c r="G8" s="200">
        <v>18050000</v>
      </c>
      <c r="H8" s="201">
        <v>18050000</v>
      </c>
    </row>
    <row r="9" spans="1:8" ht="16.5" customHeight="1">
      <c r="A9" s="203">
        <v>4</v>
      </c>
      <c r="B9" s="202" t="s">
        <v>461</v>
      </c>
      <c r="C9" s="198">
        <v>3463000</v>
      </c>
      <c r="D9" s="204">
        <v>3461916</v>
      </c>
      <c r="E9" s="198">
        <v>148000</v>
      </c>
      <c r="F9" s="199">
        <v>147171</v>
      </c>
      <c r="G9" s="200">
        <v>131000</v>
      </c>
      <c r="H9" s="201">
        <v>130980</v>
      </c>
    </row>
    <row r="10" spans="1:8" ht="16.5" customHeight="1">
      <c r="A10" s="203">
        <v>5</v>
      </c>
      <c r="B10" s="202" t="s">
        <v>462</v>
      </c>
      <c r="C10" s="198">
        <v>3000</v>
      </c>
      <c r="D10" s="204" t="s">
        <v>220</v>
      </c>
      <c r="E10" s="198">
        <v>3000</v>
      </c>
      <c r="F10" s="205" t="s">
        <v>220</v>
      </c>
      <c r="G10" s="198">
        <v>3000</v>
      </c>
      <c r="H10" s="206" t="s">
        <v>220</v>
      </c>
    </row>
    <row r="11" spans="1:8" ht="16.5" customHeight="1">
      <c r="A11" s="207">
        <v>6</v>
      </c>
      <c r="B11" s="208" t="s">
        <v>463</v>
      </c>
      <c r="C11" s="209">
        <v>13200000</v>
      </c>
      <c r="D11" s="209">
        <v>13200000</v>
      </c>
      <c r="E11" s="209">
        <v>58200000</v>
      </c>
      <c r="F11" s="210">
        <v>58200000</v>
      </c>
      <c r="G11" s="209">
        <v>70000000</v>
      </c>
      <c r="H11" s="211">
        <v>70000000</v>
      </c>
    </row>
    <row r="12" spans="3:8" ht="13.5">
      <c r="C12" s="212"/>
      <c r="D12" s="212"/>
      <c r="E12" s="212"/>
      <c r="F12" s="212"/>
      <c r="G12" s="212"/>
      <c r="H12" s="212"/>
    </row>
    <row r="13" spans="1:8" ht="13.5">
      <c r="A13" s="2" t="s">
        <v>464</v>
      </c>
      <c r="B13" s="2"/>
      <c r="C13" s="2"/>
      <c r="D13" s="2"/>
      <c r="E13" s="2"/>
      <c r="F13" s="44"/>
      <c r="G13" s="44"/>
      <c r="H13" s="44" t="s">
        <v>649</v>
      </c>
    </row>
    <row r="14" spans="1:8" ht="16.5" customHeight="1">
      <c r="A14" s="601" t="s">
        <v>449</v>
      </c>
      <c r="B14" s="602"/>
      <c r="C14" s="605" t="s">
        <v>450</v>
      </c>
      <c r="D14" s="625"/>
      <c r="E14" s="605" t="s">
        <v>451</v>
      </c>
      <c r="F14" s="625"/>
      <c r="G14" s="605" t="s">
        <v>452</v>
      </c>
      <c r="H14" s="623"/>
    </row>
    <row r="15" spans="1:8" ht="16.5" customHeight="1">
      <c r="A15" s="603"/>
      <c r="B15" s="604"/>
      <c r="C15" s="193" t="s">
        <v>453</v>
      </c>
      <c r="D15" s="194" t="s">
        <v>454</v>
      </c>
      <c r="E15" s="193" t="s">
        <v>453</v>
      </c>
      <c r="F15" s="194" t="s">
        <v>454</v>
      </c>
      <c r="G15" s="193" t="s">
        <v>453</v>
      </c>
      <c r="H15" s="195" t="s">
        <v>454</v>
      </c>
    </row>
    <row r="16" spans="1:8" ht="16.5" customHeight="1">
      <c r="A16" s="626" t="s">
        <v>455</v>
      </c>
      <c r="B16" s="627"/>
      <c r="C16" s="213">
        <v>288634000</v>
      </c>
      <c r="D16" s="214">
        <v>288488745</v>
      </c>
      <c r="E16" s="213">
        <v>302696000</v>
      </c>
      <c r="F16" s="214">
        <v>302574191</v>
      </c>
      <c r="G16" s="215">
        <v>313185000</v>
      </c>
      <c r="H16" s="216">
        <v>312959947</v>
      </c>
    </row>
    <row r="17" spans="1:8" ht="16.5" customHeight="1">
      <c r="A17" s="203">
        <v>1</v>
      </c>
      <c r="B17" s="217" t="s">
        <v>465</v>
      </c>
      <c r="C17" s="218">
        <v>288634000</v>
      </c>
      <c r="D17" s="219">
        <v>288488745</v>
      </c>
      <c r="E17" s="218">
        <v>302530000</v>
      </c>
      <c r="F17" s="219">
        <v>302408468</v>
      </c>
      <c r="G17" s="220">
        <v>311907000</v>
      </c>
      <c r="H17" s="221">
        <v>311730221</v>
      </c>
    </row>
    <row r="18" spans="1:8" ht="16.5" customHeight="1">
      <c r="A18" s="207">
        <v>2</v>
      </c>
      <c r="B18" s="208" t="s">
        <v>466</v>
      </c>
      <c r="C18" s="209" t="s">
        <v>220</v>
      </c>
      <c r="D18" s="209" t="s">
        <v>220</v>
      </c>
      <c r="E18" s="209">
        <v>166000</v>
      </c>
      <c r="F18" s="210">
        <v>165723</v>
      </c>
      <c r="G18" s="209">
        <v>1278000</v>
      </c>
      <c r="H18" s="211">
        <v>1229726</v>
      </c>
    </row>
    <row r="19" spans="1:8" ht="13.5">
      <c r="A19" s="2"/>
      <c r="B19" s="2"/>
      <c r="C19" s="2"/>
      <c r="D19" s="2"/>
      <c r="E19" s="222"/>
      <c r="F19" s="222"/>
      <c r="G19" s="222"/>
      <c r="H19" s="103" t="s">
        <v>467</v>
      </c>
    </row>
    <row r="21" ht="13.5">
      <c r="H21" s="223"/>
    </row>
  </sheetData>
  <mergeCells count="11">
    <mergeCell ref="A16:B16"/>
    <mergeCell ref="A5:B5"/>
    <mergeCell ref="A14:B15"/>
    <mergeCell ref="C14:D14"/>
    <mergeCell ref="G14:H14"/>
    <mergeCell ref="A1:H1"/>
    <mergeCell ref="G3:H3"/>
    <mergeCell ref="A3:B4"/>
    <mergeCell ref="C3:D3"/>
    <mergeCell ref="E3:F3"/>
    <mergeCell ref="E14:F14"/>
  </mergeCells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J24"/>
  <sheetViews>
    <sheetView showGridLines="0" view="pageBreakPreview" zoomScaleSheetLayoutView="100" workbookViewId="0" topLeftCell="A1">
      <selection activeCell="H23" sqref="H23"/>
    </sheetView>
  </sheetViews>
  <sheetFormatPr defaultColWidth="9.00390625" defaultRowHeight="13.5"/>
  <cols>
    <col min="1" max="1" width="0.5" style="0" customWidth="1"/>
    <col min="2" max="2" width="2.125" style="0" customWidth="1"/>
    <col min="3" max="3" width="9.375" style="0" customWidth="1"/>
    <col min="4" max="5" width="12.625" style="0" customWidth="1"/>
    <col min="6" max="9" width="12.50390625" style="0" customWidth="1"/>
    <col min="10" max="10" width="12.875" style="0" bestFit="1" customWidth="1"/>
  </cols>
  <sheetData>
    <row r="1" spans="2:9" ht="18.75">
      <c r="B1" s="624" t="s">
        <v>679</v>
      </c>
      <c r="C1" s="624"/>
      <c r="D1" s="624"/>
      <c r="E1" s="624"/>
      <c r="F1" s="624"/>
      <c r="G1" s="624"/>
      <c r="H1" s="624"/>
      <c r="I1" s="624"/>
    </row>
    <row r="2" spans="2:9" ht="18" customHeight="1">
      <c r="B2" s="2"/>
      <c r="C2" s="2" t="s">
        <v>472</v>
      </c>
      <c r="D2" s="2"/>
      <c r="E2" s="44"/>
      <c r="F2" s="2"/>
      <c r="G2" s="44"/>
      <c r="I2" s="44" t="s">
        <v>649</v>
      </c>
    </row>
    <row r="3" spans="2:9" ht="15" customHeight="1">
      <c r="B3" s="628" t="s">
        <v>473</v>
      </c>
      <c r="C3" s="629"/>
      <c r="D3" s="607" t="s">
        <v>450</v>
      </c>
      <c r="E3" s="605"/>
      <c r="F3" s="607" t="s">
        <v>451</v>
      </c>
      <c r="G3" s="605"/>
      <c r="H3" s="607" t="s">
        <v>452</v>
      </c>
      <c r="I3" s="608"/>
    </row>
    <row r="4" spans="2:9" ht="15" customHeight="1">
      <c r="B4" s="630"/>
      <c r="C4" s="631"/>
      <c r="D4" s="193" t="s">
        <v>453</v>
      </c>
      <c r="E4" s="194" t="s">
        <v>454</v>
      </c>
      <c r="F4" s="193" t="s">
        <v>453</v>
      </c>
      <c r="G4" s="194" t="s">
        <v>454</v>
      </c>
      <c r="H4" s="193" t="s">
        <v>453</v>
      </c>
      <c r="I4" s="195" t="s">
        <v>454</v>
      </c>
    </row>
    <row r="5" spans="2:9" s="227" customFormat="1" ht="16.5" customHeight="1">
      <c r="B5" s="626" t="s">
        <v>455</v>
      </c>
      <c r="C5" s="627"/>
      <c r="D5" s="224">
        <v>2160274000</v>
      </c>
      <c r="E5" s="225">
        <v>1912050387</v>
      </c>
      <c r="F5" s="224">
        <v>1735176000</v>
      </c>
      <c r="G5" s="225">
        <v>1741033871</v>
      </c>
      <c r="H5" s="224">
        <v>1574460000</v>
      </c>
      <c r="I5" s="226">
        <v>1577696610</v>
      </c>
    </row>
    <row r="6" spans="2:9" s="227" customFormat="1" ht="26.25" customHeight="1">
      <c r="B6" s="203">
        <v>1</v>
      </c>
      <c r="C6" s="228" t="s">
        <v>474</v>
      </c>
      <c r="D6" s="229">
        <v>650385000</v>
      </c>
      <c r="E6" s="230">
        <v>645392536</v>
      </c>
      <c r="F6" s="229">
        <v>649487000</v>
      </c>
      <c r="G6" s="230">
        <v>657949270</v>
      </c>
      <c r="H6" s="231">
        <v>658011000</v>
      </c>
      <c r="I6" s="232">
        <v>660951282</v>
      </c>
    </row>
    <row r="7" spans="2:9" s="227" customFormat="1" ht="16.5" customHeight="1">
      <c r="B7" s="203">
        <v>2</v>
      </c>
      <c r="C7" s="233" t="s">
        <v>457</v>
      </c>
      <c r="D7" s="229">
        <v>587135000</v>
      </c>
      <c r="E7" s="230">
        <v>435128000</v>
      </c>
      <c r="F7" s="229">
        <v>294146000</v>
      </c>
      <c r="G7" s="230">
        <v>291707000</v>
      </c>
      <c r="H7" s="231">
        <v>127842000</v>
      </c>
      <c r="I7" s="232">
        <v>127842000</v>
      </c>
    </row>
    <row r="8" spans="2:9" s="227" customFormat="1" ht="16.5" customHeight="1">
      <c r="B8" s="203">
        <v>3</v>
      </c>
      <c r="C8" s="202" t="s">
        <v>460</v>
      </c>
      <c r="D8" s="229">
        <v>539741000</v>
      </c>
      <c r="E8" s="230">
        <v>539741000</v>
      </c>
      <c r="F8" s="229">
        <v>509691000</v>
      </c>
      <c r="G8" s="230">
        <v>509691000</v>
      </c>
      <c r="H8" s="231">
        <v>499465000</v>
      </c>
      <c r="I8" s="232">
        <v>499465000</v>
      </c>
    </row>
    <row r="9" spans="2:9" s="227" customFormat="1" ht="16.5" customHeight="1">
      <c r="B9" s="203">
        <v>4</v>
      </c>
      <c r="C9" s="202" t="s">
        <v>461</v>
      </c>
      <c r="D9" s="229">
        <v>71255000</v>
      </c>
      <c r="E9" s="230">
        <v>71254000</v>
      </c>
      <c r="F9" s="229">
        <v>15092000</v>
      </c>
      <c r="G9" s="230">
        <v>15091945</v>
      </c>
      <c r="H9" s="231">
        <v>23992000</v>
      </c>
      <c r="I9" s="232">
        <v>23991600</v>
      </c>
    </row>
    <row r="10" spans="2:9" s="227" customFormat="1" ht="16.5" customHeight="1">
      <c r="B10" s="203">
        <v>5</v>
      </c>
      <c r="C10" s="202" t="s">
        <v>462</v>
      </c>
      <c r="D10" s="229">
        <v>2058000</v>
      </c>
      <c r="E10" s="230">
        <v>2034851</v>
      </c>
      <c r="F10" s="229">
        <v>18160000</v>
      </c>
      <c r="G10" s="230">
        <v>18494656</v>
      </c>
      <c r="H10" s="231">
        <v>1249000</v>
      </c>
      <c r="I10" s="232">
        <v>1546728</v>
      </c>
    </row>
    <row r="11" spans="2:9" s="227" customFormat="1" ht="16.5" customHeight="1">
      <c r="B11" s="203">
        <v>6</v>
      </c>
      <c r="C11" s="202" t="s">
        <v>463</v>
      </c>
      <c r="D11" s="229">
        <v>309700000</v>
      </c>
      <c r="E11" s="230">
        <v>218500000</v>
      </c>
      <c r="F11" s="229">
        <v>248600000</v>
      </c>
      <c r="G11" s="230">
        <v>248100000</v>
      </c>
      <c r="H11" s="231">
        <v>263900000</v>
      </c>
      <c r="I11" s="232">
        <v>263900000</v>
      </c>
    </row>
    <row r="12" spans="2:10" s="227" customFormat="1" ht="16.5" customHeight="1">
      <c r="B12" s="207">
        <v>7</v>
      </c>
      <c r="C12" s="208" t="s">
        <v>459</v>
      </c>
      <c r="D12" s="234" t="s">
        <v>471</v>
      </c>
      <c r="E12" s="234" t="s">
        <v>471</v>
      </c>
      <c r="F12" s="234" t="s">
        <v>471</v>
      </c>
      <c r="G12" s="234" t="s">
        <v>471</v>
      </c>
      <c r="H12" s="235">
        <v>1000</v>
      </c>
      <c r="I12" s="236" t="s">
        <v>471</v>
      </c>
      <c r="J12" s="237"/>
    </row>
    <row r="13" spans="2:10" ht="13.5">
      <c r="B13" s="2"/>
      <c r="C13" s="2"/>
      <c r="D13" s="2"/>
      <c r="E13" s="2"/>
      <c r="F13" s="2"/>
      <c r="G13" s="2"/>
      <c r="H13" s="2"/>
      <c r="I13" s="238"/>
      <c r="J13" s="239"/>
    </row>
    <row r="14" spans="2:9" ht="13.5" customHeight="1">
      <c r="B14" s="2"/>
      <c r="C14" s="2" t="s">
        <v>475</v>
      </c>
      <c r="D14" s="2"/>
      <c r="E14" s="44"/>
      <c r="F14" s="2"/>
      <c r="G14" s="44"/>
      <c r="H14" s="2"/>
      <c r="I14" s="44" t="s">
        <v>649</v>
      </c>
    </row>
    <row r="15" spans="2:9" ht="15" customHeight="1">
      <c r="B15" s="628" t="s">
        <v>473</v>
      </c>
      <c r="C15" s="629"/>
      <c r="D15" s="607" t="s">
        <v>450</v>
      </c>
      <c r="E15" s="605"/>
      <c r="F15" s="607" t="s">
        <v>451</v>
      </c>
      <c r="G15" s="605"/>
      <c r="H15" s="607" t="s">
        <v>452</v>
      </c>
      <c r="I15" s="608"/>
    </row>
    <row r="16" spans="2:9" ht="15" customHeight="1">
      <c r="B16" s="630"/>
      <c r="C16" s="631"/>
      <c r="D16" s="193" t="s">
        <v>453</v>
      </c>
      <c r="E16" s="194" t="s">
        <v>454</v>
      </c>
      <c r="F16" s="193" t="s">
        <v>453</v>
      </c>
      <c r="G16" s="194" t="s">
        <v>454</v>
      </c>
      <c r="H16" s="193" t="s">
        <v>453</v>
      </c>
      <c r="I16" s="195" t="s">
        <v>454</v>
      </c>
    </row>
    <row r="17" spans="2:9" s="227" customFormat="1" ht="16.5" customHeight="1">
      <c r="B17" s="626" t="s">
        <v>455</v>
      </c>
      <c r="C17" s="627"/>
      <c r="D17" s="213">
        <v>2160274000</v>
      </c>
      <c r="E17" s="214">
        <v>1896958442</v>
      </c>
      <c r="F17" s="213">
        <v>1735176000</v>
      </c>
      <c r="G17" s="214">
        <v>1717042271</v>
      </c>
      <c r="H17" s="213">
        <v>1574460000</v>
      </c>
      <c r="I17" s="240">
        <v>1569240707</v>
      </c>
    </row>
    <row r="18" spans="2:9" s="227" customFormat="1" ht="16.5" customHeight="1">
      <c r="B18" s="203">
        <v>1</v>
      </c>
      <c r="C18" s="202" t="s">
        <v>476</v>
      </c>
      <c r="D18" s="218">
        <v>553119000</v>
      </c>
      <c r="E18" s="219">
        <v>548348543</v>
      </c>
      <c r="F18" s="218">
        <v>593080000</v>
      </c>
      <c r="G18" s="219">
        <v>592285032</v>
      </c>
      <c r="H18" s="231">
        <f>75220000+498252000</f>
        <v>573472000</v>
      </c>
      <c r="I18" s="232">
        <f>74102978+497907300</f>
        <v>572010278</v>
      </c>
    </row>
    <row r="19" spans="2:9" s="227" customFormat="1" ht="16.5" customHeight="1">
      <c r="B19" s="203">
        <v>2</v>
      </c>
      <c r="C19" s="202" t="s">
        <v>477</v>
      </c>
      <c r="D19" s="218">
        <v>903675000</v>
      </c>
      <c r="E19" s="219">
        <v>648271994</v>
      </c>
      <c r="F19" s="218">
        <v>571419000</v>
      </c>
      <c r="G19" s="219">
        <v>569786016</v>
      </c>
      <c r="H19" s="231">
        <v>354535000</v>
      </c>
      <c r="I19" s="232">
        <f>320124104+32674822</f>
        <v>352798926</v>
      </c>
    </row>
    <row r="20" spans="2:9" s="227" customFormat="1" ht="16.5" customHeight="1">
      <c r="B20" s="203">
        <v>3</v>
      </c>
      <c r="C20" s="202" t="s">
        <v>478</v>
      </c>
      <c r="D20" s="218">
        <v>691266000</v>
      </c>
      <c r="E20" s="219">
        <v>691264866</v>
      </c>
      <c r="F20" s="218">
        <v>552017000</v>
      </c>
      <c r="G20" s="219">
        <v>549877223</v>
      </c>
      <c r="H20" s="231">
        <v>633727000</v>
      </c>
      <c r="I20" s="232">
        <v>633565503</v>
      </c>
    </row>
    <row r="21" spans="2:9" s="227" customFormat="1" ht="16.5" customHeight="1">
      <c r="B21" s="203">
        <v>4</v>
      </c>
      <c r="C21" s="202" t="s">
        <v>479</v>
      </c>
      <c r="D21" s="218">
        <v>3140000</v>
      </c>
      <c r="E21" s="205" t="s">
        <v>220</v>
      </c>
      <c r="F21" s="218">
        <v>2377000</v>
      </c>
      <c r="G21" s="205" t="s">
        <v>220</v>
      </c>
      <c r="H21" s="231">
        <v>1537000</v>
      </c>
      <c r="I21" s="241" t="s">
        <v>220</v>
      </c>
    </row>
    <row r="22" spans="2:9" ht="26.25" customHeight="1">
      <c r="B22" s="203">
        <v>5</v>
      </c>
      <c r="C22" s="242" t="s">
        <v>480</v>
      </c>
      <c r="D22" s="204">
        <v>9074000</v>
      </c>
      <c r="E22" s="205">
        <v>9073039</v>
      </c>
      <c r="F22" s="204" t="s">
        <v>220</v>
      </c>
      <c r="G22" s="205" t="s">
        <v>220</v>
      </c>
      <c r="H22" s="243" t="s">
        <v>220</v>
      </c>
      <c r="I22" s="241" t="s">
        <v>220</v>
      </c>
    </row>
    <row r="23" spans="2:10" ht="16.5" customHeight="1">
      <c r="B23" s="207">
        <v>6</v>
      </c>
      <c r="C23" s="509" t="s">
        <v>481</v>
      </c>
      <c r="D23" s="209" t="s">
        <v>220</v>
      </c>
      <c r="E23" s="210" t="s">
        <v>220</v>
      </c>
      <c r="F23" s="209">
        <v>16283000</v>
      </c>
      <c r="G23" s="210">
        <v>5094000</v>
      </c>
      <c r="H23" s="235">
        <v>11189000</v>
      </c>
      <c r="I23" s="244">
        <v>10866000</v>
      </c>
      <c r="J23" s="239"/>
    </row>
    <row r="24" spans="7:9" ht="13.5">
      <c r="G24" s="44"/>
      <c r="I24" s="44" t="s">
        <v>482</v>
      </c>
    </row>
  </sheetData>
  <sheetProtection/>
  <mergeCells count="11">
    <mergeCell ref="D3:E3"/>
    <mergeCell ref="B17:C17"/>
    <mergeCell ref="B5:C5"/>
    <mergeCell ref="B15:C16"/>
    <mergeCell ref="B1:I1"/>
    <mergeCell ref="H3:I3"/>
    <mergeCell ref="H15:I15"/>
    <mergeCell ref="B3:C4"/>
    <mergeCell ref="F3:G3"/>
    <mergeCell ref="F15:G15"/>
    <mergeCell ref="D15:E15"/>
  </mergeCells>
  <dataValidations count="1">
    <dataValidation allowBlank="1" showInputMessage="1" showErrorMessage="1" imeMode="off" sqref="H18:I23 H6:I12"/>
  </dataValidations>
  <printOptions horizontalCentered="1"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4"/>
  <sheetViews>
    <sheetView showGridLines="0" view="pageBreakPreview" zoomScaleSheetLayoutView="100" workbookViewId="0" topLeftCell="A1">
      <selection activeCell="A1" sqref="A1:G1"/>
    </sheetView>
  </sheetViews>
  <sheetFormatPr defaultColWidth="9.00390625" defaultRowHeight="13.5"/>
  <cols>
    <col min="1" max="1" width="1.625" style="1" customWidth="1"/>
    <col min="2" max="2" width="16.75390625" style="1" customWidth="1"/>
    <col min="3" max="6" width="14.375" style="1" customWidth="1"/>
    <col min="7" max="7" width="14.375" style="362" customWidth="1"/>
    <col min="8" max="8" width="10.50390625" style="1" bestFit="1" customWidth="1"/>
    <col min="9" max="9" width="9.25390625" style="1" bestFit="1" customWidth="1"/>
    <col min="10" max="16384" width="9.00390625" style="1" customWidth="1"/>
  </cols>
  <sheetData>
    <row r="1" spans="1:7" ht="21">
      <c r="A1" s="549" t="s">
        <v>680</v>
      </c>
      <c r="B1" s="549"/>
      <c r="C1" s="549"/>
      <c r="D1" s="549"/>
      <c r="E1" s="549"/>
      <c r="F1" s="549"/>
      <c r="G1" s="549"/>
    </row>
    <row r="2" spans="1:7" ht="13.5">
      <c r="A2" s="2"/>
      <c r="B2" s="2"/>
      <c r="C2" s="2"/>
      <c r="D2" s="2"/>
      <c r="E2" s="44"/>
      <c r="F2" s="44"/>
      <c r="G2" s="337" t="s">
        <v>497</v>
      </c>
    </row>
    <row r="3" spans="1:7" ht="15.75" customHeight="1">
      <c r="A3" s="579" t="s">
        <v>551</v>
      </c>
      <c r="B3" s="576"/>
      <c r="C3" s="314" t="s">
        <v>552</v>
      </c>
      <c r="D3" s="338" t="s">
        <v>553</v>
      </c>
      <c r="E3" s="338" t="s">
        <v>554</v>
      </c>
      <c r="F3" s="338" t="s">
        <v>555</v>
      </c>
      <c r="G3" s="339" t="s">
        <v>524</v>
      </c>
    </row>
    <row r="4" spans="1:7" s="65" customFormat="1" ht="15.75" customHeight="1">
      <c r="A4" s="581" t="s">
        <v>455</v>
      </c>
      <c r="B4" s="534"/>
      <c r="C4" s="341">
        <v>32290462</v>
      </c>
      <c r="D4" s="341">
        <v>33212849</v>
      </c>
      <c r="E4" s="341">
        <v>33520298</v>
      </c>
      <c r="F4" s="342">
        <v>33443824</v>
      </c>
      <c r="G4" s="343">
        <v>33493839</v>
      </c>
    </row>
    <row r="5" spans="1:7" s="65" customFormat="1" ht="15.75" customHeight="1">
      <c r="A5" s="581" t="s">
        <v>556</v>
      </c>
      <c r="B5" s="534"/>
      <c r="C5" s="344">
        <v>22835529</v>
      </c>
      <c r="D5" s="344">
        <v>23863440</v>
      </c>
      <c r="E5" s="344">
        <v>24127703</v>
      </c>
      <c r="F5" s="345">
        <v>23773469</v>
      </c>
      <c r="G5" s="346">
        <v>23482347</v>
      </c>
    </row>
    <row r="6" spans="1:7" s="65" customFormat="1" ht="15.75" customHeight="1">
      <c r="A6" s="347"/>
      <c r="B6" s="276" t="s">
        <v>557</v>
      </c>
      <c r="C6" s="344">
        <v>228191</v>
      </c>
      <c r="D6" s="348">
        <v>183879</v>
      </c>
      <c r="E6" s="349">
        <v>151515</v>
      </c>
      <c r="F6" s="345">
        <v>172046</v>
      </c>
      <c r="G6" s="346">
        <v>151727</v>
      </c>
    </row>
    <row r="7" spans="1:7" s="65" customFormat="1" ht="15.75" customHeight="1">
      <c r="A7" s="347"/>
      <c r="B7" s="276" t="s">
        <v>558</v>
      </c>
      <c r="C7" s="344">
        <v>994336</v>
      </c>
      <c r="D7" s="349">
        <v>891991</v>
      </c>
      <c r="E7" s="345">
        <v>784944</v>
      </c>
      <c r="F7" s="349">
        <v>672974</v>
      </c>
      <c r="G7" s="346">
        <v>597450</v>
      </c>
    </row>
    <row r="8" spans="1:7" s="65" customFormat="1" ht="15.75" customHeight="1">
      <c r="A8" s="347"/>
      <c r="B8" s="276" t="s">
        <v>559</v>
      </c>
      <c r="C8" s="344">
        <v>5452</v>
      </c>
      <c r="D8" s="350" t="s">
        <v>220</v>
      </c>
      <c r="E8" s="350" t="s">
        <v>220</v>
      </c>
      <c r="F8" s="350" t="s">
        <v>220</v>
      </c>
      <c r="G8" s="351" t="s">
        <v>560</v>
      </c>
    </row>
    <row r="9" spans="1:7" s="65" customFormat="1" ht="15.75" customHeight="1">
      <c r="A9" s="347"/>
      <c r="B9" s="276" t="s">
        <v>561</v>
      </c>
      <c r="C9" s="344">
        <v>1061800</v>
      </c>
      <c r="D9" s="349">
        <v>1027600</v>
      </c>
      <c r="E9" s="345">
        <v>979694</v>
      </c>
      <c r="F9" s="349">
        <v>876983</v>
      </c>
      <c r="G9" s="346">
        <v>774070</v>
      </c>
    </row>
    <row r="10" spans="1:7" s="65" customFormat="1" ht="15.75" customHeight="1">
      <c r="A10" s="347"/>
      <c r="B10" s="276" t="s">
        <v>562</v>
      </c>
      <c r="C10" s="352" t="s">
        <v>220</v>
      </c>
      <c r="D10" s="350" t="s">
        <v>220</v>
      </c>
      <c r="E10" s="350" t="s">
        <v>220</v>
      </c>
      <c r="F10" s="350" t="s">
        <v>220</v>
      </c>
      <c r="G10" s="351" t="s">
        <v>560</v>
      </c>
    </row>
    <row r="11" spans="1:7" s="65" customFormat="1" ht="15.75" customHeight="1">
      <c r="A11" s="347"/>
      <c r="B11" s="276" t="s">
        <v>563</v>
      </c>
      <c r="C11" s="344">
        <v>37023</v>
      </c>
      <c r="D11" s="349">
        <v>35571</v>
      </c>
      <c r="E11" s="345">
        <v>33565</v>
      </c>
      <c r="F11" s="349">
        <v>31521</v>
      </c>
      <c r="G11" s="346">
        <v>29439</v>
      </c>
    </row>
    <row r="12" spans="1:9" s="65" customFormat="1" ht="15.75" customHeight="1">
      <c r="A12" s="347"/>
      <c r="B12" s="276" t="s">
        <v>564</v>
      </c>
      <c r="C12" s="344">
        <v>5219307</v>
      </c>
      <c r="D12" s="349">
        <v>5082262</v>
      </c>
      <c r="E12" s="345">
        <v>4738230</v>
      </c>
      <c r="F12" s="349">
        <v>4361567</v>
      </c>
      <c r="G12" s="346">
        <v>3957879</v>
      </c>
      <c r="H12" s="353"/>
      <c r="I12" s="353"/>
    </row>
    <row r="13" spans="1:7" s="65" customFormat="1" ht="15.75" customHeight="1">
      <c r="A13" s="347"/>
      <c r="B13" s="276" t="s">
        <v>565</v>
      </c>
      <c r="C13" s="354">
        <v>3774564</v>
      </c>
      <c r="D13" s="355">
        <v>3838294</v>
      </c>
      <c r="E13" s="345">
        <v>3875301</v>
      </c>
      <c r="F13" s="349">
        <v>3849277</v>
      </c>
      <c r="G13" s="346">
        <v>3981240</v>
      </c>
    </row>
    <row r="14" spans="1:7" s="65" customFormat="1" ht="15.75" customHeight="1">
      <c r="A14" s="347"/>
      <c r="B14" s="276" t="s">
        <v>566</v>
      </c>
      <c r="C14" s="354">
        <v>621827</v>
      </c>
      <c r="D14" s="355">
        <v>593677</v>
      </c>
      <c r="E14" s="345">
        <v>560998</v>
      </c>
      <c r="F14" s="349">
        <v>527590</v>
      </c>
      <c r="G14" s="346">
        <v>493620</v>
      </c>
    </row>
    <row r="15" spans="1:7" s="65" customFormat="1" ht="15.75" customHeight="1">
      <c r="A15" s="347"/>
      <c r="B15" s="276" t="s">
        <v>567</v>
      </c>
      <c r="C15" s="344">
        <v>518817</v>
      </c>
      <c r="D15" s="349">
        <v>492191</v>
      </c>
      <c r="E15" s="345">
        <v>453878</v>
      </c>
      <c r="F15" s="349">
        <v>431845</v>
      </c>
      <c r="G15" s="346">
        <v>393817</v>
      </c>
    </row>
    <row r="16" spans="1:7" s="65" customFormat="1" ht="15.75" customHeight="1">
      <c r="A16" s="347"/>
      <c r="B16" s="276" t="s">
        <v>568</v>
      </c>
      <c r="C16" s="344">
        <v>7193779</v>
      </c>
      <c r="D16" s="349">
        <v>6840639</v>
      </c>
      <c r="E16" s="345">
        <v>6436360</v>
      </c>
      <c r="F16" s="349">
        <v>5856936</v>
      </c>
      <c r="G16" s="346">
        <v>5420707</v>
      </c>
    </row>
    <row r="17" spans="1:7" s="65" customFormat="1" ht="15.75" customHeight="1">
      <c r="A17" s="347"/>
      <c r="B17" s="276" t="s">
        <v>569</v>
      </c>
      <c r="C17" s="344" t="s">
        <v>570</v>
      </c>
      <c r="D17" s="350" t="s">
        <v>220</v>
      </c>
      <c r="E17" s="350" t="s">
        <v>220</v>
      </c>
      <c r="F17" s="350" t="s">
        <v>220</v>
      </c>
      <c r="G17" s="351" t="s">
        <v>570</v>
      </c>
    </row>
    <row r="18" spans="1:7" s="65" customFormat="1" ht="15.75" customHeight="1">
      <c r="A18" s="347"/>
      <c r="B18" s="276" t="s">
        <v>36</v>
      </c>
      <c r="C18" s="344">
        <v>3180433</v>
      </c>
      <c r="D18" s="349">
        <v>4877336</v>
      </c>
      <c r="E18" s="345">
        <v>6113218</v>
      </c>
      <c r="F18" s="349">
        <v>6992730</v>
      </c>
      <c r="G18" s="346">
        <v>7682398</v>
      </c>
    </row>
    <row r="19" spans="1:7" s="65" customFormat="1" ht="15.75" customHeight="1">
      <c r="A19" s="581" t="s">
        <v>571</v>
      </c>
      <c r="B19" s="534"/>
      <c r="C19" s="344">
        <v>9454933</v>
      </c>
      <c r="D19" s="344">
        <v>9349409</v>
      </c>
      <c r="E19" s="344">
        <v>9392595</v>
      </c>
      <c r="F19" s="349">
        <v>9670355</v>
      </c>
      <c r="G19" s="346">
        <v>10011492</v>
      </c>
    </row>
    <row r="20" spans="1:7" s="65" customFormat="1" ht="15.75" customHeight="1">
      <c r="A20" s="347"/>
      <c r="B20" s="276" t="s">
        <v>572</v>
      </c>
      <c r="C20" s="344">
        <v>7124434</v>
      </c>
      <c r="D20" s="349">
        <v>7093979</v>
      </c>
      <c r="E20" s="345">
        <v>7020807</v>
      </c>
      <c r="F20" s="349">
        <v>6976111</v>
      </c>
      <c r="G20" s="346">
        <v>6851596</v>
      </c>
    </row>
    <row r="21" spans="1:7" s="65" customFormat="1" ht="15.75" customHeight="1">
      <c r="A21" s="347"/>
      <c r="B21" s="276" t="s">
        <v>573</v>
      </c>
      <c r="C21" s="344">
        <v>1322532</v>
      </c>
      <c r="D21" s="349">
        <v>1246891</v>
      </c>
      <c r="E21" s="345">
        <v>1168630</v>
      </c>
      <c r="F21" s="349">
        <v>1090489</v>
      </c>
      <c r="G21" s="346">
        <v>1003735</v>
      </c>
    </row>
    <row r="22" spans="1:7" s="65" customFormat="1" ht="15.75" customHeight="1">
      <c r="A22" s="347"/>
      <c r="B22" s="217" t="s">
        <v>574</v>
      </c>
      <c r="C22" s="344">
        <v>267800</v>
      </c>
      <c r="D22" s="349">
        <v>267800</v>
      </c>
      <c r="E22" s="345">
        <v>262410</v>
      </c>
      <c r="F22" s="349">
        <v>248176</v>
      </c>
      <c r="G22" s="346">
        <v>233706</v>
      </c>
    </row>
    <row r="23" spans="1:7" s="65" customFormat="1" ht="15.75" customHeight="1">
      <c r="A23" s="356"/>
      <c r="B23" s="312" t="s">
        <v>575</v>
      </c>
      <c r="C23" s="357">
        <v>740167</v>
      </c>
      <c r="D23" s="358">
        <v>740739</v>
      </c>
      <c r="E23" s="359">
        <v>940748</v>
      </c>
      <c r="F23" s="358">
        <v>1355579</v>
      </c>
      <c r="G23" s="360">
        <v>1922455</v>
      </c>
    </row>
    <row r="24" spans="1:7" ht="13.5">
      <c r="A24" s="2"/>
      <c r="B24" s="2"/>
      <c r="C24" s="2"/>
      <c r="D24" s="2"/>
      <c r="E24" s="361"/>
      <c r="F24" s="361"/>
      <c r="G24" s="337" t="s">
        <v>521</v>
      </c>
    </row>
  </sheetData>
  <mergeCells count="5">
    <mergeCell ref="A1:G1"/>
    <mergeCell ref="A19:B19"/>
    <mergeCell ref="A3:B3"/>
    <mergeCell ref="A4:B4"/>
    <mergeCell ref="A5:B5"/>
  </mergeCells>
  <printOptions/>
  <pageMargins left="0.7874015748031497" right="0.16" top="0.984251968503937" bottom="0.984251968503937" header="0.5118110236220472" footer="0.5118110236220472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3"/>
  <sheetViews>
    <sheetView showGridLines="0" view="pageBreakPreview" zoomScaleSheetLayoutView="100" workbookViewId="0" topLeftCell="A1">
      <selection activeCell="A1" sqref="A1:G1"/>
    </sheetView>
  </sheetViews>
  <sheetFormatPr defaultColWidth="9.00390625" defaultRowHeight="13.5"/>
  <cols>
    <col min="1" max="1" width="17.75390625" style="1" customWidth="1"/>
    <col min="2" max="7" width="12.00390625" style="1" customWidth="1"/>
    <col min="8" max="16384" width="9.00390625" style="1" customWidth="1"/>
  </cols>
  <sheetData>
    <row r="1" spans="1:7" ht="21">
      <c r="A1" s="549" t="s">
        <v>681</v>
      </c>
      <c r="B1" s="549"/>
      <c r="C1" s="549"/>
      <c r="D1" s="549"/>
      <c r="E1" s="549"/>
      <c r="F1" s="549"/>
      <c r="G1" s="549"/>
    </row>
    <row r="2" spans="1:7" ht="13.5">
      <c r="A2" s="2"/>
      <c r="B2" s="2"/>
      <c r="C2" s="2"/>
      <c r="D2" s="2"/>
      <c r="E2" s="636" t="s">
        <v>576</v>
      </c>
      <c r="F2" s="636"/>
      <c r="G2" s="636"/>
    </row>
    <row r="3" spans="1:7" ht="15.75" customHeight="1">
      <c r="A3" s="632"/>
      <c r="B3" s="516" t="s">
        <v>577</v>
      </c>
      <c r="C3" s="68" t="s">
        <v>578</v>
      </c>
      <c r="D3" s="363" t="s">
        <v>579</v>
      </c>
      <c r="E3" s="516" t="s">
        <v>580</v>
      </c>
      <c r="F3" s="516" t="s">
        <v>581</v>
      </c>
      <c r="G3" s="634" t="s">
        <v>36</v>
      </c>
    </row>
    <row r="4" spans="1:7" ht="15.75" customHeight="1">
      <c r="A4" s="633"/>
      <c r="B4" s="517"/>
      <c r="C4" s="364" t="s">
        <v>582</v>
      </c>
      <c r="D4" s="365" t="s">
        <v>583</v>
      </c>
      <c r="E4" s="517"/>
      <c r="F4" s="517"/>
      <c r="G4" s="635"/>
    </row>
    <row r="5" spans="1:7" ht="15.75" customHeight="1">
      <c r="A5" s="108" t="s">
        <v>455</v>
      </c>
      <c r="B5" s="344">
        <v>33493839</v>
      </c>
      <c r="C5" s="344">
        <v>16913268</v>
      </c>
      <c r="D5" s="344">
        <v>8852621</v>
      </c>
      <c r="E5" s="344">
        <v>6366</v>
      </c>
      <c r="F5" s="344">
        <v>4265382</v>
      </c>
      <c r="G5" s="366">
        <v>3456202</v>
      </c>
    </row>
    <row r="6" spans="1:7" ht="15.75" customHeight="1">
      <c r="A6" s="108" t="s">
        <v>556</v>
      </c>
      <c r="B6" s="344">
        <v>23482347</v>
      </c>
      <c r="C6" s="344">
        <v>13804244</v>
      </c>
      <c r="D6" s="344">
        <v>6047456</v>
      </c>
      <c r="E6" s="344">
        <v>4480</v>
      </c>
      <c r="F6" s="344">
        <v>187824</v>
      </c>
      <c r="G6" s="346">
        <v>3438343</v>
      </c>
    </row>
    <row r="7" spans="1:7" ht="15.75" customHeight="1">
      <c r="A7" s="108" t="s">
        <v>572</v>
      </c>
      <c r="B7" s="344">
        <v>6851596</v>
      </c>
      <c r="C7" s="344">
        <v>1612827</v>
      </c>
      <c r="D7" s="344">
        <v>2736995</v>
      </c>
      <c r="E7" s="344" t="s">
        <v>584</v>
      </c>
      <c r="F7" s="344">
        <v>2495515</v>
      </c>
      <c r="G7" s="346">
        <v>6259</v>
      </c>
    </row>
    <row r="8" spans="1:7" ht="15.75" customHeight="1">
      <c r="A8" s="108" t="s">
        <v>573</v>
      </c>
      <c r="B8" s="344">
        <v>1003735</v>
      </c>
      <c r="C8" s="344">
        <v>652683</v>
      </c>
      <c r="D8" s="344" t="s">
        <v>585</v>
      </c>
      <c r="E8" s="344" t="s">
        <v>585</v>
      </c>
      <c r="F8" s="344">
        <v>351052</v>
      </c>
      <c r="G8" s="346" t="s">
        <v>585</v>
      </c>
    </row>
    <row r="9" spans="1:7" ht="15.75" customHeight="1">
      <c r="A9" s="367" t="s">
        <v>574</v>
      </c>
      <c r="B9" s="344">
        <v>233706</v>
      </c>
      <c r="C9" s="344">
        <v>170021</v>
      </c>
      <c r="D9" s="344">
        <v>21970</v>
      </c>
      <c r="E9" s="344" t="s">
        <v>586</v>
      </c>
      <c r="F9" s="344">
        <v>41715</v>
      </c>
      <c r="G9" s="346" t="s">
        <v>586</v>
      </c>
    </row>
    <row r="10" spans="1:7" ht="15.75" customHeight="1">
      <c r="A10" s="110" t="s">
        <v>575</v>
      </c>
      <c r="B10" s="368">
        <v>1922455</v>
      </c>
      <c r="C10" s="357">
        <v>673493</v>
      </c>
      <c r="D10" s="357">
        <v>46200</v>
      </c>
      <c r="E10" s="357">
        <v>1886</v>
      </c>
      <c r="F10" s="357">
        <v>1189276</v>
      </c>
      <c r="G10" s="360">
        <v>11600</v>
      </c>
    </row>
    <row r="11" spans="1:7" ht="13.5" customHeight="1">
      <c r="A11" s="276"/>
      <c r="B11" s="369"/>
      <c r="C11" s="369"/>
      <c r="D11" s="369"/>
      <c r="E11" s="369"/>
      <c r="F11" s="369"/>
      <c r="G11" s="62" t="s">
        <v>521</v>
      </c>
    </row>
    <row r="12" spans="1:7" ht="13.5">
      <c r="A12" s="2"/>
      <c r="B12" s="2"/>
      <c r="C12" s="2"/>
      <c r="D12" s="2"/>
      <c r="E12" s="2"/>
      <c r="F12" s="2"/>
      <c r="G12" s="44"/>
    </row>
    <row r="13" spans="1:7" ht="13.5">
      <c r="A13" s="2"/>
      <c r="B13" s="370"/>
      <c r="C13" s="2"/>
      <c r="D13" s="2"/>
      <c r="E13" s="2"/>
      <c r="F13" s="2"/>
      <c r="G13" s="2"/>
    </row>
  </sheetData>
  <mergeCells count="7">
    <mergeCell ref="A3:A4"/>
    <mergeCell ref="A1:G1"/>
    <mergeCell ref="B3:B4"/>
    <mergeCell ref="E3:E4"/>
    <mergeCell ref="F3:F4"/>
    <mergeCell ref="G3:G4"/>
    <mergeCell ref="E2:G2"/>
  </mergeCells>
  <printOptions/>
  <pageMargins left="0.7874015748031497" right="0.21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5"/>
  <sheetViews>
    <sheetView showGridLines="0" view="pageBreakPreview" zoomScaleSheetLayoutView="100" workbookViewId="0" topLeftCell="A1">
      <selection activeCell="A1" sqref="A1:G1"/>
    </sheetView>
  </sheetViews>
  <sheetFormatPr defaultColWidth="9.00390625" defaultRowHeight="13.5"/>
  <cols>
    <col min="1" max="1" width="14.875" style="1" customWidth="1"/>
    <col min="2" max="2" width="7.625" style="1" customWidth="1"/>
    <col min="3" max="7" width="13.50390625" style="1" customWidth="1"/>
    <col min="8" max="16384" width="9.00390625" style="1" customWidth="1"/>
  </cols>
  <sheetData>
    <row r="1" spans="1:7" ht="21">
      <c r="A1" s="549" t="s">
        <v>682</v>
      </c>
      <c r="B1" s="549"/>
      <c r="C1" s="549"/>
      <c r="D1" s="549"/>
      <c r="E1" s="549"/>
      <c r="F1" s="549"/>
      <c r="G1" s="549"/>
    </row>
    <row r="2" spans="1:7" ht="13.5">
      <c r="A2" s="2"/>
      <c r="B2" s="2"/>
      <c r="C2" s="2"/>
      <c r="D2" s="2"/>
      <c r="E2" s="2"/>
      <c r="F2" s="2"/>
      <c r="G2" s="2"/>
    </row>
    <row r="3" spans="1:7" ht="15" customHeight="1">
      <c r="A3" s="641"/>
      <c r="B3" s="642"/>
      <c r="C3" s="639" t="s">
        <v>587</v>
      </c>
      <c r="D3" s="639" t="s">
        <v>588</v>
      </c>
      <c r="E3" s="639" t="s">
        <v>589</v>
      </c>
      <c r="F3" s="645" t="s">
        <v>590</v>
      </c>
      <c r="G3" s="637" t="s">
        <v>591</v>
      </c>
    </row>
    <row r="4" spans="1:7" ht="15" customHeight="1">
      <c r="A4" s="643"/>
      <c r="B4" s="644"/>
      <c r="C4" s="640"/>
      <c r="D4" s="640"/>
      <c r="E4" s="640"/>
      <c r="F4" s="646"/>
      <c r="G4" s="638"/>
    </row>
    <row r="5" spans="1:7" s="65" customFormat="1" ht="15" customHeight="1">
      <c r="A5" s="340" t="s">
        <v>592</v>
      </c>
      <c r="B5" s="371" t="s">
        <v>593</v>
      </c>
      <c r="C5" s="344">
        <v>1005069</v>
      </c>
      <c r="D5" s="349">
        <v>919798</v>
      </c>
      <c r="E5" s="355">
        <v>926869</v>
      </c>
      <c r="F5" s="355">
        <v>941761</v>
      </c>
      <c r="G5" s="372">
        <v>947508</v>
      </c>
    </row>
    <row r="6" spans="1:7" s="65" customFormat="1" ht="15" customHeight="1">
      <c r="A6" s="340" t="s">
        <v>594</v>
      </c>
      <c r="B6" s="371" t="s">
        <v>595</v>
      </c>
      <c r="C6" s="344">
        <v>193596</v>
      </c>
      <c r="D6" s="349">
        <v>188183</v>
      </c>
      <c r="E6" s="355">
        <v>193105</v>
      </c>
      <c r="F6" s="355">
        <v>193851</v>
      </c>
      <c r="G6" s="372">
        <v>183732</v>
      </c>
    </row>
    <row r="7" spans="1:7" s="65" customFormat="1" ht="15" customHeight="1">
      <c r="A7" s="340" t="s">
        <v>596</v>
      </c>
      <c r="B7" s="371" t="s">
        <v>597</v>
      </c>
      <c r="C7" s="344">
        <v>11004</v>
      </c>
      <c r="D7" s="349">
        <v>11004</v>
      </c>
      <c r="E7" s="355">
        <v>11004</v>
      </c>
      <c r="F7" s="355">
        <v>11448</v>
      </c>
      <c r="G7" s="372">
        <v>11448</v>
      </c>
    </row>
    <row r="8" spans="1:7" s="65" customFormat="1" ht="15" customHeight="1">
      <c r="A8" s="340" t="s">
        <v>598</v>
      </c>
      <c r="B8" s="371" t="s">
        <v>597</v>
      </c>
      <c r="C8" s="344">
        <v>437968</v>
      </c>
      <c r="D8" s="349">
        <v>439916</v>
      </c>
      <c r="E8" s="355">
        <v>417180</v>
      </c>
      <c r="F8" s="355">
        <v>420908</v>
      </c>
      <c r="G8" s="372">
        <v>394466</v>
      </c>
    </row>
    <row r="9" spans="1:7" s="65" customFormat="1" ht="15" customHeight="1">
      <c r="A9" s="340" t="s">
        <v>599</v>
      </c>
      <c r="B9" s="371" t="s">
        <v>600</v>
      </c>
      <c r="C9" s="344">
        <v>167</v>
      </c>
      <c r="D9" s="349">
        <v>169</v>
      </c>
      <c r="E9" s="355">
        <v>163</v>
      </c>
      <c r="F9" s="355">
        <v>321</v>
      </c>
      <c r="G9" s="372">
        <v>343</v>
      </c>
    </row>
    <row r="10" spans="1:7" s="65" customFormat="1" ht="15" customHeight="1">
      <c r="A10" s="340" t="s">
        <v>601</v>
      </c>
      <c r="B10" s="371" t="s">
        <v>602</v>
      </c>
      <c r="C10" s="344">
        <v>2210188</v>
      </c>
      <c r="D10" s="349">
        <v>1991983</v>
      </c>
      <c r="E10" s="355">
        <v>1585535</v>
      </c>
      <c r="F10" s="355">
        <v>1245423</v>
      </c>
      <c r="G10" s="372">
        <v>1201784</v>
      </c>
    </row>
    <row r="11" spans="1:7" s="65" customFormat="1" ht="15" customHeight="1">
      <c r="A11" s="340" t="s">
        <v>603</v>
      </c>
      <c r="B11" s="371" t="s">
        <v>597</v>
      </c>
      <c r="C11" s="344">
        <v>6441474</v>
      </c>
      <c r="D11" s="349">
        <v>7403577</v>
      </c>
      <c r="E11" s="355">
        <v>7903327</v>
      </c>
      <c r="F11" s="355">
        <v>7666352</v>
      </c>
      <c r="G11" s="372">
        <v>7319634</v>
      </c>
    </row>
    <row r="12" spans="1:7" s="65" customFormat="1" ht="15" customHeight="1">
      <c r="A12" s="373" t="s">
        <v>604</v>
      </c>
      <c r="B12" s="374" t="s">
        <v>597</v>
      </c>
      <c r="C12" s="357">
        <v>1008349</v>
      </c>
      <c r="D12" s="358">
        <v>968349</v>
      </c>
      <c r="E12" s="375">
        <v>968349</v>
      </c>
      <c r="F12" s="375">
        <v>968607</v>
      </c>
      <c r="G12" s="376">
        <v>860973</v>
      </c>
    </row>
    <row r="13" spans="1:7" ht="13.5">
      <c r="A13" s="377" t="s">
        <v>605</v>
      </c>
      <c r="B13" s="2"/>
      <c r="C13" s="2"/>
      <c r="D13" s="2"/>
      <c r="E13" s="44"/>
      <c r="F13" s="44"/>
      <c r="G13" s="44" t="s">
        <v>606</v>
      </c>
    </row>
    <row r="14" spans="1:7" ht="13.5">
      <c r="A14" s="94" t="s">
        <v>607</v>
      </c>
      <c r="B14" s="2"/>
      <c r="C14" s="2"/>
      <c r="D14" s="2"/>
      <c r="E14" s="2"/>
      <c r="F14" s="2"/>
      <c r="G14" s="2"/>
    </row>
    <row r="15" ht="13.5">
      <c r="A15" s="177"/>
    </row>
  </sheetData>
  <mergeCells count="7">
    <mergeCell ref="A1:G1"/>
    <mergeCell ref="G3:G4"/>
    <mergeCell ref="E3:E4"/>
    <mergeCell ref="A3:B4"/>
    <mergeCell ref="C3:C4"/>
    <mergeCell ref="D3:D4"/>
    <mergeCell ref="F3:F4"/>
  </mergeCells>
  <printOptions/>
  <pageMargins left="0.7874015748031497" right="0.16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showGridLines="0" view="pageBreakPreview" zoomScaleSheetLayoutView="100" workbookViewId="0" topLeftCell="A1">
      <selection activeCell="A1" sqref="A1:K1"/>
    </sheetView>
  </sheetViews>
  <sheetFormatPr defaultColWidth="9.00390625" defaultRowHeight="13.5"/>
  <cols>
    <col min="1" max="1" width="11.25390625" style="1" customWidth="1"/>
    <col min="2" max="7" width="7.125" style="1" customWidth="1"/>
    <col min="8" max="11" width="8.875" style="1" customWidth="1"/>
    <col min="12" max="16384" width="9.00390625" style="1" customWidth="1"/>
  </cols>
  <sheetData>
    <row r="1" spans="1:11" s="65" customFormat="1" ht="21">
      <c r="A1" s="549" t="s">
        <v>178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</row>
    <row r="2" spans="1:11" s="65" customFormat="1" ht="13.5">
      <c r="A2" s="66"/>
      <c r="B2" s="67"/>
      <c r="C2" s="67"/>
      <c r="D2" s="67"/>
      <c r="E2" s="67"/>
      <c r="F2" s="67"/>
      <c r="G2" s="67"/>
      <c r="H2" s="67"/>
      <c r="I2" s="67"/>
      <c r="J2" s="551" t="s">
        <v>179</v>
      </c>
      <c r="K2" s="551"/>
    </row>
    <row r="3" spans="1:11" s="65" customFormat="1" ht="19.5" customHeight="1">
      <c r="A3" s="554"/>
      <c r="B3" s="68" t="s">
        <v>180</v>
      </c>
      <c r="C3" s="68" t="s">
        <v>181</v>
      </c>
      <c r="D3" s="553" t="s">
        <v>182</v>
      </c>
      <c r="E3" s="553"/>
      <c r="F3" s="553" t="s">
        <v>183</v>
      </c>
      <c r="G3" s="553"/>
      <c r="H3" s="68" t="s">
        <v>184</v>
      </c>
      <c r="I3" s="68" t="s">
        <v>185</v>
      </c>
      <c r="J3" s="68" t="s">
        <v>186</v>
      </c>
      <c r="K3" s="69" t="s">
        <v>187</v>
      </c>
    </row>
    <row r="4" spans="1:11" s="65" customFormat="1" ht="19.5" customHeight="1">
      <c r="A4" s="555"/>
      <c r="B4" s="70" t="s">
        <v>188</v>
      </c>
      <c r="C4" s="70" t="s">
        <v>189</v>
      </c>
      <c r="D4" s="70" t="s">
        <v>190</v>
      </c>
      <c r="E4" s="70" t="s">
        <v>191</v>
      </c>
      <c r="F4" s="70" t="s">
        <v>190</v>
      </c>
      <c r="G4" s="70" t="s">
        <v>191</v>
      </c>
      <c r="H4" s="70" t="s">
        <v>192</v>
      </c>
      <c r="I4" s="70" t="s">
        <v>193</v>
      </c>
      <c r="J4" s="70" t="s">
        <v>194</v>
      </c>
      <c r="K4" s="71" t="s">
        <v>194</v>
      </c>
    </row>
    <row r="5" spans="1:11" s="65" customFormat="1" ht="19.5" customHeight="1">
      <c r="A5" s="54" t="s">
        <v>195</v>
      </c>
      <c r="B5" s="72">
        <v>30</v>
      </c>
      <c r="C5" s="72">
        <v>30</v>
      </c>
      <c r="D5" s="72">
        <v>4</v>
      </c>
      <c r="E5" s="72">
        <v>44</v>
      </c>
      <c r="F5" s="72">
        <v>6</v>
      </c>
      <c r="G5" s="72">
        <v>7</v>
      </c>
      <c r="H5" s="72">
        <v>37</v>
      </c>
      <c r="I5" s="72">
        <v>4</v>
      </c>
      <c r="J5" s="72">
        <v>30</v>
      </c>
      <c r="K5" s="73">
        <v>3</v>
      </c>
    </row>
    <row r="6" spans="1:11" s="65" customFormat="1" ht="19.5" customHeight="1">
      <c r="A6" s="48" t="s">
        <v>196</v>
      </c>
      <c r="B6" s="74">
        <v>30</v>
      </c>
      <c r="C6" s="74">
        <v>28</v>
      </c>
      <c r="D6" s="74">
        <v>4</v>
      </c>
      <c r="E6" s="74">
        <v>39</v>
      </c>
      <c r="F6" s="74">
        <v>3</v>
      </c>
      <c r="G6" s="74">
        <v>3</v>
      </c>
      <c r="H6" s="74">
        <v>39</v>
      </c>
      <c r="I6" s="74">
        <v>3</v>
      </c>
      <c r="J6" s="74">
        <v>23</v>
      </c>
      <c r="K6" s="75">
        <v>2</v>
      </c>
    </row>
    <row r="7" spans="1:11" s="65" customFormat="1" ht="19.5" customHeight="1">
      <c r="A7" s="48" t="s">
        <v>197</v>
      </c>
      <c r="B7" s="74">
        <v>30</v>
      </c>
      <c r="C7" s="74">
        <v>28</v>
      </c>
      <c r="D7" s="74">
        <v>4</v>
      </c>
      <c r="E7" s="74">
        <v>39</v>
      </c>
      <c r="F7" s="74">
        <v>5</v>
      </c>
      <c r="G7" s="74">
        <v>5</v>
      </c>
      <c r="H7" s="74">
        <v>46</v>
      </c>
      <c r="I7" s="74">
        <v>4</v>
      </c>
      <c r="J7" s="74">
        <v>18</v>
      </c>
      <c r="K7" s="75">
        <v>3</v>
      </c>
    </row>
    <row r="8" spans="1:11" s="65" customFormat="1" ht="19.5" customHeight="1">
      <c r="A8" s="48" t="s">
        <v>198</v>
      </c>
      <c r="B8" s="74">
        <v>28</v>
      </c>
      <c r="C8" s="74">
        <v>28</v>
      </c>
      <c r="D8" s="74">
        <v>4</v>
      </c>
      <c r="E8" s="74">
        <v>39</v>
      </c>
      <c r="F8" s="74">
        <v>4</v>
      </c>
      <c r="G8" s="74">
        <v>4</v>
      </c>
      <c r="H8" s="74">
        <v>42</v>
      </c>
      <c r="I8" s="74">
        <v>3</v>
      </c>
      <c r="J8" s="74">
        <v>20</v>
      </c>
      <c r="K8" s="75">
        <v>2</v>
      </c>
    </row>
    <row r="9" spans="1:11" s="65" customFormat="1" ht="19.5" customHeight="1">
      <c r="A9" s="59" t="s">
        <v>199</v>
      </c>
      <c r="B9" s="76">
        <v>28</v>
      </c>
      <c r="C9" s="76">
        <v>28</v>
      </c>
      <c r="D9" s="76">
        <v>4</v>
      </c>
      <c r="E9" s="76">
        <v>41</v>
      </c>
      <c r="F9" s="76">
        <v>3</v>
      </c>
      <c r="G9" s="76">
        <v>3</v>
      </c>
      <c r="H9" s="76">
        <v>44</v>
      </c>
      <c r="I9" s="76">
        <v>9</v>
      </c>
      <c r="J9" s="76">
        <v>19</v>
      </c>
      <c r="K9" s="77">
        <v>1</v>
      </c>
    </row>
    <row r="10" spans="1:11" s="65" customFormat="1" ht="13.5">
      <c r="A10" s="67"/>
      <c r="B10" s="67"/>
      <c r="C10" s="67"/>
      <c r="D10" s="67"/>
      <c r="E10" s="67"/>
      <c r="F10" s="67"/>
      <c r="G10" s="67"/>
      <c r="H10" s="67"/>
      <c r="I10" s="67"/>
      <c r="J10" s="552" t="s">
        <v>200</v>
      </c>
      <c r="K10" s="552"/>
    </row>
    <row r="11" spans="1:11" ht="13.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ht="13.5" customHeight="1"/>
    <row r="15" ht="13.5" customHeight="1"/>
    <row r="17" ht="13.5" customHeight="1"/>
  </sheetData>
  <mergeCells count="6">
    <mergeCell ref="A1:K1"/>
    <mergeCell ref="J2:K2"/>
    <mergeCell ref="J10:K10"/>
    <mergeCell ref="F3:G3"/>
    <mergeCell ref="A3:A4"/>
    <mergeCell ref="D3:E3"/>
  </mergeCells>
  <printOptions/>
  <pageMargins left="0.75" right="0.54" top="1" bottom="1" header="0.512" footer="0.512"/>
  <pageSetup horizontalDpi="300" verticalDpi="3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16"/>
  <sheetViews>
    <sheetView showGridLines="0" view="pageBreakPreview" zoomScaleSheetLayoutView="100" workbookViewId="0" topLeftCell="A1">
      <selection activeCell="A1" sqref="A1:G1"/>
    </sheetView>
  </sheetViews>
  <sheetFormatPr defaultColWidth="9.00390625" defaultRowHeight="13.5"/>
  <cols>
    <col min="1" max="1" width="2.625" style="1" customWidth="1"/>
    <col min="2" max="2" width="16.375" style="1" customWidth="1"/>
    <col min="3" max="3" width="5.625" style="1" customWidth="1"/>
    <col min="4" max="7" width="16.375" style="1" customWidth="1"/>
    <col min="8" max="16384" width="9.00390625" style="1" customWidth="1"/>
  </cols>
  <sheetData>
    <row r="1" spans="1:7" ht="21">
      <c r="A1" s="549" t="s">
        <v>683</v>
      </c>
      <c r="B1" s="549"/>
      <c r="C1" s="549"/>
      <c r="D1" s="549"/>
      <c r="E1" s="549"/>
      <c r="F1" s="549"/>
      <c r="G1" s="549"/>
    </row>
    <row r="2" spans="1:7" ht="13.5">
      <c r="A2" s="2"/>
      <c r="B2" s="2"/>
      <c r="C2" s="2"/>
      <c r="D2" s="2"/>
      <c r="E2" s="2"/>
      <c r="F2" s="2"/>
      <c r="G2" s="44" t="s">
        <v>497</v>
      </c>
    </row>
    <row r="3" spans="1:7" ht="17.25" customHeight="1">
      <c r="A3" s="518" t="s">
        <v>608</v>
      </c>
      <c r="B3" s="655"/>
      <c r="C3" s="656"/>
      <c r="D3" s="653" t="s">
        <v>609</v>
      </c>
      <c r="E3" s="639" t="s">
        <v>484</v>
      </c>
      <c r="F3" s="143" t="s">
        <v>610</v>
      </c>
      <c r="G3" s="144" t="s">
        <v>611</v>
      </c>
    </row>
    <row r="4" spans="1:7" ht="17.25" customHeight="1">
      <c r="A4" s="657" t="s">
        <v>612</v>
      </c>
      <c r="B4" s="520"/>
      <c r="C4" s="658"/>
      <c r="D4" s="654"/>
      <c r="E4" s="640"/>
      <c r="F4" s="52" t="s">
        <v>613</v>
      </c>
      <c r="G4" s="278" t="s">
        <v>613</v>
      </c>
    </row>
    <row r="5" spans="1:7" ht="20.25" customHeight="1">
      <c r="A5" s="651" t="s">
        <v>614</v>
      </c>
      <c r="B5" s="652"/>
      <c r="C5" s="378"/>
      <c r="D5" s="379">
        <v>6803646</v>
      </c>
      <c r="E5" s="380">
        <v>7078849</v>
      </c>
      <c r="F5" s="381">
        <v>103.43310552432818</v>
      </c>
      <c r="G5" s="649"/>
    </row>
    <row r="6" spans="1:7" ht="20.25" customHeight="1">
      <c r="A6" s="651" t="s">
        <v>553</v>
      </c>
      <c r="B6" s="652"/>
      <c r="C6" s="378"/>
      <c r="D6" s="379">
        <v>6906940</v>
      </c>
      <c r="E6" s="382">
        <v>7055767</v>
      </c>
      <c r="F6" s="381">
        <v>99.67393004145165</v>
      </c>
      <c r="G6" s="650"/>
    </row>
    <row r="7" spans="1:7" ht="20.25" customHeight="1">
      <c r="A7" s="651" t="s">
        <v>554</v>
      </c>
      <c r="B7" s="652"/>
      <c r="C7" s="378"/>
      <c r="D7" s="379">
        <v>7103314</v>
      </c>
      <c r="E7" s="382">
        <v>7228716</v>
      </c>
      <c r="F7" s="381">
        <v>102.5</v>
      </c>
      <c r="G7" s="650"/>
    </row>
    <row r="8" spans="1:7" ht="20.25" customHeight="1">
      <c r="A8" s="651" t="s">
        <v>555</v>
      </c>
      <c r="B8" s="652"/>
      <c r="C8" s="378"/>
      <c r="D8" s="350">
        <v>7328218</v>
      </c>
      <c r="E8" s="352">
        <v>7388793</v>
      </c>
      <c r="F8" s="383">
        <v>102.2144596633759</v>
      </c>
      <c r="G8" s="650"/>
    </row>
    <row r="9" spans="1:7" s="387" customFormat="1" ht="20.25" customHeight="1">
      <c r="A9" s="647" t="s">
        <v>524</v>
      </c>
      <c r="B9" s="648"/>
      <c r="C9" s="28"/>
      <c r="D9" s="384">
        <v>7694470</v>
      </c>
      <c r="E9" s="385">
        <v>7882628</v>
      </c>
      <c r="F9" s="381">
        <v>106.68356793863354</v>
      </c>
      <c r="G9" s="386">
        <v>100</v>
      </c>
    </row>
    <row r="10" spans="1:7" ht="20.25" customHeight="1">
      <c r="A10" s="388">
        <v>1</v>
      </c>
      <c r="B10" s="511" t="s">
        <v>615</v>
      </c>
      <c r="C10" s="530"/>
      <c r="D10" s="389">
        <v>3217358</v>
      </c>
      <c r="E10" s="390">
        <v>3301474</v>
      </c>
      <c r="F10" s="659"/>
      <c r="G10" s="391">
        <v>41.88291011576342</v>
      </c>
    </row>
    <row r="11" spans="1:7" ht="20.25" customHeight="1">
      <c r="A11" s="347">
        <v>2</v>
      </c>
      <c r="B11" s="534" t="s">
        <v>616</v>
      </c>
      <c r="C11" s="535"/>
      <c r="D11" s="389">
        <v>3790136</v>
      </c>
      <c r="E11" s="352">
        <v>3898426</v>
      </c>
      <c r="F11" s="660"/>
      <c r="G11" s="392">
        <v>49.45591749350597</v>
      </c>
    </row>
    <row r="12" spans="1:9" ht="20.25" customHeight="1">
      <c r="A12" s="347">
        <v>3</v>
      </c>
      <c r="B12" s="534" t="s">
        <v>617</v>
      </c>
      <c r="C12" s="535"/>
      <c r="D12" s="389">
        <v>170166</v>
      </c>
      <c r="E12" s="352">
        <v>172057</v>
      </c>
      <c r="F12" s="660"/>
      <c r="G12" s="392">
        <v>2.182736518836104</v>
      </c>
      <c r="I12" s="393"/>
    </row>
    <row r="13" spans="1:7" ht="20.25" customHeight="1">
      <c r="A13" s="347">
        <v>4</v>
      </c>
      <c r="B13" s="534" t="s">
        <v>618</v>
      </c>
      <c r="C13" s="535"/>
      <c r="D13" s="389">
        <v>514436</v>
      </c>
      <c r="E13" s="352">
        <v>508141</v>
      </c>
      <c r="F13" s="660"/>
      <c r="G13" s="392">
        <v>6.446339976972147</v>
      </c>
    </row>
    <row r="14" spans="1:7" ht="20.25" customHeight="1">
      <c r="A14" s="347">
        <v>5</v>
      </c>
      <c r="B14" s="534" t="s">
        <v>619</v>
      </c>
      <c r="C14" s="535"/>
      <c r="D14" s="389">
        <v>1</v>
      </c>
      <c r="E14" s="394" t="s">
        <v>621</v>
      </c>
      <c r="F14" s="660"/>
      <c r="G14" s="392">
        <v>0</v>
      </c>
    </row>
    <row r="15" spans="1:7" ht="20.25" customHeight="1">
      <c r="A15" s="356">
        <v>6</v>
      </c>
      <c r="B15" s="571" t="s">
        <v>620</v>
      </c>
      <c r="C15" s="526"/>
      <c r="D15" s="395">
        <v>2373</v>
      </c>
      <c r="E15" s="396">
        <v>2530</v>
      </c>
      <c r="F15" s="661"/>
      <c r="G15" s="397">
        <v>0.032095894922353305</v>
      </c>
    </row>
    <row r="16" spans="1:7" ht="13.5">
      <c r="A16" s="2"/>
      <c r="B16" s="2"/>
      <c r="C16" s="2"/>
      <c r="D16" s="398"/>
      <c r="E16" s="398"/>
      <c r="F16" s="2"/>
      <c r="G16" s="62" t="s">
        <v>521</v>
      </c>
    </row>
  </sheetData>
  <mergeCells count="18">
    <mergeCell ref="B11:C11"/>
    <mergeCell ref="B12:C12"/>
    <mergeCell ref="F10:F15"/>
    <mergeCell ref="B13:C13"/>
    <mergeCell ref="B14:C14"/>
    <mergeCell ref="B15:C15"/>
    <mergeCell ref="B10:C10"/>
    <mergeCell ref="A1:G1"/>
    <mergeCell ref="D3:D4"/>
    <mergeCell ref="E3:E4"/>
    <mergeCell ref="A3:C3"/>
    <mergeCell ref="A4:C4"/>
    <mergeCell ref="A9:B9"/>
    <mergeCell ref="G5:G8"/>
    <mergeCell ref="A7:B7"/>
    <mergeCell ref="A8:B8"/>
    <mergeCell ref="A5:B5"/>
    <mergeCell ref="A6:B6"/>
  </mergeCells>
  <printOptions/>
  <pageMargins left="0.7874015748031497" right="0.16" top="0.984251968503937" bottom="0.984251968503937" header="0.5118110236220472" footer="0.5118110236220472"/>
  <pageSetup cellComments="asDisplayed"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29"/>
  <sheetViews>
    <sheetView view="pageBreakPreview" zoomScaleSheetLayoutView="100" workbookViewId="0" topLeftCell="A1">
      <selection activeCell="A1" sqref="A1:O1"/>
    </sheetView>
  </sheetViews>
  <sheetFormatPr defaultColWidth="9.00390625" defaultRowHeight="13.5"/>
  <cols>
    <col min="1" max="1" width="13.125" style="1" customWidth="1"/>
    <col min="2" max="15" width="5.25390625" style="1" customWidth="1"/>
    <col min="16" max="16384" width="9.00390625" style="1" customWidth="1"/>
  </cols>
  <sheetData>
    <row r="1" spans="1:15" ht="21">
      <c r="A1" s="549" t="s">
        <v>684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</row>
    <row r="2" spans="1:15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4.25" customHeight="1">
      <c r="A3" s="632"/>
      <c r="B3" s="561" t="s">
        <v>2</v>
      </c>
      <c r="C3" s="678" t="s">
        <v>622</v>
      </c>
      <c r="D3" s="561" t="s">
        <v>623</v>
      </c>
      <c r="E3" s="561" t="s">
        <v>624</v>
      </c>
      <c r="F3" s="561" t="s">
        <v>625</v>
      </c>
      <c r="G3" s="561" t="s">
        <v>626</v>
      </c>
      <c r="H3" s="561" t="s">
        <v>627</v>
      </c>
      <c r="I3" s="561" t="s">
        <v>628</v>
      </c>
      <c r="J3" s="561" t="s">
        <v>629</v>
      </c>
      <c r="K3" s="561" t="s">
        <v>630</v>
      </c>
      <c r="L3" s="561" t="s">
        <v>631</v>
      </c>
      <c r="M3" s="561" t="s">
        <v>632</v>
      </c>
      <c r="N3" s="561" t="s">
        <v>633</v>
      </c>
      <c r="O3" s="567" t="s">
        <v>36</v>
      </c>
    </row>
    <row r="4" spans="1:15" ht="14.25" customHeight="1">
      <c r="A4" s="677"/>
      <c r="B4" s="674"/>
      <c r="C4" s="679"/>
      <c r="D4" s="674"/>
      <c r="E4" s="674"/>
      <c r="F4" s="674"/>
      <c r="G4" s="674"/>
      <c r="H4" s="674"/>
      <c r="I4" s="674"/>
      <c r="J4" s="674"/>
      <c r="K4" s="674"/>
      <c r="L4" s="674"/>
      <c r="M4" s="674"/>
      <c r="N4" s="674"/>
      <c r="O4" s="675"/>
    </row>
    <row r="5" spans="1:15" ht="14.25" customHeight="1">
      <c r="A5" s="677"/>
      <c r="B5" s="674"/>
      <c r="C5" s="679"/>
      <c r="D5" s="674"/>
      <c r="E5" s="674"/>
      <c r="F5" s="674"/>
      <c r="G5" s="674"/>
      <c r="H5" s="674"/>
      <c r="I5" s="674"/>
      <c r="J5" s="674"/>
      <c r="K5" s="674"/>
      <c r="L5" s="674"/>
      <c r="M5" s="674"/>
      <c r="N5" s="674"/>
      <c r="O5" s="675"/>
    </row>
    <row r="6" spans="1:15" ht="14.25" customHeight="1">
      <c r="A6" s="677"/>
      <c r="B6" s="674"/>
      <c r="C6" s="679"/>
      <c r="D6" s="674"/>
      <c r="E6" s="674"/>
      <c r="F6" s="674"/>
      <c r="G6" s="674"/>
      <c r="H6" s="674"/>
      <c r="I6" s="674"/>
      <c r="J6" s="674"/>
      <c r="K6" s="674"/>
      <c r="L6" s="674"/>
      <c r="M6" s="674"/>
      <c r="N6" s="674"/>
      <c r="O6" s="675"/>
    </row>
    <row r="7" spans="1:15" ht="14.25" customHeight="1">
      <c r="A7" s="633"/>
      <c r="B7" s="562"/>
      <c r="C7" s="680"/>
      <c r="D7" s="562"/>
      <c r="E7" s="562"/>
      <c r="F7" s="562"/>
      <c r="G7" s="562"/>
      <c r="H7" s="562"/>
      <c r="I7" s="562"/>
      <c r="J7" s="562"/>
      <c r="K7" s="562"/>
      <c r="L7" s="562"/>
      <c r="M7" s="562"/>
      <c r="N7" s="562"/>
      <c r="O7" s="568"/>
    </row>
    <row r="8" spans="1:15" s="65" customFormat="1" ht="16.5" customHeight="1">
      <c r="A8" s="108" t="s">
        <v>614</v>
      </c>
      <c r="B8" s="400">
        <v>228</v>
      </c>
      <c r="C8" s="400">
        <v>4</v>
      </c>
      <c r="D8" s="400">
        <v>31</v>
      </c>
      <c r="E8" s="400">
        <v>28</v>
      </c>
      <c r="F8" s="400">
        <v>22</v>
      </c>
      <c r="G8" s="400">
        <v>8</v>
      </c>
      <c r="H8" s="400">
        <v>25</v>
      </c>
      <c r="I8" s="400">
        <v>34</v>
      </c>
      <c r="J8" s="400">
        <v>16</v>
      </c>
      <c r="K8" s="400">
        <v>23</v>
      </c>
      <c r="L8" s="400">
        <v>5</v>
      </c>
      <c r="M8" s="400">
        <v>10</v>
      </c>
      <c r="N8" s="400">
        <v>4</v>
      </c>
      <c r="O8" s="401">
        <v>18</v>
      </c>
    </row>
    <row r="9" spans="1:15" s="65" customFormat="1" ht="16.5" customHeight="1">
      <c r="A9" s="108" t="s">
        <v>553</v>
      </c>
      <c r="B9" s="400">
        <v>227</v>
      </c>
      <c r="C9" s="400">
        <v>4</v>
      </c>
      <c r="D9" s="400">
        <v>37</v>
      </c>
      <c r="E9" s="400">
        <v>27</v>
      </c>
      <c r="F9" s="400">
        <v>19</v>
      </c>
      <c r="G9" s="400">
        <v>6</v>
      </c>
      <c r="H9" s="400">
        <v>14</v>
      </c>
      <c r="I9" s="400">
        <v>24</v>
      </c>
      <c r="J9" s="81">
        <v>1</v>
      </c>
      <c r="K9" s="81">
        <v>15</v>
      </c>
      <c r="L9" s="81">
        <v>10</v>
      </c>
      <c r="M9" s="81">
        <v>2</v>
      </c>
      <c r="N9" s="81" t="s">
        <v>220</v>
      </c>
      <c r="O9" s="401">
        <v>68</v>
      </c>
    </row>
    <row r="10" spans="1:15" s="65" customFormat="1" ht="16.5" customHeight="1">
      <c r="A10" s="108" t="s">
        <v>554</v>
      </c>
      <c r="B10" s="400">
        <v>169</v>
      </c>
      <c r="C10" s="400">
        <v>1</v>
      </c>
      <c r="D10" s="400">
        <v>33</v>
      </c>
      <c r="E10" s="400">
        <v>37</v>
      </c>
      <c r="F10" s="400">
        <v>24</v>
      </c>
      <c r="G10" s="400">
        <v>5</v>
      </c>
      <c r="H10" s="400">
        <v>11</v>
      </c>
      <c r="I10" s="400">
        <v>20</v>
      </c>
      <c r="J10" s="81" t="s">
        <v>220</v>
      </c>
      <c r="K10" s="81">
        <v>8</v>
      </c>
      <c r="L10" s="81">
        <v>7</v>
      </c>
      <c r="M10" s="81">
        <v>6</v>
      </c>
      <c r="N10" s="81">
        <v>2</v>
      </c>
      <c r="O10" s="401">
        <v>15</v>
      </c>
    </row>
    <row r="11" spans="1:15" s="65" customFormat="1" ht="16.5" customHeight="1">
      <c r="A11" s="108" t="s">
        <v>555</v>
      </c>
      <c r="B11" s="400">
        <v>165</v>
      </c>
      <c r="C11" s="81">
        <v>3</v>
      </c>
      <c r="D11" s="400">
        <v>24</v>
      </c>
      <c r="E11" s="400">
        <v>16</v>
      </c>
      <c r="F11" s="400">
        <v>26</v>
      </c>
      <c r="G11" s="400">
        <v>6</v>
      </c>
      <c r="H11" s="400">
        <v>14</v>
      </c>
      <c r="I11" s="400">
        <v>21</v>
      </c>
      <c r="J11" s="81" t="s">
        <v>220</v>
      </c>
      <c r="K11" s="400">
        <v>13</v>
      </c>
      <c r="L11" s="400">
        <v>6</v>
      </c>
      <c r="M11" s="400">
        <v>9</v>
      </c>
      <c r="N11" s="81">
        <v>1</v>
      </c>
      <c r="O11" s="401">
        <v>26</v>
      </c>
    </row>
    <row r="12" spans="1:15" s="65" customFormat="1" ht="16.5" customHeight="1">
      <c r="A12" s="110" t="s">
        <v>524</v>
      </c>
      <c r="B12" s="402">
        <v>203</v>
      </c>
      <c r="C12" s="86">
        <v>14</v>
      </c>
      <c r="D12" s="402">
        <v>18</v>
      </c>
      <c r="E12" s="402">
        <v>39</v>
      </c>
      <c r="F12" s="402">
        <v>24</v>
      </c>
      <c r="G12" s="402">
        <v>11</v>
      </c>
      <c r="H12" s="402">
        <v>14</v>
      </c>
      <c r="I12" s="402">
        <v>16</v>
      </c>
      <c r="J12" s="86">
        <v>1</v>
      </c>
      <c r="K12" s="402">
        <v>4</v>
      </c>
      <c r="L12" s="402">
        <v>6</v>
      </c>
      <c r="M12" s="402">
        <v>2</v>
      </c>
      <c r="N12" s="86">
        <v>3</v>
      </c>
      <c r="O12" s="403">
        <v>51</v>
      </c>
    </row>
    <row r="13" spans="1:15" ht="13.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636" t="s">
        <v>634</v>
      </c>
      <c r="N13" s="636"/>
      <c r="O13" s="636"/>
    </row>
    <row r="14" spans="1:15" ht="13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3.5">
      <c r="A15" s="276"/>
      <c r="B15" s="404"/>
      <c r="C15" s="404"/>
      <c r="D15" s="404"/>
      <c r="E15" s="404"/>
      <c r="F15" s="404"/>
      <c r="G15" s="404"/>
      <c r="H15" s="404"/>
      <c r="I15" s="404"/>
      <c r="J15" s="404"/>
      <c r="K15" s="404"/>
      <c r="L15" s="404"/>
      <c r="M15" s="404"/>
      <c r="N15" s="404"/>
      <c r="O15" s="404"/>
    </row>
    <row r="16" spans="1:15" ht="13.5">
      <c r="A16" s="276"/>
      <c r="B16" s="404"/>
      <c r="C16" s="404"/>
      <c r="D16" s="404"/>
      <c r="E16" s="404"/>
      <c r="F16" s="404"/>
      <c r="G16" s="404"/>
      <c r="H16" s="404"/>
      <c r="I16" s="404"/>
      <c r="J16" s="404"/>
      <c r="K16" s="404"/>
      <c r="L16" s="404"/>
      <c r="M16" s="404"/>
      <c r="N16" s="404"/>
      <c r="O16" s="404"/>
    </row>
    <row r="17" spans="1:15" ht="21">
      <c r="A17" s="549" t="s">
        <v>685</v>
      </c>
      <c r="B17" s="549"/>
      <c r="C17" s="549"/>
      <c r="D17" s="549"/>
      <c r="E17" s="549"/>
      <c r="F17" s="549"/>
      <c r="G17" s="549"/>
      <c r="H17" s="549"/>
      <c r="I17" s="549"/>
      <c r="J17" s="549"/>
      <c r="K17" s="549"/>
      <c r="L17" s="549"/>
      <c r="M17" s="549"/>
      <c r="N17" s="549"/>
      <c r="O17" s="676"/>
    </row>
    <row r="18" spans="1:15" ht="13.5">
      <c r="A18" s="141"/>
      <c r="B18" s="405"/>
      <c r="C18" s="405"/>
      <c r="D18" s="405"/>
      <c r="E18" s="405"/>
      <c r="F18" s="405"/>
      <c r="G18" s="405"/>
      <c r="H18" s="405"/>
      <c r="I18" s="405"/>
      <c r="J18" s="405"/>
      <c r="K18" s="405"/>
      <c r="L18" s="405"/>
      <c r="M18" s="405"/>
      <c r="N18" s="405"/>
      <c r="O18" s="405"/>
    </row>
    <row r="19" spans="1:15" ht="13.5">
      <c r="A19" s="668"/>
      <c r="B19" s="671" t="s">
        <v>2</v>
      </c>
      <c r="C19" s="662" t="s">
        <v>635</v>
      </c>
      <c r="D19" s="662" t="s">
        <v>636</v>
      </c>
      <c r="E19" s="662" t="s">
        <v>637</v>
      </c>
      <c r="F19" s="662" t="s">
        <v>638</v>
      </c>
      <c r="G19" s="662" t="s">
        <v>639</v>
      </c>
      <c r="H19" s="662" t="s">
        <v>640</v>
      </c>
      <c r="I19" s="662" t="s">
        <v>641</v>
      </c>
      <c r="J19" s="662" t="s">
        <v>642</v>
      </c>
      <c r="K19" s="662" t="s">
        <v>643</v>
      </c>
      <c r="L19" s="662" t="s">
        <v>644</v>
      </c>
      <c r="M19" s="662" t="s">
        <v>645</v>
      </c>
      <c r="N19" s="662" t="s">
        <v>646</v>
      </c>
      <c r="O19" s="665" t="s">
        <v>36</v>
      </c>
    </row>
    <row r="20" spans="1:15" ht="13.5">
      <c r="A20" s="669"/>
      <c r="B20" s="672"/>
      <c r="C20" s="663"/>
      <c r="D20" s="663"/>
      <c r="E20" s="663"/>
      <c r="F20" s="663"/>
      <c r="G20" s="663"/>
      <c r="H20" s="663"/>
      <c r="I20" s="663"/>
      <c r="J20" s="663"/>
      <c r="K20" s="663"/>
      <c r="L20" s="663"/>
      <c r="M20" s="663"/>
      <c r="N20" s="663"/>
      <c r="O20" s="666"/>
    </row>
    <row r="21" spans="1:15" ht="13.5">
      <c r="A21" s="669"/>
      <c r="B21" s="672"/>
      <c r="C21" s="663"/>
      <c r="D21" s="663"/>
      <c r="E21" s="663"/>
      <c r="F21" s="663"/>
      <c r="G21" s="663"/>
      <c r="H21" s="663"/>
      <c r="I21" s="663"/>
      <c r="J21" s="663"/>
      <c r="K21" s="663"/>
      <c r="L21" s="663"/>
      <c r="M21" s="663"/>
      <c r="N21" s="663"/>
      <c r="O21" s="666"/>
    </row>
    <row r="22" spans="1:15" ht="13.5">
      <c r="A22" s="669"/>
      <c r="B22" s="672"/>
      <c r="C22" s="663"/>
      <c r="D22" s="663"/>
      <c r="E22" s="663"/>
      <c r="F22" s="663"/>
      <c r="G22" s="663"/>
      <c r="H22" s="663"/>
      <c r="I22" s="663"/>
      <c r="J22" s="663"/>
      <c r="K22" s="663"/>
      <c r="L22" s="663"/>
      <c r="M22" s="663"/>
      <c r="N22" s="663"/>
      <c r="O22" s="666"/>
    </row>
    <row r="23" spans="1:15" ht="13.5">
      <c r="A23" s="670"/>
      <c r="B23" s="673"/>
      <c r="C23" s="664"/>
      <c r="D23" s="664"/>
      <c r="E23" s="664"/>
      <c r="F23" s="664"/>
      <c r="G23" s="664"/>
      <c r="H23" s="664"/>
      <c r="I23" s="664"/>
      <c r="J23" s="664"/>
      <c r="K23" s="664"/>
      <c r="L23" s="664"/>
      <c r="M23" s="664"/>
      <c r="N23" s="664"/>
      <c r="O23" s="667"/>
    </row>
    <row r="24" spans="1:15" ht="15.75" customHeight="1">
      <c r="A24" s="108" t="s">
        <v>553</v>
      </c>
      <c r="B24" s="406">
        <v>247</v>
      </c>
      <c r="C24" s="406">
        <v>149</v>
      </c>
      <c r="D24" s="406">
        <v>17</v>
      </c>
      <c r="E24" s="406">
        <v>24</v>
      </c>
      <c r="F24" s="406">
        <v>2</v>
      </c>
      <c r="G24" s="406">
        <v>6</v>
      </c>
      <c r="H24" s="406">
        <v>1</v>
      </c>
      <c r="I24" s="406">
        <v>6</v>
      </c>
      <c r="J24" s="406">
        <v>1</v>
      </c>
      <c r="K24" s="406">
        <v>3</v>
      </c>
      <c r="L24" s="406">
        <v>3</v>
      </c>
      <c r="M24" s="406">
        <v>5</v>
      </c>
      <c r="N24" s="406">
        <v>2</v>
      </c>
      <c r="O24" s="407">
        <v>28</v>
      </c>
    </row>
    <row r="25" spans="1:15" ht="15.75" customHeight="1">
      <c r="A25" s="108" t="s">
        <v>554</v>
      </c>
      <c r="B25" s="81">
        <v>265</v>
      </c>
      <c r="C25" s="81">
        <v>153</v>
      </c>
      <c r="D25" s="81">
        <v>10</v>
      </c>
      <c r="E25" s="81">
        <v>31</v>
      </c>
      <c r="F25" s="81">
        <v>17</v>
      </c>
      <c r="G25" s="81">
        <v>4</v>
      </c>
      <c r="H25" s="81">
        <v>8</v>
      </c>
      <c r="I25" s="81">
        <v>2</v>
      </c>
      <c r="J25" s="81">
        <v>3</v>
      </c>
      <c r="K25" s="81">
        <v>1</v>
      </c>
      <c r="L25" s="81">
        <v>1</v>
      </c>
      <c r="M25" s="81">
        <v>2</v>
      </c>
      <c r="N25" s="81" t="s">
        <v>647</v>
      </c>
      <c r="O25" s="82">
        <v>33</v>
      </c>
    </row>
    <row r="26" spans="1:15" ht="15.75" customHeight="1">
      <c r="A26" s="108" t="s">
        <v>555</v>
      </c>
      <c r="B26" s="81">
        <v>327</v>
      </c>
      <c r="C26" s="81">
        <v>189</v>
      </c>
      <c r="D26" s="81">
        <v>5</v>
      </c>
      <c r="E26" s="81">
        <v>11</v>
      </c>
      <c r="F26" s="81">
        <v>22</v>
      </c>
      <c r="G26" s="81">
        <v>8</v>
      </c>
      <c r="H26" s="81">
        <v>6</v>
      </c>
      <c r="I26" s="81" t="s">
        <v>220</v>
      </c>
      <c r="J26" s="81">
        <v>3</v>
      </c>
      <c r="K26" s="81">
        <v>1</v>
      </c>
      <c r="L26" s="81">
        <v>3</v>
      </c>
      <c r="M26" s="81">
        <v>7</v>
      </c>
      <c r="N26" s="81">
        <v>6</v>
      </c>
      <c r="O26" s="82">
        <v>66</v>
      </c>
    </row>
    <row r="27" spans="1:15" ht="15.75" customHeight="1">
      <c r="A27" s="110" t="s">
        <v>524</v>
      </c>
      <c r="B27" s="86">
        <v>439</v>
      </c>
      <c r="C27" s="86">
        <v>276</v>
      </c>
      <c r="D27" s="86">
        <v>14</v>
      </c>
      <c r="E27" s="86">
        <v>8</v>
      </c>
      <c r="F27" s="86">
        <v>6</v>
      </c>
      <c r="G27" s="86">
        <v>17</v>
      </c>
      <c r="H27" s="86">
        <v>11</v>
      </c>
      <c r="I27" s="86">
        <v>1</v>
      </c>
      <c r="J27" s="86" t="s">
        <v>29</v>
      </c>
      <c r="K27" s="86">
        <v>3</v>
      </c>
      <c r="L27" s="86" t="s">
        <v>29</v>
      </c>
      <c r="M27" s="86">
        <v>14</v>
      </c>
      <c r="N27" s="86">
        <v>4</v>
      </c>
      <c r="O27" s="90">
        <v>85</v>
      </c>
    </row>
    <row r="28" spans="1:15" ht="13.5">
      <c r="A28" s="408"/>
      <c r="B28" s="409"/>
      <c r="C28" s="409"/>
      <c r="D28" s="409"/>
      <c r="E28" s="409"/>
      <c r="F28" s="409"/>
      <c r="G28" s="409"/>
      <c r="H28" s="409"/>
      <c r="I28" s="409"/>
      <c r="J28" s="409"/>
      <c r="K28" s="409"/>
      <c r="L28" s="103"/>
      <c r="M28" s="636" t="s">
        <v>634</v>
      </c>
      <c r="N28" s="636"/>
      <c r="O28" s="636"/>
    </row>
    <row r="29" spans="1:15" ht="13.5">
      <c r="A29" s="408"/>
      <c r="B29" s="409"/>
      <c r="C29" s="409"/>
      <c r="D29" s="409"/>
      <c r="E29" s="409"/>
      <c r="F29" s="409"/>
      <c r="G29" s="409"/>
      <c r="H29" s="409"/>
      <c r="I29" s="409"/>
      <c r="J29" s="409"/>
      <c r="K29" s="409"/>
      <c r="L29" s="409"/>
      <c r="M29" s="409"/>
      <c r="N29" s="409"/>
      <c r="O29" s="409"/>
    </row>
  </sheetData>
  <mergeCells count="34">
    <mergeCell ref="A1:O1"/>
    <mergeCell ref="A3:A7"/>
    <mergeCell ref="B3:B7"/>
    <mergeCell ref="C3:C7"/>
    <mergeCell ref="D3:D7"/>
    <mergeCell ref="E3:E7"/>
    <mergeCell ref="F3:F7"/>
    <mergeCell ref="G3:G7"/>
    <mergeCell ref="H3:H7"/>
    <mergeCell ref="I3:I7"/>
    <mergeCell ref="N3:N7"/>
    <mergeCell ref="O3:O7"/>
    <mergeCell ref="M13:O13"/>
    <mergeCell ref="A17:O17"/>
    <mergeCell ref="J3:J7"/>
    <mergeCell ref="K3:K7"/>
    <mergeCell ref="L3:L7"/>
    <mergeCell ref="M3:M7"/>
    <mergeCell ref="A19:A23"/>
    <mergeCell ref="B19:B23"/>
    <mergeCell ref="C19:C23"/>
    <mergeCell ref="D19:D23"/>
    <mergeCell ref="E19:E23"/>
    <mergeCell ref="F19:F23"/>
    <mergeCell ref="G19:G23"/>
    <mergeCell ref="H19:H23"/>
    <mergeCell ref="I19:I23"/>
    <mergeCell ref="J19:J23"/>
    <mergeCell ref="K19:K23"/>
    <mergeCell ref="L19:L23"/>
    <mergeCell ref="M19:M23"/>
    <mergeCell ref="N19:N23"/>
    <mergeCell ref="O19:O23"/>
    <mergeCell ref="M28:O28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61"/>
  <sheetViews>
    <sheetView showGridLines="0" view="pageBreakPreview" zoomScaleSheetLayoutView="100" workbookViewId="0" topLeftCell="A1">
      <selection activeCell="A1" sqref="A1:D1"/>
    </sheetView>
  </sheetViews>
  <sheetFormatPr defaultColWidth="9.00390625" defaultRowHeight="13.5"/>
  <cols>
    <col min="1" max="1" width="11.75390625" style="1" customWidth="1"/>
    <col min="2" max="2" width="14.625" style="1" customWidth="1"/>
    <col min="3" max="3" width="21.875" style="1" customWidth="1"/>
    <col min="4" max="4" width="39.00390625" style="1" customWidth="1"/>
    <col min="5" max="16384" width="9.00390625" style="1" customWidth="1"/>
  </cols>
  <sheetData>
    <row r="1" spans="1:4" ht="21">
      <c r="A1" s="549" t="s">
        <v>686</v>
      </c>
      <c r="B1" s="549"/>
      <c r="C1" s="549"/>
      <c r="D1" s="549"/>
    </row>
    <row r="2" spans="1:4" ht="13.5" customHeight="1">
      <c r="A2" s="2"/>
      <c r="B2" s="2"/>
      <c r="C2" s="2"/>
      <c r="D2" s="44" t="s">
        <v>66</v>
      </c>
    </row>
    <row r="3" spans="1:4" ht="15" customHeight="1">
      <c r="A3" s="45" t="s">
        <v>67</v>
      </c>
      <c r="B3" s="46" t="s">
        <v>68</v>
      </c>
      <c r="C3" s="46" t="s">
        <v>69</v>
      </c>
      <c r="D3" s="47" t="s">
        <v>70</v>
      </c>
    </row>
    <row r="4" spans="1:4" ht="13.5" customHeight="1">
      <c r="A4" s="48"/>
      <c r="B4" s="49" t="s">
        <v>71</v>
      </c>
      <c r="C4" s="49" t="s">
        <v>72</v>
      </c>
      <c r="D4" s="50" t="s">
        <v>73</v>
      </c>
    </row>
    <row r="5" spans="1:4" ht="13.5" customHeight="1">
      <c r="A5" s="48" t="s">
        <v>74</v>
      </c>
      <c r="B5" s="49" t="s">
        <v>75</v>
      </c>
      <c r="C5" s="49" t="s">
        <v>76</v>
      </c>
      <c r="D5" s="50" t="s">
        <v>77</v>
      </c>
    </row>
    <row r="6" spans="1:4" ht="13.5" customHeight="1">
      <c r="A6" s="51"/>
      <c r="B6" s="52" t="s">
        <v>78</v>
      </c>
      <c r="C6" s="52" t="s">
        <v>79</v>
      </c>
      <c r="D6" s="53" t="s">
        <v>80</v>
      </c>
    </row>
    <row r="7" spans="1:4" ht="13.5" customHeight="1">
      <c r="A7" s="48"/>
      <c r="B7" s="49" t="s">
        <v>71</v>
      </c>
      <c r="C7" s="49" t="s">
        <v>81</v>
      </c>
      <c r="D7" s="50" t="s">
        <v>82</v>
      </c>
    </row>
    <row r="8" spans="1:4" ht="13.5" customHeight="1">
      <c r="A8" s="48" t="s">
        <v>83</v>
      </c>
      <c r="B8" s="49" t="s">
        <v>75</v>
      </c>
      <c r="C8" s="49" t="s">
        <v>84</v>
      </c>
      <c r="D8" s="50" t="s">
        <v>85</v>
      </c>
    </row>
    <row r="9" spans="1:4" ht="13.5" customHeight="1">
      <c r="A9" s="51"/>
      <c r="B9" s="52" t="s">
        <v>78</v>
      </c>
      <c r="C9" s="52" t="s">
        <v>86</v>
      </c>
      <c r="D9" s="53" t="s">
        <v>87</v>
      </c>
    </row>
    <row r="10" spans="1:4" ht="13.5" customHeight="1">
      <c r="A10" s="48"/>
      <c r="B10" s="49" t="s">
        <v>71</v>
      </c>
      <c r="C10" s="49" t="s">
        <v>81</v>
      </c>
      <c r="D10" s="50" t="s">
        <v>88</v>
      </c>
    </row>
    <row r="11" spans="1:4" ht="13.5" customHeight="1">
      <c r="A11" s="48" t="s">
        <v>89</v>
      </c>
      <c r="B11" s="49" t="s">
        <v>75</v>
      </c>
      <c r="C11" s="49" t="s">
        <v>84</v>
      </c>
      <c r="D11" s="50" t="s">
        <v>90</v>
      </c>
    </row>
    <row r="12" spans="1:4" ht="13.5" customHeight="1">
      <c r="A12" s="51"/>
      <c r="B12" s="52" t="s">
        <v>78</v>
      </c>
      <c r="C12" s="52" t="s">
        <v>86</v>
      </c>
      <c r="D12" s="53" t="s">
        <v>91</v>
      </c>
    </row>
    <row r="13" spans="1:4" ht="13.5" customHeight="1">
      <c r="A13" s="48"/>
      <c r="B13" s="49" t="s">
        <v>71</v>
      </c>
      <c r="C13" s="49" t="s">
        <v>92</v>
      </c>
      <c r="D13" s="50" t="s">
        <v>93</v>
      </c>
    </row>
    <row r="14" spans="1:4" ht="13.5" customHeight="1">
      <c r="A14" s="48" t="s">
        <v>94</v>
      </c>
      <c r="B14" s="49" t="s">
        <v>75</v>
      </c>
      <c r="C14" s="49" t="s">
        <v>84</v>
      </c>
      <c r="D14" s="50" t="s">
        <v>95</v>
      </c>
    </row>
    <row r="15" spans="1:4" ht="13.5" customHeight="1">
      <c r="A15" s="51"/>
      <c r="B15" s="52" t="s">
        <v>78</v>
      </c>
      <c r="C15" s="52" t="s">
        <v>86</v>
      </c>
      <c r="D15" s="53" t="s">
        <v>96</v>
      </c>
    </row>
    <row r="16" spans="1:4" ht="13.5" customHeight="1">
      <c r="A16" s="681" t="s">
        <v>97</v>
      </c>
      <c r="B16" s="55" t="s">
        <v>71</v>
      </c>
      <c r="C16" s="55" t="s">
        <v>92</v>
      </c>
      <c r="D16" s="56" t="s">
        <v>98</v>
      </c>
    </row>
    <row r="17" spans="1:4" ht="13.5" customHeight="1">
      <c r="A17" s="683"/>
      <c r="B17" s="49" t="s">
        <v>99</v>
      </c>
      <c r="C17" s="49" t="s">
        <v>100</v>
      </c>
      <c r="D17" s="50" t="s">
        <v>101</v>
      </c>
    </row>
    <row r="18" spans="1:4" ht="13.5" customHeight="1">
      <c r="A18" s="683"/>
      <c r="B18" s="49" t="s">
        <v>75</v>
      </c>
      <c r="C18" s="49" t="s">
        <v>84</v>
      </c>
      <c r="D18" s="50" t="s">
        <v>102</v>
      </c>
    </row>
    <row r="19" spans="1:4" ht="13.5" customHeight="1">
      <c r="A19" s="684"/>
      <c r="B19" s="52" t="s">
        <v>78</v>
      </c>
      <c r="C19" s="52" t="s">
        <v>103</v>
      </c>
      <c r="D19" s="53" t="s">
        <v>104</v>
      </c>
    </row>
    <row r="20" spans="1:4" ht="13.5" customHeight="1">
      <c r="A20" s="681" t="s">
        <v>105</v>
      </c>
      <c r="B20" s="55" t="s">
        <v>106</v>
      </c>
      <c r="C20" s="55" t="s">
        <v>107</v>
      </c>
      <c r="D20" s="56" t="s">
        <v>108</v>
      </c>
    </row>
    <row r="21" spans="1:4" ht="13.5" customHeight="1">
      <c r="A21" s="683"/>
      <c r="B21" s="49" t="s">
        <v>75</v>
      </c>
      <c r="C21" s="49" t="s">
        <v>100</v>
      </c>
      <c r="D21" s="50" t="s">
        <v>109</v>
      </c>
    </row>
    <row r="22" spans="1:4" ht="13.5" customHeight="1">
      <c r="A22" s="683"/>
      <c r="B22" s="49" t="s">
        <v>75</v>
      </c>
      <c r="C22" s="49" t="s">
        <v>103</v>
      </c>
      <c r="D22" s="50" t="s">
        <v>110</v>
      </c>
    </row>
    <row r="23" spans="1:4" ht="13.5" customHeight="1">
      <c r="A23" s="684"/>
      <c r="B23" s="52" t="s">
        <v>78</v>
      </c>
      <c r="C23" s="52" t="s">
        <v>111</v>
      </c>
      <c r="D23" s="53" t="s">
        <v>112</v>
      </c>
    </row>
    <row r="24" spans="1:4" ht="13.5" customHeight="1">
      <c r="A24" s="48"/>
      <c r="B24" s="49" t="s">
        <v>106</v>
      </c>
      <c r="C24" s="49" t="s">
        <v>113</v>
      </c>
      <c r="D24" s="50" t="s">
        <v>114</v>
      </c>
    </row>
    <row r="25" spans="1:4" ht="13.5" customHeight="1">
      <c r="A25" s="48" t="s">
        <v>115</v>
      </c>
      <c r="B25" s="49" t="s">
        <v>75</v>
      </c>
      <c r="C25" s="49" t="s">
        <v>103</v>
      </c>
      <c r="D25" s="50" t="s">
        <v>116</v>
      </c>
    </row>
    <row r="26" spans="1:4" ht="13.5" customHeight="1">
      <c r="A26" s="51"/>
      <c r="B26" s="52" t="s">
        <v>78</v>
      </c>
      <c r="C26" s="52" t="s">
        <v>117</v>
      </c>
      <c r="D26" s="53" t="s">
        <v>118</v>
      </c>
    </row>
    <row r="27" spans="1:4" ht="13.5" customHeight="1">
      <c r="A27" s="48"/>
      <c r="B27" s="49" t="s">
        <v>106</v>
      </c>
      <c r="C27" s="49" t="s">
        <v>119</v>
      </c>
      <c r="D27" s="50" t="s">
        <v>120</v>
      </c>
    </row>
    <row r="28" spans="1:4" ht="13.5" customHeight="1">
      <c r="A28" s="48" t="s">
        <v>121</v>
      </c>
      <c r="B28" s="49" t="s">
        <v>75</v>
      </c>
      <c r="C28" s="49" t="s">
        <v>122</v>
      </c>
      <c r="D28" s="50" t="s">
        <v>123</v>
      </c>
    </row>
    <row r="29" spans="1:4" ht="13.5" customHeight="1">
      <c r="A29" s="51"/>
      <c r="B29" s="52" t="s">
        <v>78</v>
      </c>
      <c r="C29" s="52" t="s">
        <v>124</v>
      </c>
      <c r="D29" s="53" t="s">
        <v>125</v>
      </c>
    </row>
    <row r="30" spans="1:4" ht="13.5" customHeight="1">
      <c r="A30" s="48"/>
      <c r="B30" s="49" t="s">
        <v>106</v>
      </c>
      <c r="C30" s="49" t="s">
        <v>126</v>
      </c>
      <c r="D30" s="50" t="s">
        <v>127</v>
      </c>
    </row>
    <row r="31" spans="1:4" ht="13.5" customHeight="1">
      <c r="A31" s="48" t="s">
        <v>128</v>
      </c>
      <c r="B31" s="49" t="s">
        <v>75</v>
      </c>
      <c r="C31" s="49" t="s">
        <v>103</v>
      </c>
      <c r="D31" s="50" t="s">
        <v>129</v>
      </c>
    </row>
    <row r="32" spans="1:4" ht="13.5" customHeight="1">
      <c r="A32" s="51"/>
      <c r="B32" s="52" t="s">
        <v>78</v>
      </c>
      <c r="C32" s="52" t="s">
        <v>130</v>
      </c>
      <c r="D32" s="53" t="s">
        <v>131</v>
      </c>
    </row>
    <row r="33" spans="1:4" ht="13.5" customHeight="1">
      <c r="A33" s="48"/>
      <c r="B33" s="49" t="s">
        <v>106</v>
      </c>
      <c r="C33" s="49" t="s">
        <v>126</v>
      </c>
      <c r="D33" s="56" t="s">
        <v>132</v>
      </c>
    </row>
    <row r="34" spans="1:4" ht="13.5" customHeight="1">
      <c r="A34" s="48" t="s">
        <v>133</v>
      </c>
      <c r="B34" s="49" t="s">
        <v>75</v>
      </c>
      <c r="C34" s="49" t="s">
        <v>103</v>
      </c>
      <c r="D34" s="50" t="s">
        <v>134</v>
      </c>
    </row>
    <row r="35" spans="1:4" ht="13.5" customHeight="1">
      <c r="A35" s="51"/>
      <c r="B35" s="52" t="s">
        <v>78</v>
      </c>
      <c r="C35" s="52" t="s">
        <v>130</v>
      </c>
      <c r="D35" s="53" t="s">
        <v>135</v>
      </c>
    </row>
    <row r="36" spans="1:4" ht="13.5" customHeight="1">
      <c r="A36" s="48"/>
      <c r="B36" s="49" t="s">
        <v>106</v>
      </c>
      <c r="C36" s="49" t="s">
        <v>136</v>
      </c>
      <c r="D36" s="56" t="s">
        <v>137</v>
      </c>
    </row>
    <row r="37" spans="1:4" ht="13.5" customHeight="1">
      <c r="A37" s="48" t="s">
        <v>138</v>
      </c>
      <c r="B37" s="49" t="s">
        <v>75</v>
      </c>
      <c r="C37" s="49" t="s">
        <v>139</v>
      </c>
      <c r="D37" s="50" t="s">
        <v>140</v>
      </c>
    </row>
    <row r="38" spans="1:4" ht="13.5" customHeight="1">
      <c r="A38" s="51"/>
      <c r="B38" s="52" t="s">
        <v>78</v>
      </c>
      <c r="C38" s="52" t="s">
        <v>141</v>
      </c>
      <c r="D38" s="53" t="s">
        <v>142</v>
      </c>
    </row>
    <row r="39" spans="1:4" ht="13.5" customHeight="1">
      <c r="A39" s="48"/>
      <c r="B39" s="49" t="s">
        <v>106</v>
      </c>
      <c r="C39" s="49" t="s">
        <v>136</v>
      </c>
      <c r="D39" s="50" t="s">
        <v>143</v>
      </c>
    </row>
    <row r="40" spans="1:4" ht="13.5" customHeight="1">
      <c r="A40" s="48" t="s">
        <v>144</v>
      </c>
      <c r="B40" s="49" t="s">
        <v>75</v>
      </c>
      <c r="C40" s="49" t="s">
        <v>139</v>
      </c>
      <c r="D40" s="50" t="s">
        <v>145</v>
      </c>
    </row>
    <row r="41" spans="1:4" ht="13.5" customHeight="1">
      <c r="A41" s="51"/>
      <c r="B41" s="52" t="s">
        <v>78</v>
      </c>
      <c r="C41" s="52" t="s">
        <v>146</v>
      </c>
      <c r="D41" s="53" t="s">
        <v>147</v>
      </c>
    </row>
    <row r="42" spans="1:4" ht="13.5" customHeight="1">
      <c r="A42" s="48"/>
      <c r="B42" s="49" t="s">
        <v>106</v>
      </c>
      <c r="C42" s="49" t="s">
        <v>136</v>
      </c>
      <c r="D42" s="50" t="s">
        <v>148</v>
      </c>
    </row>
    <row r="43" spans="1:4" ht="13.5" customHeight="1">
      <c r="A43" s="48" t="s">
        <v>149</v>
      </c>
      <c r="B43" s="49" t="s">
        <v>75</v>
      </c>
      <c r="C43" s="49" t="s">
        <v>150</v>
      </c>
      <c r="D43" s="50" t="s">
        <v>151</v>
      </c>
    </row>
    <row r="44" spans="1:4" ht="13.5" customHeight="1">
      <c r="A44" s="51"/>
      <c r="B44" s="52" t="s">
        <v>78</v>
      </c>
      <c r="C44" s="52" t="s">
        <v>146</v>
      </c>
      <c r="D44" s="53" t="s">
        <v>152</v>
      </c>
    </row>
    <row r="45" spans="1:4" ht="13.5" customHeight="1">
      <c r="A45" s="48"/>
      <c r="B45" s="49" t="s">
        <v>106</v>
      </c>
      <c r="C45" s="49" t="s">
        <v>153</v>
      </c>
      <c r="D45" s="56" t="s">
        <v>154</v>
      </c>
    </row>
    <row r="46" spans="1:4" ht="13.5" customHeight="1">
      <c r="A46" s="48" t="s">
        <v>155</v>
      </c>
      <c r="B46" s="49" t="s">
        <v>75</v>
      </c>
      <c r="C46" s="49" t="s">
        <v>156</v>
      </c>
      <c r="D46" s="50" t="s">
        <v>157</v>
      </c>
    </row>
    <row r="47" spans="1:4" ht="13.5" customHeight="1">
      <c r="A47" s="51"/>
      <c r="B47" s="52" t="s">
        <v>78</v>
      </c>
      <c r="C47" s="52" t="s">
        <v>158</v>
      </c>
      <c r="D47" s="53" t="s">
        <v>159</v>
      </c>
    </row>
    <row r="48" spans="1:4" ht="13.5" customHeight="1">
      <c r="A48" s="48"/>
      <c r="B48" s="49" t="s">
        <v>106</v>
      </c>
      <c r="C48" s="49" t="s">
        <v>153</v>
      </c>
      <c r="D48" s="50" t="s">
        <v>160</v>
      </c>
    </row>
    <row r="49" spans="1:4" ht="13.5" customHeight="1">
      <c r="A49" s="683" t="s">
        <v>161</v>
      </c>
      <c r="B49" s="49" t="s">
        <v>162</v>
      </c>
      <c r="C49" s="49" t="s">
        <v>163</v>
      </c>
      <c r="D49" s="50" t="s">
        <v>164</v>
      </c>
    </row>
    <row r="50" spans="1:4" ht="13.5" customHeight="1">
      <c r="A50" s="685"/>
      <c r="B50" s="49" t="s">
        <v>75</v>
      </c>
      <c r="C50" s="49" t="s">
        <v>163</v>
      </c>
      <c r="D50" s="50" t="s">
        <v>165</v>
      </c>
    </row>
    <row r="51" spans="1:4" ht="13.5" customHeight="1">
      <c r="A51" s="48"/>
      <c r="B51" s="49" t="s">
        <v>78</v>
      </c>
      <c r="C51" s="49" t="s">
        <v>158</v>
      </c>
      <c r="D51" s="53" t="s">
        <v>166</v>
      </c>
    </row>
    <row r="52" spans="1:4" ht="13.5" customHeight="1">
      <c r="A52" s="54"/>
      <c r="B52" s="55" t="s">
        <v>106</v>
      </c>
      <c r="C52" s="55" t="s">
        <v>167</v>
      </c>
      <c r="D52" s="56" t="s">
        <v>168</v>
      </c>
    </row>
    <row r="53" spans="1:5" ht="13.5" customHeight="1">
      <c r="A53" s="48" t="s">
        <v>169</v>
      </c>
      <c r="B53" s="49" t="s">
        <v>75</v>
      </c>
      <c r="C53" s="57" t="s">
        <v>170</v>
      </c>
      <c r="D53" s="50" t="s">
        <v>171</v>
      </c>
      <c r="E53" s="58"/>
    </row>
    <row r="54" spans="1:4" ht="13.5" customHeight="1">
      <c r="A54" s="48"/>
      <c r="B54" s="49" t="s">
        <v>78</v>
      </c>
      <c r="C54" s="49" t="s">
        <v>158</v>
      </c>
      <c r="D54" s="50" t="s">
        <v>172</v>
      </c>
    </row>
    <row r="55" spans="1:4" ht="13.5" customHeight="1">
      <c r="A55" s="681" t="s">
        <v>173</v>
      </c>
      <c r="B55" s="55" t="s">
        <v>106</v>
      </c>
      <c r="C55" s="55" t="s">
        <v>167</v>
      </c>
      <c r="D55" s="56" t="s">
        <v>174</v>
      </c>
    </row>
    <row r="56" spans="1:4" ht="13.5" customHeight="1">
      <c r="A56" s="682"/>
      <c r="B56" s="60" t="s">
        <v>175</v>
      </c>
      <c r="C56" s="60" t="s">
        <v>170</v>
      </c>
      <c r="D56" s="61" t="s">
        <v>177</v>
      </c>
    </row>
    <row r="57" spans="1:4" ht="13.5" customHeight="1">
      <c r="A57" s="2"/>
      <c r="B57" s="2"/>
      <c r="C57" s="2"/>
      <c r="D57" s="62" t="s">
        <v>176</v>
      </c>
    </row>
    <row r="58" ht="13.5" customHeight="1"/>
    <row r="59" ht="13.5" customHeight="1"/>
    <row r="60" ht="13.5" customHeight="1">
      <c r="D60" s="63"/>
    </row>
    <row r="61" ht="13.5" customHeight="1">
      <c r="D61" s="63"/>
    </row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</sheetData>
  <mergeCells count="5">
    <mergeCell ref="A55:A56"/>
    <mergeCell ref="A16:A19"/>
    <mergeCell ref="A20:A23"/>
    <mergeCell ref="A1:D1"/>
    <mergeCell ref="A49:A50"/>
  </mergeCells>
  <printOptions/>
  <pageMargins left="0.75" right="0.75" top="1" bottom="1" header="0.512" footer="0.512"/>
  <pageSetup horizontalDpi="300" verticalDpi="300" orientation="portrait" paperSize="9" scale="94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59"/>
  <sheetViews>
    <sheetView showGridLines="0" view="pageBreakPreview" zoomScaleSheetLayoutView="100" workbookViewId="0" topLeftCell="A1">
      <selection activeCell="A1" sqref="A1:D1"/>
    </sheetView>
  </sheetViews>
  <sheetFormatPr defaultColWidth="9.00390625" defaultRowHeight="13.5"/>
  <cols>
    <col min="1" max="2" width="14.625" style="115" customWidth="1"/>
    <col min="3" max="3" width="21.875" style="115" customWidth="1"/>
    <col min="4" max="4" width="38.875" style="115" customWidth="1"/>
    <col min="5" max="16384" width="9.00390625" style="115" customWidth="1"/>
  </cols>
  <sheetData>
    <row r="1" spans="1:4" ht="21">
      <c r="A1" s="686" t="s">
        <v>687</v>
      </c>
      <c r="B1" s="686"/>
      <c r="C1" s="686"/>
      <c r="D1" s="686"/>
    </row>
    <row r="2" spans="1:4" ht="13.5">
      <c r="A2" s="116"/>
      <c r="B2" s="116"/>
      <c r="C2" s="116"/>
      <c r="D2" s="117" t="s">
        <v>66</v>
      </c>
    </row>
    <row r="3" spans="1:4" ht="25.5" customHeight="1">
      <c r="A3" s="118" t="s">
        <v>67</v>
      </c>
      <c r="B3" s="119" t="s">
        <v>255</v>
      </c>
      <c r="C3" s="119" t="s">
        <v>256</v>
      </c>
      <c r="D3" s="120" t="s">
        <v>70</v>
      </c>
    </row>
    <row r="4" spans="1:4" ht="18" customHeight="1">
      <c r="A4" s="121" t="s">
        <v>74</v>
      </c>
      <c r="B4" s="122" t="s">
        <v>257</v>
      </c>
      <c r="C4" s="122" t="s">
        <v>258</v>
      </c>
      <c r="D4" s="123" t="s">
        <v>259</v>
      </c>
    </row>
    <row r="5" spans="1:4" ht="18" customHeight="1">
      <c r="A5" s="124" t="s">
        <v>260</v>
      </c>
      <c r="B5" s="125" t="s">
        <v>261</v>
      </c>
      <c r="C5" s="125" t="s">
        <v>262</v>
      </c>
      <c r="D5" s="126" t="s">
        <v>263</v>
      </c>
    </row>
    <row r="6" spans="1:4" ht="18" customHeight="1">
      <c r="A6" s="121" t="s">
        <v>264</v>
      </c>
      <c r="B6" s="122" t="s">
        <v>257</v>
      </c>
      <c r="C6" s="122" t="s">
        <v>92</v>
      </c>
      <c r="D6" s="123" t="s">
        <v>265</v>
      </c>
    </row>
    <row r="7" spans="1:4" ht="18" customHeight="1">
      <c r="A7" s="124" t="s">
        <v>266</v>
      </c>
      <c r="B7" s="125" t="s">
        <v>261</v>
      </c>
      <c r="C7" s="125" t="s">
        <v>267</v>
      </c>
      <c r="D7" s="126" t="s">
        <v>265</v>
      </c>
    </row>
    <row r="8" spans="1:4" ht="18" customHeight="1">
      <c r="A8" s="121" t="s">
        <v>268</v>
      </c>
      <c r="B8" s="122" t="s">
        <v>257</v>
      </c>
      <c r="C8" s="122" t="s">
        <v>269</v>
      </c>
      <c r="D8" s="123" t="s">
        <v>270</v>
      </c>
    </row>
    <row r="9" spans="1:4" ht="18" customHeight="1">
      <c r="A9" s="124" t="s">
        <v>271</v>
      </c>
      <c r="B9" s="122" t="s">
        <v>261</v>
      </c>
      <c r="C9" s="122" t="s">
        <v>267</v>
      </c>
      <c r="D9" s="123" t="s">
        <v>270</v>
      </c>
    </row>
    <row r="10" spans="1:4" ht="18" customHeight="1">
      <c r="A10" s="127" t="s">
        <v>272</v>
      </c>
      <c r="B10" s="128" t="s">
        <v>257</v>
      </c>
      <c r="C10" s="128" t="s">
        <v>136</v>
      </c>
      <c r="D10" s="129" t="s">
        <v>273</v>
      </c>
    </row>
    <row r="11" spans="1:4" ht="18" customHeight="1">
      <c r="A11" s="124" t="s">
        <v>274</v>
      </c>
      <c r="B11" s="125" t="s">
        <v>261</v>
      </c>
      <c r="C11" s="125" t="s">
        <v>275</v>
      </c>
      <c r="D11" s="126" t="s">
        <v>273</v>
      </c>
    </row>
    <row r="12" spans="1:4" ht="18" customHeight="1">
      <c r="A12" s="121" t="s">
        <v>276</v>
      </c>
      <c r="B12" s="122" t="s">
        <v>257</v>
      </c>
      <c r="C12" s="122" t="s">
        <v>136</v>
      </c>
      <c r="D12" s="123" t="s">
        <v>277</v>
      </c>
    </row>
    <row r="13" spans="1:4" ht="18" customHeight="1">
      <c r="A13" s="124" t="s">
        <v>278</v>
      </c>
      <c r="B13" s="122" t="s">
        <v>261</v>
      </c>
      <c r="C13" s="122" t="s">
        <v>113</v>
      </c>
      <c r="D13" s="123" t="s">
        <v>277</v>
      </c>
    </row>
    <row r="14" spans="1:4" ht="18" customHeight="1">
      <c r="A14" s="127" t="s">
        <v>279</v>
      </c>
      <c r="B14" s="128" t="s">
        <v>257</v>
      </c>
      <c r="C14" s="128" t="s">
        <v>113</v>
      </c>
      <c r="D14" s="129" t="s">
        <v>280</v>
      </c>
    </row>
    <row r="15" spans="1:4" ht="18" customHeight="1">
      <c r="A15" s="121" t="s">
        <v>281</v>
      </c>
      <c r="B15" s="125" t="s">
        <v>261</v>
      </c>
      <c r="C15" s="125" t="s">
        <v>282</v>
      </c>
      <c r="D15" s="126" t="s">
        <v>280</v>
      </c>
    </row>
    <row r="16" spans="1:4" ht="18" customHeight="1">
      <c r="A16" s="127" t="s">
        <v>283</v>
      </c>
      <c r="B16" s="122" t="s">
        <v>257</v>
      </c>
      <c r="C16" s="122" t="s">
        <v>284</v>
      </c>
      <c r="D16" s="123" t="s">
        <v>285</v>
      </c>
    </row>
    <row r="17" spans="1:4" ht="18" customHeight="1">
      <c r="A17" s="124" t="s">
        <v>286</v>
      </c>
      <c r="B17" s="122" t="s">
        <v>261</v>
      </c>
      <c r="C17" s="122" t="s">
        <v>287</v>
      </c>
      <c r="D17" s="123" t="s">
        <v>285</v>
      </c>
    </row>
    <row r="18" spans="1:4" ht="18" customHeight="1">
      <c r="A18" s="127" t="s">
        <v>288</v>
      </c>
      <c r="B18" s="128" t="s">
        <v>257</v>
      </c>
      <c r="C18" s="128" t="s">
        <v>284</v>
      </c>
      <c r="D18" s="129" t="s">
        <v>289</v>
      </c>
    </row>
    <row r="19" spans="1:4" ht="18" customHeight="1">
      <c r="A19" s="124" t="s">
        <v>290</v>
      </c>
      <c r="B19" s="125" t="s">
        <v>261</v>
      </c>
      <c r="C19" s="125" t="s">
        <v>287</v>
      </c>
      <c r="D19" s="126" t="s">
        <v>289</v>
      </c>
    </row>
    <row r="20" spans="1:4" ht="18" customHeight="1">
      <c r="A20" s="121" t="s">
        <v>291</v>
      </c>
      <c r="B20" s="122" t="s">
        <v>257</v>
      </c>
      <c r="C20" s="122" t="s">
        <v>284</v>
      </c>
      <c r="D20" s="123" t="s">
        <v>292</v>
      </c>
    </row>
    <row r="21" spans="1:4" ht="18" customHeight="1">
      <c r="A21" s="124" t="s">
        <v>293</v>
      </c>
      <c r="B21" s="122" t="s">
        <v>261</v>
      </c>
      <c r="C21" s="122" t="s">
        <v>287</v>
      </c>
      <c r="D21" s="123" t="s">
        <v>292</v>
      </c>
    </row>
    <row r="22" spans="1:4" ht="18" customHeight="1">
      <c r="A22" s="127" t="s">
        <v>294</v>
      </c>
      <c r="B22" s="128" t="s">
        <v>257</v>
      </c>
      <c r="C22" s="128" t="s">
        <v>295</v>
      </c>
      <c r="D22" s="129" t="s">
        <v>296</v>
      </c>
    </row>
    <row r="23" spans="1:4" ht="18" customHeight="1">
      <c r="A23" s="121" t="s">
        <v>297</v>
      </c>
      <c r="B23" s="125" t="s">
        <v>261</v>
      </c>
      <c r="C23" s="125" t="s">
        <v>298</v>
      </c>
      <c r="D23" s="126" t="s">
        <v>296</v>
      </c>
    </row>
    <row r="24" spans="1:4" ht="18" customHeight="1">
      <c r="A24" s="127" t="s">
        <v>299</v>
      </c>
      <c r="B24" s="122" t="s">
        <v>257</v>
      </c>
      <c r="C24" s="122" t="s">
        <v>300</v>
      </c>
      <c r="D24" s="123" t="s">
        <v>301</v>
      </c>
    </row>
    <row r="25" spans="1:4" ht="18" customHeight="1">
      <c r="A25" s="124" t="s">
        <v>302</v>
      </c>
      <c r="B25" s="122" t="s">
        <v>261</v>
      </c>
      <c r="C25" s="122" t="s">
        <v>303</v>
      </c>
      <c r="D25" s="123" t="s">
        <v>301</v>
      </c>
    </row>
    <row r="26" spans="1:4" ht="18" customHeight="1">
      <c r="A26" s="127" t="s">
        <v>304</v>
      </c>
      <c r="B26" s="128" t="s">
        <v>257</v>
      </c>
      <c r="C26" s="128" t="s">
        <v>305</v>
      </c>
      <c r="D26" s="129" t="s">
        <v>306</v>
      </c>
    </row>
    <row r="27" spans="1:4" ht="18" customHeight="1">
      <c r="A27" s="124" t="s">
        <v>307</v>
      </c>
      <c r="B27" s="125" t="s">
        <v>261</v>
      </c>
      <c r="C27" s="125" t="s">
        <v>308</v>
      </c>
      <c r="D27" s="126" t="s">
        <v>306</v>
      </c>
    </row>
    <row r="28" spans="1:4" ht="18" customHeight="1">
      <c r="A28" s="121" t="s">
        <v>309</v>
      </c>
      <c r="B28" s="122" t="s">
        <v>257</v>
      </c>
      <c r="C28" s="122" t="s">
        <v>305</v>
      </c>
      <c r="D28" s="123" t="s">
        <v>310</v>
      </c>
    </row>
    <row r="29" spans="1:4" ht="18" customHeight="1">
      <c r="A29" s="121" t="s">
        <v>311</v>
      </c>
      <c r="B29" s="122" t="s">
        <v>261</v>
      </c>
      <c r="C29" s="122" t="s">
        <v>312</v>
      </c>
      <c r="D29" s="123" t="s">
        <v>313</v>
      </c>
    </row>
    <row r="30" spans="1:4" ht="18" customHeight="1">
      <c r="A30" s="127" t="s">
        <v>314</v>
      </c>
      <c r="B30" s="128" t="s">
        <v>257</v>
      </c>
      <c r="C30" s="128" t="s">
        <v>308</v>
      </c>
      <c r="D30" s="129" t="s">
        <v>315</v>
      </c>
    </row>
    <row r="31" spans="1:4" ht="18" customHeight="1">
      <c r="A31" s="124" t="s">
        <v>311</v>
      </c>
      <c r="B31" s="125" t="s">
        <v>261</v>
      </c>
      <c r="C31" s="125" t="s">
        <v>312</v>
      </c>
      <c r="D31" s="126" t="s">
        <v>316</v>
      </c>
    </row>
    <row r="32" spans="1:4" ht="18" customHeight="1">
      <c r="A32" s="121" t="s">
        <v>317</v>
      </c>
      <c r="B32" s="122" t="s">
        <v>257</v>
      </c>
      <c r="C32" s="122" t="s">
        <v>312</v>
      </c>
      <c r="D32" s="123" t="s">
        <v>318</v>
      </c>
    </row>
    <row r="33" spans="1:4" ht="18" customHeight="1">
      <c r="A33" s="124" t="s">
        <v>319</v>
      </c>
      <c r="B33" s="122" t="s">
        <v>261</v>
      </c>
      <c r="C33" s="122" t="s">
        <v>320</v>
      </c>
      <c r="D33" s="123" t="s">
        <v>318</v>
      </c>
    </row>
    <row r="34" spans="1:4" ht="18" customHeight="1">
      <c r="A34" s="127" t="s">
        <v>321</v>
      </c>
      <c r="B34" s="128" t="s">
        <v>257</v>
      </c>
      <c r="C34" s="128" t="s">
        <v>322</v>
      </c>
      <c r="D34" s="129" t="s">
        <v>323</v>
      </c>
    </row>
    <row r="35" spans="1:4" ht="18" customHeight="1">
      <c r="A35" s="121" t="s">
        <v>324</v>
      </c>
      <c r="B35" s="125" t="s">
        <v>261</v>
      </c>
      <c r="C35" s="125" t="s">
        <v>325</v>
      </c>
      <c r="D35" s="126" t="s">
        <v>326</v>
      </c>
    </row>
    <row r="36" spans="1:4" ht="18" customHeight="1">
      <c r="A36" s="127" t="s">
        <v>327</v>
      </c>
      <c r="B36" s="122" t="s">
        <v>257</v>
      </c>
      <c r="C36" s="122" t="s">
        <v>328</v>
      </c>
      <c r="D36" s="123" t="s">
        <v>329</v>
      </c>
    </row>
    <row r="37" spans="1:4" ht="18" customHeight="1">
      <c r="A37" s="124" t="s">
        <v>330</v>
      </c>
      <c r="B37" s="125" t="s">
        <v>261</v>
      </c>
      <c r="C37" s="125" t="s">
        <v>331</v>
      </c>
      <c r="D37" s="126" t="s">
        <v>332</v>
      </c>
    </row>
    <row r="38" spans="1:4" ht="18" customHeight="1">
      <c r="A38" s="121" t="s">
        <v>333</v>
      </c>
      <c r="B38" s="130" t="s">
        <v>257</v>
      </c>
      <c r="C38" s="128" t="s">
        <v>334</v>
      </c>
      <c r="D38" s="131" t="s">
        <v>335</v>
      </c>
    </row>
    <row r="39" spans="1:4" ht="18" customHeight="1">
      <c r="A39" s="121" t="s">
        <v>336</v>
      </c>
      <c r="B39" s="130" t="s">
        <v>261</v>
      </c>
      <c r="C39" s="122" t="s">
        <v>337</v>
      </c>
      <c r="D39" s="131" t="s">
        <v>335</v>
      </c>
    </row>
    <row r="40" spans="1:4" ht="18" customHeight="1">
      <c r="A40" s="127" t="s">
        <v>338</v>
      </c>
      <c r="B40" s="132" t="s">
        <v>257</v>
      </c>
      <c r="C40" s="128" t="s">
        <v>339</v>
      </c>
      <c r="D40" s="133" t="s">
        <v>340</v>
      </c>
    </row>
    <row r="41" spans="1:4" ht="18" customHeight="1">
      <c r="A41" s="124" t="s">
        <v>341</v>
      </c>
      <c r="B41" s="134" t="s">
        <v>261</v>
      </c>
      <c r="C41" s="125" t="s">
        <v>342</v>
      </c>
      <c r="D41" s="135" t="s">
        <v>343</v>
      </c>
    </row>
    <row r="42" spans="1:4" ht="18" customHeight="1">
      <c r="A42" s="121" t="s">
        <v>344</v>
      </c>
      <c r="B42" s="122" t="s">
        <v>257</v>
      </c>
      <c r="C42" s="122" t="s">
        <v>342</v>
      </c>
      <c r="D42" s="123" t="s">
        <v>345</v>
      </c>
    </row>
    <row r="43" spans="1:4" ht="17.25" customHeight="1">
      <c r="A43" s="121" t="s">
        <v>346</v>
      </c>
      <c r="B43" s="122" t="s">
        <v>261</v>
      </c>
      <c r="C43" s="136" t="s">
        <v>347</v>
      </c>
      <c r="D43" s="137" t="s">
        <v>348</v>
      </c>
    </row>
    <row r="44" spans="1:4" ht="13.5">
      <c r="A44" s="138"/>
      <c r="B44" s="138"/>
      <c r="C44" s="139"/>
      <c r="D44" s="140" t="s">
        <v>349</v>
      </c>
    </row>
    <row r="45" spans="1:4" ht="13.5">
      <c r="A45" s="116"/>
      <c r="B45" s="116"/>
      <c r="C45" s="116"/>
      <c r="D45" s="139"/>
    </row>
    <row r="46" spans="1:4" ht="13.5">
      <c r="A46" s="116"/>
      <c r="B46" s="116"/>
      <c r="C46" s="116"/>
      <c r="D46" s="116"/>
    </row>
    <row r="47" spans="1:4" ht="13.5">
      <c r="A47" s="116"/>
      <c r="B47" s="116"/>
      <c r="C47" s="116"/>
      <c r="D47" s="116"/>
    </row>
    <row r="48" spans="1:4" ht="13.5">
      <c r="A48" s="116"/>
      <c r="B48" s="116"/>
      <c r="C48" s="116"/>
      <c r="D48" s="116"/>
    </row>
    <row r="49" spans="1:4" ht="13.5">
      <c r="A49" s="116"/>
      <c r="B49" s="116"/>
      <c r="C49" s="116"/>
      <c r="D49" s="116"/>
    </row>
    <row r="50" spans="1:4" ht="13.5">
      <c r="A50" s="116"/>
      <c r="B50" s="116"/>
      <c r="C50" s="116"/>
      <c r="D50" s="116"/>
    </row>
    <row r="51" spans="1:4" ht="13.5">
      <c r="A51" s="116"/>
      <c r="B51" s="116"/>
      <c r="C51" s="116"/>
      <c r="D51" s="116"/>
    </row>
    <row r="52" spans="1:4" ht="13.5">
      <c r="A52" s="116"/>
      <c r="B52" s="116"/>
      <c r="C52" s="116"/>
      <c r="D52" s="116"/>
    </row>
    <row r="53" spans="1:4" ht="13.5">
      <c r="A53" s="116"/>
      <c r="B53" s="116"/>
      <c r="C53" s="116"/>
      <c r="D53" s="116"/>
    </row>
    <row r="54" spans="1:4" ht="13.5">
      <c r="A54" s="116"/>
      <c r="B54" s="116"/>
      <c r="C54" s="116"/>
      <c r="D54" s="116"/>
    </row>
    <row r="55" spans="1:4" ht="13.5">
      <c r="A55" s="116"/>
      <c r="B55" s="116"/>
      <c r="C55" s="116"/>
      <c r="D55" s="116"/>
    </row>
    <row r="56" spans="1:4" ht="13.5">
      <c r="A56" s="116"/>
      <c r="B56" s="116"/>
      <c r="C56" s="116"/>
      <c r="D56" s="116"/>
    </row>
    <row r="57" spans="1:4" ht="13.5">
      <c r="A57" s="116"/>
      <c r="B57" s="116"/>
      <c r="C57" s="116"/>
      <c r="D57" s="116"/>
    </row>
    <row r="58" spans="1:4" ht="13.5">
      <c r="A58" s="116"/>
      <c r="B58" s="116"/>
      <c r="D58" s="116"/>
    </row>
    <row r="59" spans="1:4" ht="13.5">
      <c r="A59" s="116"/>
      <c r="B59" s="116"/>
      <c r="C59" s="116"/>
      <c r="D59" s="116"/>
    </row>
  </sheetData>
  <mergeCells count="1">
    <mergeCell ref="A1:D1"/>
  </mergeCells>
  <printOptions/>
  <pageMargins left="0.75" right="0.34" top="1" bottom="0.48" header="0.512" footer="0.43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39"/>
  <sheetViews>
    <sheetView showGridLines="0" view="pageBreakPreview" zoomScaleSheetLayoutView="100" workbookViewId="0" topLeftCell="A1">
      <selection activeCell="A1" sqref="A1:E1"/>
    </sheetView>
  </sheetViews>
  <sheetFormatPr defaultColWidth="9.00390625" defaultRowHeight="13.5"/>
  <cols>
    <col min="1" max="1" width="5.50390625" style="160" bestFit="1" customWidth="1"/>
    <col min="2" max="2" width="18.625" style="160" customWidth="1"/>
    <col min="3" max="3" width="17.375" style="160" customWidth="1"/>
    <col min="4" max="4" width="18.875" style="160" bestFit="1" customWidth="1"/>
    <col min="5" max="5" width="31.875" style="1" customWidth="1"/>
    <col min="6" max="16384" width="9.00390625" style="1" customWidth="1"/>
  </cols>
  <sheetData>
    <row r="1" spans="1:5" ht="21">
      <c r="A1" s="549" t="s">
        <v>688</v>
      </c>
      <c r="B1" s="549"/>
      <c r="C1" s="549"/>
      <c r="D1" s="549"/>
      <c r="E1" s="549"/>
    </row>
    <row r="2" spans="1:5" ht="13.5">
      <c r="A2" s="141" t="s">
        <v>446</v>
      </c>
      <c r="B2" s="141"/>
      <c r="C2" s="141"/>
      <c r="D2" s="141"/>
      <c r="E2" s="44" t="s">
        <v>66</v>
      </c>
    </row>
    <row r="3" spans="1:5" ht="18.75" customHeight="1">
      <c r="A3" s="142" t="s">
        <v>350</v>
      </c>
      <c r="B3" s="143" t="s">
        <v>351</v>
      </c>
      <c r="C3" s="143" t="s">
        <v>352</v>
      </c>
      <c r="D3" s="143" t="s">
        <v>68</v>
      </c>
      <c r="E3" s="144" t="s">
        <v>353</v>
      </c>
    </row>
    <row r="4" spans="1:5" s="150" customFormat="1" ht="22.5" customHeight="1">
      <c r="A4" s="145">
        <v>21</v>
      </c>
      <c r="B4" s="146" t="s">
        <v>354</v>
      </c>
      <c r="C4" s="147" t="s">
        <v>355</v>
      </c>
      <c r="D4" s="148" t="s">
        <v>356</v>
      </c>
      <c r="E4" s="149" t="s">
        <v>357</v>
      </c>
    </row>
    <row r="5" spans="1:5" s="150" customFormat="1" ht="22.5" customHeight="1">
      <c r="A5" s="145">
        <v>26</v>
      </c>
      <c r="B5" s="146" t="s">
        <v>358</v>
      </c>
      <c r="C5" s="147" t="s">
        <v>359</v>
      </c>
      <c r="D5" s="151" t="s">
        <v>360</v>
      </c>
      <c r="E5" s="149" t="s">
        <v>361</v>
      </c>
    </row>
    <row r="6" spans="1:5" s="150" customFormat="1" ht="22.5" customHeight="1">
      <c r="A6" s="145">
        <v>1</v>
      </c>
      <c r="B6" s="146" t="s">
        <v>362</v>
      </c>
      <c r="C6" s="147" t="s">
        <v>363</v>
      </c>
      <c r="D6" s="151" t="s">
        <v>364</v>
      </c>
      <c r="E6" s="149" t="s">
        <v>365</v>
      </c>
    </row>
    <row r="7" spans="1:5" s="150" customFormat="1" ht="22.5" customHeight="1">
      <c r="A7" s="145">
        <v>2</v>
      </c>
      <c r="B7" s="146" t="s">
        <v>366</v>
      </c>
      <c r="C7" s="147" t="s">
        <v>367</v>
      </c>
      <c r="D7" s="151" t="s">
        <v>364</v>
      </c>
      <c r="E7" s="149" t="s">
        <v>368</v>
      </c>
    </row>
    <row r="8" spans="1:5" s="150" customFormat="1" ht="22.5" customHeight="1">
      <c r="A8" s="145">
        <v>3</v>
      </c>
      <c r="B8" s="146" t="s">
        <v>369</v>
      </c>
      <c r="C8" s="147" t="s">
        <v>370</v>
      </c>
      <c r="D8" s="151" t="s">
        <v>364</v>
      </c>
      <c r="E8" s="149" t="s">
        <v>371</v>
      </c>
    </row>
    <row r="9" spans="1:5" s="150" customFormat="1" ht="22.5" customHeight="1">
      <c r="A9" s="145">
        <v>4</v>
      </c>
      <c r="B9" s="146" t="s">
        <v>372</v>
      </c>
      <c r="C9" s="147" t="s">
        <v>373</v>
      </c>
      <c r="D9" s="151" t="s">
        <v>374</v>
      </c>
      <c r="E9" s="149" t="s">
        <v>375</v>
      </c>
    </row>
    <row r="10" spans="1:5" s="150" customFormat="1" ht="22.5" customHeight="1">
      <c r="A10" s="145">
        <v>5</v>
      </c>
      <c r="B10" s="146" t="s">
        <v>376</v>
      </c>
      <c r="C10" s="147" t="s">
        <v>377</v>
      </c>
      <c r="D10" s="151" t="s">
        <v>378</v>
      </c>
      <c r="E10" s="149" t="s">
        <v>379</v>
      </c>
    </row>
    <row r="11" spans="1:5" s="150" customFormat="1" ht="22.5" customHeight="1">
      <c r="A11" s="145">
        <v>6</v>
      </c>
      <c r="B11" s="146" t="s">
        <v>380</v>
      </c>
      <c r="C11" s="147" t="s">
        <v>381</v>
      </c>
      <c r="D11" s="151" t="s">
        <v>374</v>
      </c>
      <c r="E11" s="149" t="s">
        <v>382</v>
      </c>
    </row>
    <row r="12" spans="1:5" s="150" customFormat="1" ht="22.5" customHeight="1">
      <c r="A12" s="145">
        <v>7</v>
      </c>
      <c r="B12" s="146" t="s">
        <v>383</v>
      </c>
      <c r="C12" s="147" t="s">
        <v>384</v>
      </c>
      <c r="D12" s="151" t="s">
        <v>364</v>
      </c>
      <c r="E12" s="149" t="s">
        <v>385</v>
      </c>
    </row>
    <row r="13" spans="1:5" s="150" customFormat="1" ht="22.5" customHeight="1">
      <c r="A13" s="145">
        <v>8</v>
      </c>
      <c r="B13" s="146" t="s">
        <v>386</v>
      </c>
      <c r="C13" s="147" t="s">
        <v>387</v>
      </c>
      <c r="D13" s="151" t="s">
        <v>388</v>
      </c>
      <c r="E13" s="149" t="s">
        <v>389</v>
      </c>
    </row>
    <row r="14" spans="1:5" s="150" customFormat="1" ht="22.5" customHeight="1">
      <c r="A14" s="145">
        <v>9</v>
      </c>
      <c r="B14" s="146" t="s">
        <v>390</v>
      </c>
      <c r="C14" s="147" t="s">
        <v>391</v>
      </c>
      <c r="D14" s="151" t="s">
        <v>364</v>
      </c>
      <c r="E14" s="149" t="s">
        <v>392</v>
      </c>
    </row>
    <row r="15" spans="1:5" s="150" customFormat="1" ht="22.5" customHeight="1">
      <c r="A15" s="145">
        <v>10</v>
      </c>
      <c r="B15" s="146" t="s">
        <v>393</v>
      </c>
      <c r="C15" s="147" t="s">
        <v>394</v>
      </c>
      <c r="D15" s="151" t="s">
        <v>364</v>
      </c>
      <c r="E15" s="149" t="s">
        <v>395</v>
      </c>
    </row>
    <row r="16" spans="1:5" s="150" customFormat="1" ht="22.5" customHeight="1">
      <c r="A16" s="145">
        <v>11</v>
      </c>
      <c r="B16" s="146" t="s">
        <v>396</v>
      </c>
      <c r="C16" s="147" t="s">
        <v>397</v>
      </c>
      <c r="D16" s="151" t="s">
        <v>378</v>
      </c>
      <c r="E16" s="149" t="s">
        <v>398</v>
      </c>
    </row>
    <row r="17" spans="1:5" s="150" customFormat="1" ht="22.5" customHeight="1">
      <c r="A17" s="145">
        <v>12</v>
      </c>
      <c r="B17" s="146" t="s">
        <v>399</v>
      </c>
      <c r="C17" s="147" t="s">
        <v>400</v>
      </c>
      <c r="D17" s="151" t="s">
        <v>374</v>
      </c>
      <c r="E17" s="149" t="s">
        <v>401</v>
      </c>
    </row>
    <row r="18" spans="1:5" s="150" customFormat="1" ht="22.5" customHeight="1">
      <c r="A18" s="145">
        <v>13</v>
      </c>
      <c r="B18" s="146" t="s">
        <v>402</v>
      </c>
      <c r="C18" s="147" t="s">
        <v>403</v>
      </c>
      <c r="D18" s="151" t="s">
        <v>378</v>
      </c>
      <c r="E18" s="149" t="s">
        <v>404</v>
      </c>
    </row>
    <row r="19" spans="1:5" s="150" customFormat="1" ht="22.5" customHeight="1">
      <c r="A19" s="145">
        <v>14</v>
      </c>
      <c r="B19" s="146" t="s">
        <v>405</v>
      </c>
      <c r="C19" s="147" t="s">
        <v>406</v>
      </c>
      <c r="D19" s="151" t="s">
        <v>407</v>
      </c>
      <c r="E19" s="149" t="s">
        <v>408</v>
      </c>
    </row>
    <row r="20" spans="1:5" s="150" customFormat="1" ht="22.5" customHeight="1">
      <c r="A20" s="145">
        <v>15</v>
      </c>
      <c r="B20" s="146" t="s">
        <v>409</v>
      </c>
      <c r="C20" s="147" t="s">
        <v>410</v>
      </c>
      <c r="D20" s="151" t="s">
        <v>364</v>
      </c>
      <c r="E20" s="149" t="s">
        <v>411</v>
      </c>
    </row>
    <row r="21" spans="1:5" s="150" customFormat="1" ht="22.5" customHeight="1">
      <c r="A21" s="145">
        <v>16</v>
      </c>
      <c r="B21" s="146" t="s">
        <v>412</v>
      </c>
      <c r="C21" s="147" t="s">
        <v>413</v>
      </c>
      <c r="D21" s="151" t="s">
        <v>407</v>
      </c>
      <c r="E21" s="149" t="s">
        <v>414</v>
      </c>
    </row>
    <row r="22" spans="1:5" s="150" customFormat="1" ht="22.5" customHeight="1">
      <c r="A22" s="145">
        <v>17</v>
      </c>
      <c r="B22" s="146" t="s">
        <v>415</v>
      </c>
      <c r="C22" s="147" t="s">
        <v>416</v>
      </c>
      <c r="D22" s="151" t="s">
        <v>364</v>
      </c>
      <c r="E22" s="149" t="s">
        <v>417</v>
      </c>
    </row>
    <row r="23" spans="1:5" s="150" customFormat="1" ht="22.5" customHeight="1">
      <c r="A23" s="145">
        <v>18</v>
      </c>
      <c r="B23" s="146" t="s">
        <v>418</v>
      </c>
      <c r="C23" s="147" t="s">
        <v>419</v>
      </c>
      <c r="D23" s="151" t="s">
        <v>364</v>
      </c>
      <c r="E23" s="149" t="s">
        <v>420</v>
      </c>
    </row>
    <row r="24" spans="1:5" s="150" customFormat="1" ht="22.5" customHeight="1">
      <c r="A24" s="145">
        <v>19</v>
      </c>
      <c r="B24" s="146" t="s">
        <v>447</v>
      </c>
      <c r="C24" s="147" t="s">
        <v>421</v>
      </c>
      <c r="D24" s="151" t="s">
        <v>407</v>
      </c>
      <c r="E24" s="149" t="s">
        <v>422</v>
      </c>
    </row>
    <row r="25" spans="1:5" s="150" customFormat="1" ht="22.5" customHeight="1">
      <c r="A25" s="145">
        <v>20</v>
      </c>
      <c r="B25" s="146" t="s">
        <v>423</v>
      </c>
      <c r="C25" s="147" t="s">
        <v>424</v>
      </c>
      <c r="D25" s="151" t="s">
        <v>425</v>
      </c>
      <c r="E25" s="149" t="s">
        <v>426</v>
      </c>
    </row>
    <row r="26" spans="1:5" s="150" customFormat="1" ht="22.5" customHeight="1">
      <c r="A26" s="145">
        <v>22</v>
      </c>
      <c r="B26" s="146" t="s">
        <v>427</v>
      </c>
      <c r="C26" s="147" t="s">
        <v>428</v>
      </c>
      <c r="D26" s="151" t="s">
        <v>425</v>
      </c>
      <c r="E26" s="149" t="s">
        <v>429</v>
      </c>
    </row>
    <row r="27" spans="1:5" s="150" customFormat="1" ht="22.5" customHeight="1">
      <c r="A27" s="145">
        <v>23</v>
      </c>
      <c r="B27" s="146" t="s">
        <v>430</v>
      </c>
      <c r="C27" s="147" t="s">
        <v>431</v>
      </c>
      <c r="D27" s="151" t="s">
        <v>425</v>
      </c>
      <c r="E27" s="149" t="s">
        <v>432</v>
      </c>
    </row>
    <row r="28" spans="1:5" s="150" customFormat="1" ht="22.5" customHeight="1">
      <c r="A28" s="145">
        <v>24</v>
      </c>
      <c r="B28" s="146" t="s">
        <v>433</v>
      </c>
      <c r="C28" s="147" t="s">
        <v>434</v>
      </c>
      <c r="D28" s="151" t="s">
        <v>407</v>
      </c>
      <c r="E28" s="149" t="s">
        <v>435</v>
      </c>
    </row>
    <row r="29" spans="1:5" s="150" customFormat="1" ht="22.5" customHeight="1">
      <c r="A29" s="145">
        <v>25</v>
      </c>
      <c r="B29" s="146" t="s">
        <v>436</v>
      </c>
      <c r="C29" s="147" t="s">
        <v>437</v>
      </c>
      <c r="D29" s="151" t="s">
        <v>425</v>
      </c>
      <c r="E29" s="149" t="s">
        <v>438</v>
      </c>
    </row>
    <row r="30" spans="1:5" s="150" customFormat="1" ht="22.5" customHeight="1">
      <c r="A30" s="145">
        <v>27</v>
      </c>
      <c r="B30" s="146" t="s">
        <v>439</v>
      </c>
      <c r="C30" s="147" t="s">
        <v>440</v>
      </c>
      <c r="D30" s="151" t="s">
        <v>425</v>
      </c>
      <c r="E30" s="149" t="s">
        <v>441</v>
      </c>
    </row>
    <row r="31" spans="1:5" s="150" customFormat="1" ht="22.5" customHeight="1">
      <c r="A31" s="145">
        <v>28</v>
      </c>
      <c r="B31" s="146" t="s">
        <v>442</v>
      </c>
      <c r="C31" s="147" t="s">
        <v>443</v>
      </c>
      <c r="D31" s="151" t="s">
        <v>425</v>
      </c>
      <c r="E31" s="149" t="s">
        <v>444</v>
      </c>
    </row>
    <row r="32" spans="1:5" s="150" customFormat="1" ht="22.5" customHeight="1">
      <c r="A32" s="152"/>
      <c r="B32" s="105"/>
      <c r="C32" s="147"/>
      <c r="D32" s="151"/>
      <c r="E32" s="153"/>
    </row>
    <row r="33" spans="1:5" s="150" customFormat="1" ht="22.5" customHeight="1">
      <c r="A33" s="154"/>
      <c r="B33" s="155"/>
      <c r="C33" s="156"/>
      <c r="D33" s="157"/>
      <c r="E33" s="159"/>
    </row>
    <row r="34" spans="1:5" ht="13.5">
      <c r="A34" s="141"/>
      <c r="B34" s="141"/>
      <c r="C34" s="141"/>
      <c r="D34" s="141"/>
      <c r="E34" s="44" t="s">
        <v>349</v>
      </c>
    </row>
    <row r="35" spans="1:5" ht="13.5">
      <c r="A35" s="141"/>
      <c r="B35" s="141"/>
      <c r="C35" s="141"/>
      <c r="D35" s="141"/>
      <c r="E35" s="2"/>
    </row>
    <row r="36" spans="1:5" ht="13.5">
      <c r="A36" s="141"/>
      <c r="B36" s="141"/>
      <c r="C36" s="141"/>
      <c r="D36" s="141"/>
      <c r="E36" s="2"/>
    </row>
    <row r="37" spans="1:5" ht="13.5" customHeight="1">
      <c r="A37" s="141"/>
      <c r="B37" s="141"/>
      <c r="C37" s="141"/>
      <c r="D37" s="141"/>
      <c r="E37" s="2"/>
    </row>
    <row r="38" spans="1:5" ht="13.5">
      <c r="A38" s="141"/>
      <c r="B38" s="141"/>
      <c r="C38" s="141"/>
      <c r="D38" s="141"/>
      <c r="E38" s="2"/>
    </row>
    <row r="39" spans="1:5" ht="13.5" customHeight="1">
      <c r="A39" s="141"/>
      <c r="B39" s="141"/>
      <c r="C39" s="141"/>
      <c r="D39" s="141"/>
      <c r="E39" s="2"/>
    </row>
    <row r="46" ht="13.5" customHeight="1"/>
    <row r="59" ht="13.5" customHeight="1"/>
    <row r="68" ht="13.5" customHeight="1"/>
  </sheetData>
  <mergeCells count="1">
    <mergeCell ref="A1:E1"/>
  </mergeCells>
  <printOptions/>
  <pageMargins left="0.75" right="0.39" top="1" bottom="0.7" header="0.512" footer="0.512"/>
  <pageSetup horizontalDpi="300" verticalDpi="3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40"/>
  <sheetViews>
    <sheetView showGridLines="0" view="pageBreakPreview" zoomScaleSheetLayoutView="100" workbookViewId="0" topLeftCell="A1">
      <selection activeCell="A1" sqref="A1:J1"/>
    </sheetView>
  </sheetViews>
  <sheetFormatPr defaultColWidth="9.00390625" defaultRowHeight="13.5"/>
  <cols>
    <col min="1" max="1" width="3.125" style="41" customWidth="1"/>
    <col min="2" max="2" width="19.25390625" style="41" customWidth="1"/>
    <col min="3" max="5" width="7.625" style="41" customWidth="1"/>
    <col min="6" max="6" width="3.125" style="41" customWidth="1"/>
    <col min="7" max="7" width="19.25390625" style="41" customWidth="1"/>
    <col min="8" max="10" width="7.625" style="41" customWidth="1"/>
    <col min="11" max="16384" width="9.00390625" style="41" customWidth="1"/>
  </cols>
  <sheetData>
    <row r="1" spans="1:10" ht="21">
      <c r="A1" s="549" t="s">
        <v>689</v>
      </c>
      <c r="B1" s="549"/>
      <c r="C1" s="549"/>
      <c r="D1" s="549"/>
      <c r="E1" s="549"/>
      <c r="F1" s="549"/>
      <c r="G1" s="549"/>
      <c r="H1" s="549"/>
      <c r="I1" s="549"/>
      <c r="J1" s="549"/>
    </row>
    <row r="2" spans="1:10" ht="13.5">
      <c r="A2" s="2"/>
      <c r="B2" s="2"/>
      <c r="C2" s="2"/>
      <c r="D2" s="2"/>
      <c r="E2" s="2"/>
      <c r="F2" s="2"/>
      <c r="G2" s="2"/>
      <c r="H2" s="552" t="s">
        <v>0</v>
      </c>
      <c r="I2" s="552"/>
      <c r="J2" s="552"/>
    </row>
    <row r="3" spans="1:10" ht="30" customHeight="1">
      <c r="A3" s="579" t="s">
        <v>1</v>
      </c>
      <c r="B3" s="689"/>
      <c r="C3" s="4" t="s">
        <v>2</v>
      </c>
      <c r="D3" s="4" t="s">
        <v>3</v>
      </c>
      <c r="E3" s="5" t="s">
        <v>4</v>
      </c>
      <c r="F3" s="690" t="s">
        <v>1</v>
      </c>
      <c r="G3" s="691"/>
      <c r="H3" s="4" t="s">
        <v>2</v>
      </c>
      <c r="I3" s="4" t="s">
        <v>3</v>
      </c>
      <c r="J3" s="6" t="s">
        <v>4</v>
      </c>
    </row>
    <row r="4" spans="1:10" ht="26.25" customHeight="1">
      <c r="A4" s="687" t="s">
        <v>5</v>
      </c>
      <c r="B4" s="688"/>
      <c r="C4" s="7">
        <f aca="true" t="shared" si="0" ref="C4:C28">SUM(D4:E4)</f>
        <v>693</v>
      </c>
      <c r="D4" s="7">
        <f>D5+I19</f>
        <v>430</v>
      </c>
      <c r="E4" s="8">
        <f>E5+J19</f>
        <v>263</v>
      </c>
      <c r="F4" s="9"/>
      <c r="G4" s="10" t="s">
        <v>6</v>
      </c>
      <c r="H4" s="11">
        <f aca="true" t="shared" si="1" ref="H4:H17">SUM(I4:J4)</f>
        <v>17</v>
      </c>
      <c r="I4" s="11">
        <v>13</v>
      </c>
      <c r="J4" s="12">
        <v>4</v>
      </c>
    </row>
    <row r="5" spans="1:10" ht="26.25" customHeight="1">
      <c r="A5" s="13" t="s">
        <v>56</v>
      </c>
      <c r="B5" s="14" t="s">
        <v>7</v>
      </c>
      <c r="C5" s="7">
        <f t="shared" si="0"/>
        <v>410</v>
      </c>
      <c r="D5" s="7">
        <f>D6+D14+D18+D23+I7+I15</f>
        <v>238</v>
      </c>
      <c r="E5" s="8">
        <f>SUM(E6,E14,E18,E23,J7,J15)</f>
        <v>172</v>
      </c>
      <c r="F5" s="15"/>
      <c r="G5" s="16" t="s">
        <v>8</v>
      </c>
      <c r="H5" s="11">
        <f t="shared" si="1"/>
        <v>29</v>
      </c>
      <c r="I5" s="17">
        <v>19</v>
      </c>
      <c r="J5" s="18">
        <v>10</v>
      </c>
    </row>
    <row r="6" spans="1:10" ht="26.25" customHeight="1">
      <c r="A6" s="13" t="s">
        <v>57</v>
      </c>
      <c r="B6" s="14" t="s">
        <v>9</v>
      </c>
      <c r="C6" s="7">
        <f t="shared" si="0"/>
        <v>79</v>
      </c>
      <c r="D6" s="7">
        <f>SUM(D7:D13)+2</f>
        <v>51</v>
      </c>
      <c r="E6" s="8">
        <f>SUM(E7:E13)</f>
        <v>28</v>
      </c>
      <c r="F6" s="15"/>
      <c r="G6" s="16" t="s">
        <v>10</v>
      </c>
      <c r="H6" s="11">
        <f t="shared" si="1"/>
        <v>18</v>
      </c>
      <c r="I6" s="17">
        <v>4</v>
      </c>
      <c r="J6" s="18">
        <v>14</v>
      </c>
    </row>
    <row r="7" spans="1:14" ht="26.25" customHeight="1">
      <c r="A7" s="13"/>
      <c r="B7" s="16" t="s">
        <v>11</v>
      </c>
      <c r="C7" s="17">
        <f t="shared" si="0"/>
        <v>9</v>
      </c>
      <c r="D7" s="17">
        <v>5</v>
      </c>
      <c r="E7" s="19">
        <v>4</v>
      </c>
      <c r="F7" s="15" t="s">
        <v>57</v>
      </c>
      <c r="G7" s="14" t="s">
        <v>12</v>
      </c>
      <c r="H7" s="20">
        <f t="shared" si="1"/>
        <v>77</v>
      </c>
      <c r="I7" s="7">
        <f>SUM(I8:I14)+3</f>
        <v>62</v>
      </c>
      <c r="J7" s="21">
        <f>SUM(J8:J14)</f>
        <v>15</v>
      </c>
      <c r="L7" s="42"/>
      <c r="M7" s="42"/>
      <c r="N7" s="42"/>
    </row>
    <row r="8" spans="1:14" ht="26.25" customHeight="1">
      <c r="A8" s="13"/>
      <c r="B8" s="16" t="s">
        <v>13</v>
      </c>
      <c r="C8" s="17">
        <f t="shared" si="0"/>
        <v>14</v>
      </c>
      <c r="D8" s="17">
        <v>9</v>
      </c>
      <c r="E8" s="19">
        <v>5</v>
      </c>
      <c r="F8" s="15"/>
      <c r="G8" s="16" t="s">
        <v>14</v>
      </c>
      <c r="H8" s="11">
        <f t="shared" si="1"/>
        <v>13</v>
      </c>
      <c r="I8" s="17">
        <v>8</v>
      </c>
      <c r="J8" s="18">
        <v>5</v>
      </c>
      <c r="L8" s="22"/>
      <c r="M8" s="22"/>
      <c r="N8" s="22"/>
    </row>
    <row r="9" spans="1:14" ht="26.25" customHeight="1">
      <c r="A9" s="13"/>
      <c r="B9" s="16" t="s">
        <v>15</v>
      </c>
      <c r="C9" s="17">
        <f t="shared" si="0"/>
        <v>4</v>
      </c>
      <c r="D9" s="17">
        <v>2</v>
      </c>
      <c r="E9" s="19">
        <v>2</v>
      </c>
      <c r="F9" s="15"/>
      <c r="G9" s="16" t="s">
        <v>16</v>
      </c>
      <c r="H9" s="11">
        <f t="shared" si="1"/>
        <v>8</v>
      </c>
      <c r="I9" s="17">
        <v>7</v>
      </c>
      <c r="J9" s="23">
        <v>1</v>
      </c>
      <c r="L9" s="22"/>
      <c r="M9" s="22"/>
      <c r="N9" s="22"/>
    </row>
    <row r="10" spans="1:15" ht="26.25" customHeight="1">
      <c r="A10" s="13"/>
      <c r="B10" s="16" t="s">
        <v>17</v>
      </c>
      <c r="C10" s="17">
        <f t="shared" si="0"/>
        <v>8</v>
      </c>
      <c r="D10" s="17">
        <v>7</v>
      </c>
      <c r="E10" s="19">
        <v>1</v>
      </c>
      <c r="F10" s="15"/>
      <c r="G10" s="16" t="s">
        <v>18</v>
      </c>
      <c r="H10" s="11">
        <f t="shared" si="1"/>
        <v>10</v>
      </c>
      <c r="I10" s="17">
        <v>8</v>
      </c>
      <c r="J10" s="18">
        <v>2</v>
      </c>
      <c r="L10" s="42"/>
      <c r="M10" s="42"/>
      <c r="N10" s="42"/>
      <c r="O10" s="43"/>
    </row>
    <row r="11" spans="1:10" ht="26.25" customHeight="1">
      <c r="A11" s="13"/>
      <c r="B11" s="16" t="s">
        <v>19</v>
      </c>
      <c r="C11" s="17">
        <f t="shared" si="0"/>
        <v>3</v>
      </c>
      <c r="D11" s="17">
        <v>2</v>
      </c>
      <c r="E11" s="24">
        <v>1</v>
      </c>
      <c r="F11" s="15"/>
      <c r="G11" s="16" t="s">
        <v>20</v>
      </c>
      <c r="H11" s="11">
        <f t="shared" si="1"/>
        <v>5</v>
      </c>
      <c r="I11" s="17">
        <v>4</v>
      </c>
      <c r="J11" s="23">
        <v>1</v>
      </c>
    </row>
    <row r="12" spans="1:10" ht="26.25" customHeight="1">
      <c r="A12" s="13"/>
      <c r="B12" s="16" t="s">
        <v>21</v>
      </c>
      <c r="C12" s="17">
        <f t="shared" si="0"/>
        <v>20</v>
      </c>
      <c r="D12" s="17">
        <v>14</v>
      </c>
      <c r="E12" s="19">
        <v>6</v>
      </c>
      <c r="F12" s="15"/>
      <c r="G12" s="16" t="s">
        <v>22</v>
      </c>
      <c r="H12" s="11">
        <f t="shared" si="1"/>
        <v>14</v>
      </c>
      <c r="I12" s="17">
        <v>13</v>
      </c>
      <c r="J12" s="18">
        <v>1</v>
      </c>
    </row>
    <row r="13" spans="1:10" ht="26.25" customHeight="1">
      <c r="A13" s="13"/>
      <c r="B13" s="16" t="s">
        <v>23</v>
      </c>
      <c r="C13" s="17">
        <f t="shared" si="0"/>
        <v>19</v>
      </c>
      <c r="D13" s="17">
        <v>10</v>
      </c>
      <c r="E13" s="19">
        <v>9</v>
      </c>
      <c r="F13" s="15"/>
      <c r="G13" s="16" t="s">
        <v>24</v>
      </c>
      <c r="H13" s="11">
        <f t="shared" si="1"/>
        <v>14</v>
      </c>
      <c r="I13" s="17">
        <v>10</v>
      </c>
      <c r="J13" s="18">
        <v>4</v>
      </c>
    </row>
    <row r="14" spans="1:10" ht="26.25" customHeight="1">
      <c r="A14" s="13" t="s">
        <v>58</v>
      </c>
      <c r="B14" s="14" t="s">
        <v>25</v>
      </c>
      <c r="C14" s="7">
        <f t="shared" si="0"/>
        <v>26</v>
      </c>
      <c r="D14" s="7">
        <f>SUM(D15:D17)+2</f>
        <v>16</v>
      </c>
      <c r="E14" s="8">
        <f>SUM(E15:E17)</f>
        <v>10</v>
      </c>
      <c r="F14" s="15"/>
      <c r="G14" s="16" t="s">
        <v>26</v>
      </c>
      <c r="H14" s="11">
        <f t="shared" si="1"/>
        <v>10</v>
      </c>
      <c r="I14" s="17">
        <v>9</v>
      </c>
      <c r="J14" s="18">
        <v>1</v>
      </c>
    </row>
    <row r="15" spans="1:10" ht="26.25" customHeight="1">
      <c r="A15" s="13"/>
      <c r="B15" s="16" t="s">
        <v>27</v>
      </c>
      <c r="C15" s="17">
        <f t="shared" si="0"/>
        <v>10</v>
      </c>
      <c r="D15" s="17">
        <v>5</v>
      </c>
      <c r="E15" s="19">
        <v>5</v>
      </c>
      <c r="F15" s="15" t="s">
        <v>59</v>
      </c>
      <c r="G15" s="14" t="s">
        <v>28</v>
      </c>
      <c r="H15" s="20">
        <f t="shared" si="1"/>
        <v>9</v>
      </c>
      <c r="I15" s="7">
        <f>SUM(I16:I17)+2</f>
        <v>9</v>
      </c>
      <c r="J15" s="25" t="s">
        <v>60</v>
      </c>
    </row>
    <row r="16" spans="1:10" ht="26.25" customHeight="1">
      <c r="A16" s="13"/>
      <c r="B16" s="16" t="s">
        <v>30</v>
      </c>
      <c r="C16" s="17">
        <f t="shared" si="0"/>
        <v>8</v>
      </c>
      <c r="D16" s="17">
        <v>4</v>
      </c>
      <c r="E16" s="24">
        <v>4</v>
      </c>
      <c r="F16" s="15"/>
      <c r="G16" s="16" t="s">
        <v>31</v>
      </c>
      <c r="H16" s="11">
        <f t="shared" si="1"/>
        <v>3</v>
      </c>
      <c r="I16" s="17">
        <v>3</v>
      </c>
      <c r="J16" s="25" t="s">
        <v>60</v>
      </c>
    </row>
    <row r="17" spans="1:10" ht="26.25" customHeight="1">
      <c r="A17" s="13"/>
      <c r="B17" s="16" t="s">
        <v>32</v>
      </c>
      <c r="C17" s="17">
        <f t="shared" si="0"/>
        <v>6</v>
      </c>
      <c r="D17" s="17">
        <v>5</v>
      </c>
      <c r="E17" s="19">
        <v>1</v>
      </c>
      <c r="F17" s="15"/>
      <c r="G17" s="16" t="s">
        <v>33</v>
      </c>
      <c r="H17" s="11">
        <f t="shared" si="1"/>
        <v>4</v>
      </c>
      <c r="I17" s="26">
        <v>4</v>
      </c>
      <c r="J17" s="25" t="s">
        <v>60</v>
      </c>
    </row>
    <row r="18" spans="1:10" ht="26.25" customHeight="1">
      <c r="A18" s="13" t="s">
        <v>59</v>
      </c>
      <c r="B18" s="14" t="s">
        <v>34</v>
      </c>
      <c r="C18" s="7">
        <f t="shared" si="0"/>
        <v>54</v>
      </c>
      <c r="D18" s="7">
        <f>SUM(D19:D22)+2</f>
        <v>36</v>
      </c>
      <c r="E18" s="8">
        <f>SUM(E19:E22)</f>
        <v>18</v>
      </c>
      <c r="F18" s="15"/>
      <c r="G18" s="16"/>
      <c r="H18" s="11"/>
      <c r="I18" s="26"/>
      <c r="J18" s="25"/>
    </row>
    <row r="19" spans="1:10" ht="26.25" customHeight="1">
      <c r="A19" s="13"/>
      <c r="B19" s="16" t="s">
        <v>35</v>
      </c>
      <c r="C19" s="17">
        <f t="shared" si="0"/>
        <v>6</v>
      </c>
      <c r="D19" s="17">
        <v>5</v>
      </c>
      <c r="E19" s="19">
        <v>1</v>
      </c>
      <c r="F19" s="15" t="s">
        <v>61</v>
      </c>
      <c r="G19" s="14" t="s">
        <v>36</v>
      </c>
      <c r="H19" s="7">
        <f aca="true" t="shared" si="2" ref="H19:H27">SUM(I19:J19)</f>
        <v>283</v>
      </c>
      <c r="I19" s="7">
        <f>SUM(I20:I28)</f>
        <v>192</v>
      </c>
      <c r="J19" s="21">
        <f>SUM(J20:J28)</f>
        <v>91</v>
      </c>
    </row>
    <row r="20" spans="1:14" ht="26.25" customHeight="1">
      <c r="A20" s="13"/>
      <c r="B20" s="16" t="s">
        <v>37</v>
      </c>
      <c r="C20" s="17">
        <f t="shared" si="0"/>
        <v>7</v>
      </c>
      <c r="D20" s="17">
        <v>6</v>
      </c>
      <c r="E20" s="19">
        <v>1</v>
      </c>
      <c r="F20" s="15"/>
      <c r="G20" s="16" t="s">
        <v>38</v>
      </c>
      <c r="H20" s="17">
        <f t="shared" si="2"/>
        <v>7</v>
      </c>
      <c r="I20" s="17">
        <v>2</v>
      </c>
      <c r="J20" s="18">
        <v>5</v>
      </c>
      <c r="L20" s="43"/>
      <c r="M20" s="43"/>
      <c r="N20" s="43"/>
    </row>
    <row r="21" spans="1:14" ht="26.25" customHeight="1">
      <c r="A21" s="13"/>
      <c r="B21" s="16" t="s">
        <v>39</v>
      </c>
      <c r="C21" s="17">
        <f t="shared" si="0"/>
        <v>24</v>
      </c>
      <c r="D21" s="17">
        <v>9</v>
      </c>
      <c r="E21" s="19">
        <v>15</v>
      </c>
      <c r="F21" s="15"/>
      <c r="G21" s="16" t="s">
        <v>40</v>
      </c>
      <c r="H21" s="17">
        <f t="shared" si="2"/>
        <v>9</v>
      </c>
      <c r="I21" s="17">
        <v>6</v>
      </c>
      <c r="J21" s="18">
        <v>3</v>
      </c>
      <c r="L21" s="43"/>
      <c r="M21" s="43"/>
      <c r="N21" s="43"/>
    </row>
    <row r="22" spans="1:15" ht="26.25" customHeight="1">
      <c r="A22" s="13"/>
      <c r="B22" s="16" t="s">
        <v>41</v>
      </c>
      <c r="C22" s="17">
        <f t="shared" si="0"/>
        <v>15</v>
      </c>
      <c r="D22" s="17">
        <v>14</v>
      </c>
      <c r="E22" s="24">
        <v>1</v>
      </c>
      <c r="F22" s="15"/>
      <c r="G22" s="16" t="s">
        <v>42</v>
      </c>
      <c r="H22" s="17">
        <f t="shared" si="2"/>
        <v>3</v>
      </c>
      <c r="I22" s="17">
        <v>3</v>
      </c>
      <c r="J22" s="25" t="s">
        <v>62</v>
      </c>
      <c r="M22" s="43"/>
      <c r="N22" s="43"/>
      <c r="O22" s="43"/>
    </row>
    <row r="23" spans="1:10" ht="26.25" customHeight="1">
      <c r="A23" s="13" t="s">
        <v>63</v>
      </c>
      <c r="B23" s="14" t="s">
        <v>43</v>
      </c>
      <c r="C23" s="7">
        <f t="shared" si="0"/>
        <v>165</v>
      </c>
      <c r="D23" s="7">
        <f>SUM(D24:D28)+SUM(I4:I6)+3</f>
        <v>64</v>
      </c>
      <c r="E23" s="8">
        <f>SUM(E24:E28)+SUM(J4:J6)</f>
        <v>101</v>
      </c>
      <c r="F23" s="15"/>
      <c r="G23" s="16" t="s">
        <v>44</v>
      </c>
      <c r="H23" s="17">
        <f t="shared" si="2"/>
        <v>4</v>
      </c>
      <c r="I23" s="17">
        <v>3</v>
      </c>
      <c r="J23" s="18">
        <v>1</v>
      </c>
    </row>
    <row r="24" spans="1:10" ht="26.25" customHeight="1">
      <c r="A24" s="13"/>
      <c r="B24" s="16" t="s">
        <v>45</v>
      </c>
      <c r="C24" s="17">
        <f t="shared" si="0"/>
        <v>6</v>
      </c>
      <c r="D24" s="17">
        <v>1</v>
      </c>
      <c r="E24" s="19">
        <v>5</v>
      </c>
      <c r="F24" s="15"/>
      <c r="G24" s="16" t="s">
        <v>46</v>
      </c>
      <c r="H24" s="17">
        <f t="shared" si="2"/>
        <v>1</v>
      </c>
      <c r="I24" s="17">
        <v>1</v>
      </c>
      <c r="J24" s="25" t="s">
        <v>64</v>
      </c>
    </row>
    <row r="25" spans="1:10" ht="26.25" customHeight="1">
      <c r="A25" s="13"/>
      <c r="B25" s="16" t="s">
        <v>47</v>
      </c>
      <c r="C25" s="17">
        <f t="shared" si="0"/>
        <v>57</v>
      </c>
      <c r="D25" s="17">
        <v>8</v>
      </c>
      <c r="E25" s="19">
        <v>49</v>
      </c>
      <c r="F25" s="15"/>
      <c r="G25" s="16" t="s">
        <v>48</v>
      </c>
      <c r="H25" s="17">
        <f t="shared" si="2"/>
        <v>31</v>
      </c>
      <c r="I25" s="17">
        <v>24</v>
      </c>
      <c r="J25" s="18">
        <v>7</v>
      </c>
    </row>
    <row r="26" spans="1:15" ht="26.25" customHeight="1">
      <c r="A26" s="13"/>
      <c r="B26" s="16" t="s">
        <v>49</v>
      </c>
      <c r="C26" s="17">
        <f t="shared" si="0"/>
        <v>9</v>
      </c>
      <c r="D26" s="17">
        <v>4</v>
      </c>
      <c r="E26" s="19">
        <v>5</v>
      </c>
      <c r="F26" s="15"/>
      <c r="G26" s="16" t="s">
        <v>50</v>
      </c>
      <c r="H26" s="17">
        <f t="shared" si="2"/>
        <v>81</v>
      </c>
      <c r="I26" s="17">
        <v>80</v>
      </c>
      <c r="J26" s="18">
        <v>1</v>
      </c>
      <c r="M26" s="43"/>
      <c r="N26" s="43"/>
      <c r="O26" s="43"/>
    </row>
    <row r="27" spans="1:10" ht="26.25" customHeight="1">
      <c r="A27" s="27"/>
      <c r="B27" s="28" t="s">
        <v>51</v>
      </c>
      <c r="C27" s="17">
        <f t="shared" si="0"/>
        <v>12</v>
      </c>
      <c r="D27" s="29">
        <v>7</v>
      </c>
      <c r="E27" s="30">
        <v>5</v>
      </c>
      <c r="F27" s="15"/>
      <c r="G27" s="16" t="s">
        <v>52</v>
      </c>
      <c r="H27" s="17">
        <f t="shared" si="2"/>
        <v>147</v>
      </c>
      <c r="I27" s="17">
        <v>73</v>
      </c>
      <c r="J27" s="18">
        <v>74</v>
      </c>
    </row>
    <row r="28" spans="1:10" ht="26.25" customHeight="1">
      <c r="A28" s="31"/>
      <c r="B28" s="32" t="s">
        <v>53</v>
      </c>
      <c r="C28" s="33">
        <f t="shared" si="0"/>
        <v>14</v>
      </c>
      <c r="D28" s="33">
        <v>5</v>
      </c>
      <c r="E28" s="34">
        <v>9</v>
      </c>
      <c r="F28" s="35"/>
      <c r="G28" s="32" t="s">
        <v>54</v>
      </c>
      <c r="H28" s="36" t="s">
        <v>65</v>
      </c>
      <c r="I28" s="36" t="s">
        <v>65</v>
      </c>
      <c r="J28" s="37" t="s">
        <v>65</v>
      </c>
    </row>
    <row r="29" spans="1:10" ht="13.5" customHeight="1">
      <c r="A29" s="94" t="s">
        <v>768</v>
      </c>
      <c r="B29" s="39"/>
      <c r="C29" s="2"/>
      <c r="D29" s="2"/>
      <c r="E29" s="2"/>
      <c r="F29" s="2"/>
      <c r="G29" s="2"/>
      <c r="H29" s="2"/>
      <c r="I29" s="552" t="s">
        <v>55</v>
      </c>
      <c r="J29" s="552"/>
    </row>
    <row r="30" spans="1:10" ht="13.5" customHeight="1">
      <c r="A30" s="512" t="s">
        <v>769</v>
      </c>
      <c r="C30" s="2"/>
      <c r="D30" s="2"/>
      <c r="E30" s="2"/>
      <c r="F30" s="2"/>
      <c r="G30" s="2"/>
      <c r="H30" s="2"/>
      <c r="I30" s="39"/>
      <c r="J30" s="39"/>
    </row>
    <row r="31" spans="1:10" ht="13.5">
      <c r="A31" s="512" t="s">
        <v>770</v>
      </c>
      <c r="C31" s="2"/>
      <c r="D31" s="2"/>
      <c r="E31" s="2"/>
      <c r="F31" s="2"/>
      <c r="G31" s="2"/>
      <c r="H31" s="2"/>
      <c r="I31" s="3"/>
      <c r="J31" s="3"/>
    </row>
    <row r="32" spans="1:10" ht="13.5">
      <c r="A32" s="38"/>
      <c r="B32" s="39"/>
      <c r="C32" s="2"/>
      <c r="D32" s="2"/>
      <c r="E32" s="2"/>
      <c r="F32" s="2"/>
      <c r="G32" s="2"/>
      <c r="H32" s="2"/>
      <c r="I32" s="3"/>
      <c r="J32" s="3"/>
    </row>
    <row r="33" spans="2:10" ht="13.5">
      <c r="B33" s="2"/>
      <c r="C33" s="2"/>
      <c r="D33" s="2"/>
      <c r="E33" s="2"/>
      <c r="F33" s="2"/>
      <c r="G33" s="2"/>
      <c r="H33" s="2"/>
      <c r="I33" s="2"/>
      <c r="J33" s="2"/>
    </row>
    <row r="34" spans="2:10" ht="13.5">
      <c r="B34" s="2"/>
      <c r="C34" s="2"/>
      <c r="D34" s="2"/>
      <c r="E34" s="2"/>
      <c r="F34" s="2"/>
      <c r="G34" s="2"/>
      <c r="H34" s="2"/>
      <c r="I34" s="2"/>
      <c r="J34" s="2"/>
    </row>
    <row r="35" spans="2:10" ht="13.5">
      <c r="B35" s="2"/>
      <c r="C35" s="2"/>
      <c r="D35" s="2"/>
      <c r="E35" s="2"/>
      <c r="F35" s="2"/>
      <c r="G35" s="2"/>
      <c r="H35" s="2"/>
      <c r="I35" s="2"/>
      <c r="J35" s="2"/>
    </row>
    <row r="36" spans="2:10" ht="13.5">
      <c r="B36" s="2"/>
      <c r="C36" s="2"/>
      <c r="D36" s="2"/>
      <c r="E36" s="2"/>
      <c r="F36" s="2"/>
      <c r="G36" s="2"/>
      <c r="H36" s="2"/>
      <c r="I36" s="2"/>
      <c r="J36" s="2"/>
    </row>
    <row r="37" spans="2:10" ht="13.5">
      <c r="B37" s="2"/>
      <c r="C37" s="2"/>
      <c r="D37" s="2"/>
      <c r="E37" s="2"/>
      <c r="F37" s="2"/>
      <c r="G37" s="2"/>
      <c r="H37" s="2"/>
      <c r="I37" s="2"/>
      <c r="J37" s="2"/>
    </row>
    <row r="38" spans="2:10" ht="13.5">
      <c r="B38" s="2"/>
      <c r="C38" s="2"/>
      <c r="D38" s="2"/>
      <c r="E38" s="2"/>
      <c r="F38" s="2"/>
      <c r="G38" s="2"/>
      <c r="H38" s="2"/>
      <c r="I38" s="2"/>
      <c r="J38" s="2"/>
    </row>
    <row r="39" spans="2:10" ht="13.5">
      <c r="B39" s="2"/>
      <c r="C39" s="2"/>
      <c r="D39" s="2"/>
      <c r="E39" s="2"/>
      <c r="F39" s="2"/>
      <c r="G39" s="2"/>
      <c r="H39" s="2"/>
      <c r="I39" s="2"/>
      <c r="J39" s="2"/>
    </row>
    <row r="40" spans="2:10" ht="13.5">
      <c r="B40" s="2"/>
      <c r="C40" s="2"/>
      <c r="D40" s="2"/>
      <c r="E40" s="2"/>
      <c r="F40" s="2"/>
      <c r="G40" s="2"/>
      <c r="H40" s="2"/>
      <c r="I40" s="2"/>
      <c r="J40" s="2"/>
    </row>
  </sheetData>
  <mergeCells count="6">
    <mergeCell ref="A1:J1"/>
    <mergeCell ref="I29:J29"/>
    <mergeCell ref="A4:B4"/>
    <mergeCell ref="A3:B3"/>
    <mergeCell ref="H2:J2"/>
    <mergeCell ref="F3:G3"/>
  </mergeCells>
  <printOptions/>
  <pageMargins left="0.75" right="0.75" top="1" bottom="1" header="0.512" footer="0.512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5"/>
  <sheetViews>
    <sheetView showGridLines="0" view="pageBreakPreview" zoomScaleSheetLayoutView="100" workbookViewId="0" topLeftCell="A1">
      <selection activeCell="A1" sqref="A1:S1"/>
    </sheetView>
  </sheetViews>
  <sheetFormatPr defaultColWidth="9.00390625" defaultRowHeight="13.5"/>
  <cols>
    <col min="1" max="1" width="11.25390625" style="1" customWidth="1"/>
    <col min="2" max="3" width="5.00390625" style="1" customWidth="1"/>
    <col min="4" max="19" width="4.25390625" style="1" customWidth="1"/>
    <col min="20" max="16384" width="9.00390625" style="1" customWidth="1"/>
  </cols>
  <sheetData>
    <row r="1" spans="1:19" s="65" customFormat="1" ht="21">
      <c r="A1" s="549" t="s">
        <v>201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0"/>
      <c r="Q1" s="550"/>
      <c r="R1" s="550"/>
      <c r="S1" s="550"/>
    </row>
    <row r="2" spans="1:19" s="65" customFormat="1" ht="13.5">
      <c r="A2" s="66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551" t="s">
        <v>202</v>
      </c>
      <c r="Q2" s="551"/>
      <c r="R2" s="551"/>
      <c r="S2" s="551"/>
    </row>
    <row r="3" spans="1:19" s="65" customFormat="1" ht="18" customHeight="1">
      <c r="A3" s="556"/>
      <c r="B3" s="559" t="s">
        <v>2</v>
      </c>
      <c r="C3" s="553" t="s">
        <v>203</v>
      </c>
      <c r="D3" s="553"/>
      <c r="E3" s="553"/>
      <c r="F3" s="553"/>
      <c r="G3" s="553"/>
      <c r="H3" s="553"/>
      <c r="I3" s="553"/>
      <c r="J3" s="553"/>
      <c r="K3" s="553"/>
      <c r="L3" s="553"/>
      <c r="M3" s="553"/>
      <c r="N3" s="553" t="s">
        <v>204</v>
      </c>
      <c r="O3" s="553"/>
      <c r="P3" s="553"/>
      <c r="Q3" s="553"/>
      <c r="R3" s="553"/>
      <c r="S3" s="558"/>
    </row>
    <row r="4" spans="1:19" s="65" customFormat="1" ht="60" customHeight="1">
      <c r="A4" s="557"/>
      <c r="B4" s="560"/>
      <c r="C4" s="78" t="s">
        <v>205</v>
      </c>
      <c r="D4" s="79" t="s">
        <v>206</v>
      </c>
      <c r="E4" s="79" t="s">
        <v>207</v>
      </c>
      <c r="F4" s="79" t="s">
        <v>208</v>
      </c>
      <c r="G4" s="79" t="s">
        <v>209</v>
      </c>
      <c r="H4" s="79" t="s">
        <v>210</v>
      </c>
      <c r="I4" s="79" t="s">
        <v>211</v>
      </c>
      <c r="J4" s="79" t="s">
        <v>212</v>
      </c>
      <c r="K4" s="79" t="s">
        <v>213</v>
      </c>
      <c r="L4" s="79" t="s">
        <v>214</v>
      </c>
      <c r="M4" s="79" t="s">
        <v>215</v>
      </c>
      <c r="N4" s="79" t="s">
        <v>205</v>
      </c>
      <c r="O4" s="79" t="s">
        <v>216</v>
      </c>
      <c r="P4" s="79" t="s">
        <v>217</v>
      </c>
      <c r="Q4" s="79" t="s">
        <v>218</v>
      </c>
      <c r="R4" s="79" t="s">
        <v>215</v>
      </c>
      <c r="S4" s="80" t="s">
        <v>219</v>
      </c>
    </row>
    <row r="5" spans="1:19" s="65" customFormat="1" ht="18" customHeight="1">
      <c r="A5" s="48" t="s">
        <v>195</v>
      </c>
      <c r="B5" s="81">
        <v>126</v>
      </c>
      <c r="C5" s="81">
        <v>115</v>
      </c>
      <c r="D5" s="81">
        <v>4</v>
      </c>
      <c r="E5" s="81">
        <v>80</v>
      </c>
      <c r="F5" s="81">
        <v>15</v>
      </c>
      <c r="G5" s="81">
        <v>4</v>
      </c>
      <c r="H5" s="81">
        <v>8</v>
      </c>
      <c r="I5" s="81">
        <v>1</v>
      </c>
      <c r="J5" s="81">
        <v>1</v>
      </c>
      <c r="K5" s="81">
        <v>2</v>
      </c>
      <c r="L5" s="81" t="s">
        <v>220</v>
      </c>
      <c r="M5" s="81" t="s">
        <v>220</v>
      </c>
      <c r="N5" s="81">
        <v>11</v>
      </c>
      <c r="O5" s="81">
        <v>5</v>
      </c>
      <c r="P5" s="81" t="s">
        <v>220</v>
      </c>
      <c r="Q5" s="81" t="s">
        <v>220</v>
      </c>
      <c r="R5" s="81">
        <v>1</v>
      </c>
      <c r="S5" s="82">
        <v>5</v>
      </c>
    </row>
    <row r="6" spans="1:19" s="65" customFormat="1" ht="18" customHeight="1">
      <c r="A6" s="48" t="s">
        <v>196</v>
      </c>
      <c r="B6" s="81">
        <v>94</v>
      </c>
      <c r="C6" s="81">
        <v>75</v>
      </c>
      <c r="D6" s="81">
        <v>2</v>
      </c>
      <c r="E6" s="81">
        <v>50</v>
      </c>
      <c r="F6" s="81">
        <v>11</v>
      </c>
      <c r="G6" s="81" t="s">
        <v>220</v>
      </c>
      <c r="H6" s="81">
        <v>9</v>
      </c>
      <c r="I6" s="81">
        <v>2</v>
      </c>
      <c r="J6" s="81" t="s">
        <v>220</v>
      </c>
      <c r="K6" s="81">
        <v>1</v>
      </c>
      <c r="L6" s="81" t="s">
        <v>220</v>
      </c>
      <c r="M6" s="81" t="s">
        <v>220</v>
      </c>
      <c r="N6" s="81">
        <v>19</v>
      </c>
      <c r="O6" s="81">
        <v>9</v>
      </c>
      <c r="P6" s="81" t="s">
        <v>220</v>
      </c>
      <c r="Q6" s="81" t="s">
        <v>220</v>
      </c>
      <c r="R6" s="81">
        <v>1</v>
      </c>
      <c r="S6" s="82">
        <v>9</v>
      </c>
    </row>
    <row r="7" spans="1:19" s="65" customFormat="1" ht="18" customHeight="1">
      <c r="A7" s="48" t="s">
        <v>197</v>
      </c>
      <c r="B7" s="81">
        <v>110</v>
      </c>
      <c r="C7" s="81">
        <v>103</v>
      </c>
      <c r="D7" s="81">
        <v>4</v>
      </c>
      <c r="E7" s="81">
        <v>74</v>
      </c>
      <c r="F7" s="81">
        <v>13</v>
      </c>
      <c r="G7" s="81" t="s">
        <v>220</v>
      </c>
      <c r="H7" s="81">
        <v>9</v>
      </c>
      <c r="I7" s="81">
        <v>1</v>
      </c>
      <c r="J7" s="81" t="s">
        <v>220</v>
      </c>
      <c r="K7" s="81">
        <v>2</v>
      </c>
      <c r="L7" s="81" t="s">
        <v>220</v>
      </c>
      <c r="M7" s="81" t="s">
        <v>220</v>
      </c>
      <c r="N7" s="81">
        <v>7</v>
      </c>
      <c r="O7" s="81">
        <v>4</v>
      </c>
      <c r="P7" s="81" t="s">
        <v>220</v>
      </c>
      <c r="Q7" s="81" t="s">
        <v>220</v>
      </c>
      <c r="R7" s="81" t="s">
        <v>220</v>
      </c>
      <c r="S7" s="82">
        <v>3</v>
      </c>
    </row>
    <row r="8" spans="1:19" s="65" customFormat="1" ht="18" customHeight="1">
      <c r="A8" s="48" t="s">
        <v>198</v>
      </c>
      <c r="B8" s="81">
        <v>136</v>
      </c>
      <c r="C8" s="81">
        <v>116</v>
      </c>
      <c r="D8" s="81">
        <v>2</v>
      </c>
      <c r="E8" s="81">
        <v>83</v>
      </c>
      <c r="F8" s="81">
        <v>21</v>
      </c>
      <c r="G8" s="81" t="s">
        <v>220</v>
      </c>
      <c r="H8" s="81">
        <v>9</v>
      </c>
      <c r="I8" s="81" t="s">
        <v>220</v>
      </c>
      <c r="J8" s="81" t="s">
        <v>220</v>
      </c>
      <c r="K8" s="81">
        <v>1</v>
      </c>
      <c r="L8" s="81" t="s">
        <v>220</v>
      </c>
      <c r="M8" s="81" t="s">
        <v>220</v>
      </c>
      <c r="N8" s="81">
        <v>15</v>
      </c>
      <c r="O8" s="83">
        <v>9</v>
      </c>
      <c r="P8" s="84" t="s">
        <v>220</v>
      </c>
      <c r="Q8" s="85" t="s">
        <v>220</v>
      </c>
      <c r="R8" s="81">
        <v>3</v>
      </c>
      <c r="S8" s="82">
        <v>3</v>
      </c>
    </row>
    <row r="9" spans="1:19" s="65" customFormat="1" ht="18" customHeight="1">
      <c r="A9" s="59" t="s">
        <v>199</v>
      </c>
      <c r="B9" s="86">
        <v>121</v>
      </c>
      <c r="C9" s="86">
        <v>101</v>
      </c>
      <c r="D9" s="86">
        <v>2</v>
      </c>
      <c r="E9" s="86">
        <v>79</v>
      </c>
      <c r="F9" s="87">
        <v>10</v>
      </c>
      <c r="G9" s="86" t="s">
        <v>220</v>
      </c>
      <c r="H9" s="86">
        <v>9</v>
      </c>
      <c r="I9" s="86" t="s">
        <v>220</v>
      </c>
      <c r="J9" s="86" t="s">
        <v>220</v>
      </c>
      <c r="K9" s="86">
        <v>1</v>
      </c>
      <c r="L9" s="86" t="s">
        <v>220</v>
      </c>
      <c r="M9" s="86" t="s">
        <v>220</v>
      </c>
      <c r="N9" s="86">
        <v>20</v>
      </c>
      <c r="O9" s="86">
        <v>15</v>
      </c>
      <c r="P9" s="88" t="s">
        <v>220</v>
      </c>
      <c r="Q9" s="89" t="s">
        <v>220</v>
      </c>
      <c r="R9" s="86">
        <v>1</v>
      </c>
      <c r="S9" s="90">
        <v>4</v>
      </c>
    </row>
    <row r="10" spans="1:19" s="65" customFormat="1" ht="13.5">
      <c r="A10" s="67"/>
      <c r="B10" s="67"/>
      <c r="C10" s="67"/>
      <c r="D10" s="67"/>
      <c r="E10" s="67"/>
      <c r="F10" s="67"/>
      <c r="G10" s="67"/>
      <c r="H10" s="67"/>
      <c r="I10" s="67"/>
      <c r="J10" s="91"/>
      <c r="K10" s="67"/>
      <c r="L10" s="67"/>
      <c r="M10" s="92"/>
      <c r="N10" s="67"/>
      <c r="O10" s="67"/>
      <c r="P10" s="552" t="s">
        <v>221</v>
      </c>
      <c r="Q10" s="552"/>
      <c r="R10" s="552"/>
      <c r="S10" s="552"/>
    </row>
    <row r="12" ht="13.5">
      <c r="P12" s="40"/>
    </row>
    <row r="14" ht="13.5">
      <c r="M14" s="40"/>
    </row>
    <row r="15" ht="13.5" customHeight="1">
      <c r="Q15" s="93"/>
    </row>
    <row r="17" ht="13.5" customHeight="1"/>
    <row r="19" ht="13.5" customHeight="1"/>
  </sheetData>
  <mergeCells count="7">
    <mergeCell ref="P10:S10"/>
    <mergeCell ref="A1:S1"/>
    <mergeCell ref="A3:A4"/>
    <mergeCell ref="C3:M3"/>
    <mergeCell ref="N3:S3"/>
    <mergeCell ref="B3:B4"/>
    <mergeCell ref="P2:S2"/>
  </mergeCells>
  <printOptions/>
  <pageMargins left="0.75" right="0.47" top="1" bottom="1" header="0.512" footer="0.51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"/>
  <sheetViews>
    <sheetView showGridLines="0" view="pageBreakPreview" zoomScaleSheetLayoutView="100" workbookViewId="0" topLeftCell="A1">
      <selection activeCell="A1" sqref="A1:N1"/>
    </sheetView>
  </sheetViews>
  <sheetFormatPr defaultColWidth="9.00390625" defaultRowHeight="13.5"/>
  <cols>
    <col min="1" max="1" width="11.25390625" style="1" customWidth="1"/>
    <col min="2" max="11" width="6.00390625" style="1" customWidth="1"/>
    <col min="12" max="12" width="6.50390625" style="1" customWidth="1"/>
    <col min="13" max="13" width="5.875" style="1" customWidth="1"/>
    <col min="14" max="14" width="6.00390625" style="1" customWidth="1"/>
    <col min="15" max="15" width="5.875" style="1" customWidth="1"/>
    <col min="16" max="16384" width="9.00390625" style="1" customWidth="1"/>
  </cols>
  <sheetData>
    <row r="1" spans="1:14" ht="21">
      <c r="A1" s="549" t="s">
        <v>222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</row>
    <row r="2" spans="1:14" ht="13.5">
      <c r="A2" s="94"/>
      <c r="B2" s="2"/>
      <c r="C2" s="2"/>
      <c r="D2" s="2"/>
      <c r="E2" s="2"/>
      <c r="F2" s="2"/>
      <c r="G2" s="2"/>
      <c r="I2" s="95"/>
      <c r="K2" s="95"/>
      <c r="N2" s="96" t="s">
        <v>223</v>
      </c>
    </row>
    <row r="3" spans="1:14" ht="16.5" customHeight="1">
      <c r="A3" s="569"/>
      <c r="B3" s="561" t="s">
        <v>2</v>
      </c>
      <c r="C3" s="561" t="s">
        <v>224</v>
      </c>
      <c r="D3" s="561" t="s">
        <v>225</v>
      </c>
      <c r="E3" s="561" t="s">
        <v>226</v>
      </c>
      <c r="F3" s="561" t="s">
        <v>227</v>
      </c>
      <c r="G3" s="97">
        <v>21</v>
      </c>
      <c r="H3" s="561" t="s">
        <v>228</v>
      </c>
      <c r="I3" s="561" t="s">
        <v>229</v>
      </c>
      <c r="J3" s="561" t="s">
        <v>230</v>
      </c>
      <c r="K3" s="561" t="s">
        <v>231</v>
      </c>
      <c r="L3" s="563" t="s">
        <v>232</v>
      </c>
      <c r="M3" s="565" t="s">
        <v>445</v>
      </c>
      <c r="N3" s="567" t="s">
        <v>233</v>
      </c>
    </row>
    <row r="4" spans="1:14" ht="73.5" customHeight="1">
      <c r="A4" s="540"/>
      <c r="B4" s="562"/>
      <c r="C4" s="562"/>
      <c r="D4" s="562"/>
      <c r="E4" s="562"/>
      <c r="F4" s="562"/>
      <c r="G4" s="98" t="s">
        <v>234</v>
      </c>
      <c r="H4" s="562"/>
      <c r="I4" s="562"/>
      <c r="J4" s="562"/>
      <c r="K4" s="562"/>
      <c r="L4" s="564"/>
      <c r="M4" s="566"/>
      <c r="N4" s="568"/>
    </row>
    <row r="5" spans="1:14" s="65" customFormat="1" ht="18.75" customHeight="1">
      <c r="A5" s="48" t="s">
        <v>195</v>
      </c>
      <c r="B5" s="74">
        <v>30</v>
      </c>
      <c r="C5" s="74">
        <v>3</v>
      </c>
      <c r="D5" s="74">
        <v>3</v>
      </c>
      <c r="E5" s="74">
        <v>2</v>
      </c>
      <c r="F5" s="74">
        <v>7</v>
      </c>
      <c r="G5" s="74">
        <v>4</v>
      </c>
      <c r="H5" s="74">
        <v>4</v>
      </c>
      <c r="I5" s="74">
        <v>3</v>
      </c>
      <c r="J5" s="74">
        <v>4</v>
      </c>
      <c r="K5" s="74" t="s">
        <v>220</v>
      </c>
      <c r="L5" s="74" t="s">
        <v>220</v>
      </c>
      <c r="M5" s="99" t="s">
        <v>220</v>
      </c>
      <c r="N5" s="75" t="s">
        <v>220</v>
      </c>
    </row>
    <row r="6" spans="1:14" s="65" customFormat="1" ht="18.75" customHeight="1">
      <c r="A6" s="48" t="s">
        <v>196</v>
      </c>
      <c r="B6" s="74">
        <v>28</v>
      </c>
      <c r="C6" s="74">
        <v>3</v>
      </c>
      <c r="D6" s="74">
        <v>3</v>
      </c>
      <c r="E6" s="74">
        <v>2</v>
      </c>
      <c r="F6" s="74">
        <v>7</v>
      </c>
      <c r="G6" s="74">
        <v>4</v>
      </c>
      <c r="H6" s="74">
        <v>4</v>
      </c>
      <c r="I6" s="74">
        <v>2</v>
      </c>
      <c r="J6" s="99">
        <v>3</v>
      </c>
      <c r="K6" s="74" t="s">
        <v>220</v>
      </c>
      <c r="L6" s="74" t="s">
        <v>220</v>
      </c>
      <c r="M6" s="99" t="s">
        <v>220</v>
      </c>
      <c r="N6" s="75" t="s">
        <v>220</v>
      </c>
    </row>
    <row r="7" spans="1:14" s="65" customFormat="1" ht="18.75" customHeight="1">
      <c r="A7" s="48" t="s">
        <v>197</v>
      </c>
      <c r="B7" s="74">
        <v>28</v>
      </c>
      <c r="C7" s="74">
        <v>3</v>
      </c>
      <c r="D7" s="74">
        <v>3</v>
      </c>
      <c r="E7" s="74">
        <v>2</v>
      </c>
      <c r="F7" s="74">
        <v>7</v>
      </c>
      <c r="G7" s="74">
        <v>4</v>
      </c>
      <c r="H7" s="74">
        <v>4</v>
      </c>
      <c r="I7" s="74">
        <v>2</v>
      </c>
      <c r="J7" s="99">
        <v>3</v>
      </c>
      <c r="K7" s="74" t="s">
        <v>220</v>
      </c>
      <c r="L7" s="74" t="s">
        <v>220</v>
      </c>
      <c r="M7" s="99" t="s">
        <v>220</v>
      </c>
      <c r="N7" s="75" t="s">
        <v>220</v>
      </c>
    </row>
    <row r="8" spans="1:14" s="65" customFormat="1" ht="18.75" customHeight="1">
      <c r="A8" s="48" t="s">
        <v>198</v>
      </c>
      <c r="B8" s="74">
        <v>28</v>
      </c>
      <c r="C8" s="74" t="s">
        <v>220</v>
      </c>
      <c r="D8" s="74">
        <v>3</v>
      </c>
      <c r="E8" s="74">
        <v>1</v>
      </c>
      <c r="F8" s="74">
        <v>4</v>
      </c>
      <c r="G8" s="74">
        <v>2</v>
      </c>
      <c r="H8" s="74" t="s">
        <v>220</v>
      </c>
      <c r="I8" s="74">
        <v>7</v>
      </c>
      <c r="J8" s="99">
        <v>3</v>
      </c>
      <c r="K8" s="74">
        <v>2</v>
      </c>
      <c r="L8" s="74">
        <v>3</v>
      </c>
      <c r="M8" s="99">
        <v>2</v>
      </c>
      <c r="N8" s="75">
        <v>1</v>
      </c>
    </row>
    <row r="9" spans="1:14" s="65" customFormat="1" ht="18.75" customHeight="1">
      <c r="A9" s="59" t="s">
        <v>199</v>
      </c>
      <c r="B9" s="76">
        <v>28</v>
      </c>
      <c r="C9" s="76" t="s">
        <v>220</v>
      </c>
      <c r="D9" s="76">
        <v>3</v>
      </c>
      <c r="E9" s="76">
        <v>1</v>
      </c>
      <c r="F9" s="76">
        <v>5</v>
      </c>
      <c r="G9" s="76">
        <v>2</v>
      </c>
      <c r="H9" s="76" t="s">
        <v>220</v>
      </c>
      <c r="I9" s="76">
        <v>7</v>
      </c>
      <c r="J9" s="100">
        <v>3</v>
      </c>
      <c r="K9" s="76">
        <v>2</v>
      </c>
      <c r="L9" s="100">
        <v>3</v>
      </c>
      <c r="M9" s="100">
        <v>2</v>
      </c>
      <c r="N9" s="77" t="s">
        <v>220</v>
      </c>
    </row>
    <row r="10" spans="1:14" ht="13.5">
      <c r="A10" s="101"/>
      <c r="B10" s="2"/>
      <c r="C10" s="2"/>
      <c r="D10" s="2"/>
      <c r="E10" s="2"/>
      <c r="F10" s="2"/>
      <c r="G10" s="2"/>
      <c r="I10" s="102"/>
      <c r="J10" s="102"/>
      <c r="N10" s="103" t="s">
        <v>235</v>
      </c>
    </row>
  </sheetData>
  <mergeCells count="14">
    <mergeCell ref="A1:N1"/>
    <mergeCell ref="E3:E4"/>
    <mergeCell ref="K3:K4"/>
    <mergeCell ref="L3:L4"/>
    <mergeCell ref="M3:M4"/>
    <mergeCell ref="F3:F4"/>
    <mergeCell ref="N3:N4"/>
    <mergeCell ref="H3:H4"/>
    <mergeCell ref="A3:A4"/>
    <mergeCell ref="B3:B4"/>
    <mergeCell ref="J3:J4"/>
    <mergeCell ref="I3:I4"/>
    <mergeCell ref="C3:C4"/>
    <mergeCell ref="D3:D4"/>
  </mergeCells>
  <printOptions/>
  <pageMargins left="1.5" right="0.81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"/>
  <sheetViews>
    <sheetView showGridLines="0" view="pageBreakPreview" zoomScaleSheetLayoutView="100" workbookViewId="0" topLeftCell="A1">
      <selection activeCell="A1" sqref="A1:J1"/>
    </sheetView>
  </sheetViews>
  <sheetFormatPr defaultColWidth="9.00390625" defaultRowHeight="13.5"/>
  <cols>
    <col min="1" max="1" width="14.125" style="1" customWidth="1"/>
    <col min="2" max="10" width="8.375" style="1" customWidth="1"/>
    <col min="11" max="16384" width="9.00390625" style="1" customWidth="1"/>
  </cols>
  <sheetData>
    <row r="1" spans="1:10" s="65" customFormat="1" ht="21">
      <c r="A1" s="549" t="s">
        <v>236</v>
      </c>
      <c r="B1" s="550"/>
      <c r="C1" s="550"/>
      <c r="D1" s="550"/>
      <c r="E1" s="550"/>
      <c r="F1" s="550"/>
      <c r="G1" s="550"/>
      <c r="H1" s="550"/>
      <c r="I1" s="550"/>
      <c r="J1" s="550"/>
    </row>
    <row r="2" spans="1:10" s="65" customFormat="1" ht="13.5">
      <c r="A2" s="66" t="s">
        <v>237</v>
      </c>
      <c r="B2" s="67"/>
      <c r="C2" s="67"/>
      <c r="D2" s="67"/>
      <c r="E2" s="67"/>
      <c r="F2" s="67"/>
      <c r="G2" s="67"/>
      <c r="H2" s="551" t="s">
        <v>238</v>
      </c>
      <c r="I2" s="551"/>
      <c r="J2" s="551"/>
    </row>
    <row r="3" spans="1:10" s="65" customFormat="1" ht="19.5" customHeight="1">
      <c r="A3" s="556" t="s">
        <v>239</v>
      </c>
      <c r="B3" s="553" t="s">
        <v>240</v>
      </c>
      <c r="C3" s="553" t="s">
        <v>241</v>
      </c>
      <c r="D3" s="553"/>
      <c r="E3" s="553"/>
      <c r="F3" s="541" t="s">
        <v>242</v>
      </c>
      <c r="G3" s="541" t="s">
        <v>243</v>
      </c>
      <c r="H3" s="541" t="s">
        <v>244</v>
      </c>
      <c r="I3" s="541" t="s">
        <v>245</v>
      </c>
      <c r="J3" s="543" t="s">
        <v>246</v>
      </c>
    </row>
    <row r="4" spans="1:10" s="65" customFormat="1" ht="19.5" customHeight="1">
      <c r="A4" s="557"/>
      <c r="B4" s="532"/>
      <c r="C4" s="104" t="s">
        <v>5</v>
      </c>
      <c r="D4" s="104" t="s">
        <v>3</v>
      </c>
      <c r="E4" s="104" t="s">
        <v>4</v>
      </c>
      <c r="F4" s="542"/>
      <c r="G4" s="542"/>
      <c r="H4" s="542"/>
      <c r="I4" s="542"/>
      <c r="J4" s="544"/>
    </row>
    <row r="5" spans="1:10" s="65" customFormat="1" ht="19.5" customHeight="1">
      <c r="A5" s="106" t="s">
        <v>247</v>
      </c>
      <c r="B5" s="107">
        <v>30</v>
      </c>
      <c r="C5" s="107">
        <v>28</v>
      </c>
      <c r="D5" s="107">
        <v>28</v>
      </c>
      <c r="E5" s="107" t="s">
        <v>29</v>
      </c>
      <c r="F5" s="107" t="s">
        <v>29</v>
      </c>
      <c r="G5" s="72">
        <v>2</v>
      </c>
      <c r="H5" s="72">
        <v>6</v>
      </c>
      <c r="I5" s="72">
        <v>11</v>
      </c>
      <c r="J5" s="73">
        <v>9</v>
      </c>
    </row>
    <row r="6" spans="1:10" s="65" customFormat="1" ht="19.5" customHeight="1">
      <c r="A6" s="108" t="s">
        <v>197</v>
      </c>
      <c r="B6" s="74">
        <v>30</v>
      </c>
      <c r="C6" s="109">
        <v>28</v>
      </c>
      <c r="D6" s="109">
        <v>28</v>
      </c>
      <c r="E6" s="109" t="s">
        <v>29</v>
      </c>
      <c r="F6" s="109" t="s">
        <v>29</v>
      </c>
      <c r="G6" s="74">
        <v>2</v>
      </c>
      <c r="H6" s="74">
        <v>5</v>
      </c>
      <c r="I6" s="74">
        <v>9</v>
      </c>
      <c r="J6" s="75">
        <v>12</v>
      </c>
    </row>
    <row r="7" spans="1:10" s="65" customFormat="1" ht="19.5" customHeight="1">
      <c r="A7" s="108" t="s">
        <v>198</v>
      </c>
      <c r="B7" s="74">
        <v>28</v>
      </c>
      <c r="C7" s="109">
        <v>28</v>
      </c>
      <c r="D7" s="109">
        <v>26</v>
      </c>
      <c r="E7" s="109">
        <v>2</v>
      </c>
      <c r="F7" s="109" t="s">
        <v>220</v>
      </c>
      <c r="G7" s="74" t="s">
        <v>220</v>
      </c>
      <c r="H7" s="74">
        <v>6</v>
      </c>
      <c r="I7" s="74">
        <v>17</v>
      </c>
      <c r="J7" s="75">
        <v>5</v>
      </c>
    </row>
    <row r="8" spans="1:10" s="65" customFormat="1" ht="19.5" customHeight="1">
      <c r="A8" s="110" t="s">
        <v>199</v>
      </c>
      <c r="B8" s="76">
        <v>28</v>
      </c>
      <c r="C8" s="111">
        <v>28</v>
      </c>
      <c r="D8" s="111">
        <v>26</v>
      </c>
      <c r="E8" s="111">
        <v>2</v>
      </c>
      <c r="F8" s="111" t="s">
        <v>220</v>
      </c>
      <c r="G8" s="76" t="s">
        <v>220</v>
      </c>
      <c r="H8" s="76">
        <v>5</v>
      </c>
      <c r="I8" s="76">
        <v>17</v>
      </c>
      <c r="J8" s="77">
        <v>6</v>
      </c>
    </row>
    <row r="9" spans="1:10" s="65" customFormat="1" ht="13.5">
      <c r="A9" s="67"/>
      <c r="B9" s="67"/>
      <c r="C9" s="67"/>
      <c r="D9" s="67"/>
      <c r="E9" s="67"/>
      <c r="F9" s="67"/>
      <c r="G9" s="67"/>
      <c r="H9" s="67"/>
      <c r="I9" s="552" t="s">
        <v>235</v>
      </c>
      <c r="J9" s="552"/>
    </row>
  </sheetData>
  <mergeCells count="11">
    <mergeCell ref="F3:F4"/>
    <mergeCell ref="H2:J2"/>
    <mergeCell ref="I9:J9"/>
    <mergeCell ref="A1:J1"/>
    <mergeCell ref="G3:G4"/>
    <mergeCell ref="H3:H4"/>
    <mergeCell ref="I3:I4"/>
    <mergeCell ref="J3:J4"/>
    <mergeCell ref="A3:A4"/>
    <mergeCell ref="B3:B4"/>
    <mergeCell ref="C3:E3"/>
  </mergeCells>
  <printOptions/>
  <pageMargins left="0.75" right="0.41" top="1" bottom="1" header="0.53" footer="0.51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showGridLines="0" view="pageBreakPreview" zoomScaleSheetLayoutView="100" workbookViewId="0" topLeftCell="A1">
      <selection activeCell="A1" sqref="A1:H1"/>
    </sheetView>
  </sheetViews>
  <sheetFormatPr defaultColWidth="9.00390625" defaultRowHeight="13.5"/>
  <cols>
    <col min="1" max="1" width="14.125" style="1" customWidth="1"/>
    <col min="2" max="8" width="10.75390625" style="1" customWidth="1"/>
    <col min="9" max="16384" width="9.00390625" style="1" customWidth="1"/>
  </cols>
  <sheetData>
    <row r="1" spans="1:8" ht="21">
      <c r="A1" s="549" t="s">
        <v>248</v>
      </c>
      <c r="B1" s="549"/>
      <c r="C1" s="549"/>
      <c r="D1" s="549"/>
      <c r="E1" s="549"/>
      <c r="F1" s="549"/>
      <c r="G1" s="549"/>
      <c r="H1" s="549"/>
    </row>
    <row r="2" spans="1:8" ht="13.5">
      <c r="A2" s="94"/>
      <c r="B2" s="2"/>
      <c r="C2" s="2"/>
      <c r="D2" s="2"/>
      <c r="E2" s="2"/>
      <c r="F2" s="95"/>
      <c r="G2" s="533" t="s">
        <v>238</v>
      </c>
      <c r="H2" s="533"/>
    </row>
    <row r="3" spans="1:8" ht="28.5" customHeight="1">
      <c r="A3" s="112"/>
      <c r="B3" s="4" t="s">
        <v>5</v>
      </c>
      <c r="C3" s="4" t="s">
        <v>249</v>
      </c>
      <c r="D3" s="4" t="s">
        <v>250</v>
      </c>
      <c r="E3" s="4" t="s">
        <v>251</v>
      </c>
      <c r="F3" s="4" t="s">
        <v>252</v>
      </c>
      <c r="G3" s="4" t="s">
        <v>36</v>
      </c>
      <c r="H3" s="6" t="s">
        <v>253</v>
      </c>
    </row>
    <row r="4" spans="1:8" ht="19.5" customHeight="1">
      <c r="A4" s="106" t="s">
        <v>247</v>
      </c>
      <c r="B4" s="107">
        <v>28</v>
      </c>
      <c r="C4" s="107" t="s">
        <v>29</v>
      </c>
      <c r="D4" s="107" t="s">
        <v>29</v>
      </c>
      <c r="E4" s="107" t="s">
        <v>29</v>
      </c>
      <c r="F4" s="107">
        <v>2</v>
      </c>
      <c r="G4" s="107">
        <v>6</v>
      </c>
      <c r="H4" s="113">
        <v>20</v>
      </c>
    </row>
    <row r="5" spans="1:8" s="64" customFormat="1" ht="19.5" customHeight="1">
      <c r="A5" s="108" t="s">
        <v>197</v>
      </c>
      <c r="B5" s="109">
        <v>28</v>
      </c>
      <c r="C5" s="109" t="s">
        <v>29</v>
      </c>
      <c r="D5" s="109" t="s">
        <v>29</v>
      </c>
      <c r="E5" s="109" t="s">
        <v>29</v>
      </c>
      <c r="F5" s="109">
        <v>2</v>
      </c>
      <c r="G5" s="74">
        <v>5</v>
      </c>
      <c r="H5" s="75">
        <v>21</v>
      </c>
    </row>
    <row r="6" spans="1:8" s="64" customFormat="1" ht="19.5" customHeight="1">
      <c r="A6" s="108" t="s">
        <v>198</v>
      </c>
      <c r="B6" s="109">
        <v>28</v>
      </c>
      <c r="C6" s="109">
        <v>1</v>
      </c>
      <c r="D6" s="109" t="s">
        <v>220</v>
      </c>
      <c r="E6" s="109">
        <v>1</v>
      </c>
      <c r="F6" s="109">
        <v>1</v>
      </c>
      <c r="G6" s="74">
        <v>3</v>
      </c>
      <c r="H6" s="75">
        <v>22</v>
      </c>
    </row>
    <row r="7" spans="1:8" s="64" customFormat="1" ht="19.5" customHeight="1">
      <c r="A7" s="110" t="s">
        <v>199</v>
      </c>
      <c r="B7" s="111">
        <v>28</v>
      </c>
      <c r="C7" s="111">
        <v>1</v>
      </c>
      <c r="D7" s="111" t="s">
        <v>220</v>
      </c>
      <c r="E7" s="111">
        <v>1</v>
      </c>
      <c r="F7" s="111">
        <v>1</v>
      </c>
      <c r="G7" s="76">
        <v>3</v>
      </c>
      <c r="H7" s="77">
        <v>22</v>
      </c>
    </row>
    <row r="8" spans="1:8" ht="13.5">
      <c r="A8" s="2"/>
      <c r="B8" s="2"/>
      <c r="C8" s="2"/>
      <c r="D8" s="2"/>
      <c r="E8" s="2"/>
      <c r="F8" s="102"/>
      <c r="G8" s="552" t="s">
        <v>235</v>
      </c>
      <c r="H8" s="552"/>
    </row>
    <row r="13" ht="13.5">
      <c r="E13" s="114"/>
    </row>
    <row r="32" ht="13.5">
      <c r="G32" s="1" t="s">
        <v>254</v>
      </c>
    </row>
  </sheetData>
  <mergeCells count="3">
    <mergeCell ref="G2:H2"/>
    <mergeCell ref="G8:H8"/>
    <mergeCell ref="A1:H1"/>
  </mergeCells>
  <printOptions/>
  <pageMargins left="0.7874015748031497" right="0.5118110236220472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1"/>
  <sheetViews>
    <sheetView showGridLines="0" view="pageBreakPreview" zoomScaleSheetLayoutView="100" workbookViewId="0" topLeftCell="A1">
      <selection activeCell="A1" sqref="A1:H1"/>
    </sheetView>
  </sheetViews>
  <sheetFormatPr defaultColWidth="9.00390625" defaultRowHeight="13.5"/>
  <cols>
    <col min="1" max="1" width="2.625" style="1" customWidth="1"/>
    <col min="2" max="2" width="1.37890625" style="1" customWidth="1"/>
    <col min="3" max="3" width="17.125" style="1" customWidth="1"/>
    <col min="4" max="4" width="10.875" style="1" customWidth="1"/>
    <col min="5" max="8" width="14.25390625" style="1" customWidth="1"/>
    <col min="9" max="9" width="9.00390625" style="1" customWidth="1"/>
    <col min="10" max="10" width="9.875" style="1" bestFit="1" customWidth="1"/>
    <col min="11" max="16384" width="9.00390625" style="1" customWidth="1"/>
  </cols>
  <sheetData>
    <row r="1" spans="1:8" s="65" customFormat="1" ht="21">
      <c r="A1" s="549" t="s">
        <v>495</v>
      </c>
      <c r="B1" s="528"/>
      <c r="C1" s="528"/>
      <c r="D1" s="528"/>
      <c r="E1" s="528"/>
      <c r="F1" s="528"/>
      <c r="G1" s="528"/>
      <c r="H1" s="528"/>
    </row>
    <row r="2" spans="1:8" s="65" customFormat="1" ht="13.5" customHeight="1">
      <c r="A2" s="513" t="s">
        <v>496</v>
      </c>
      <c r="B2" s="514"/>
      <c r="C2" s="514"/>
      <c r="D2" s="272"/>
      <c r="E2" s="67"/>
      <c r="F2" s="67"/>
      <c r="G2" s="67"/>
      <c r="H2" s="62" t="s">
        <v>497</v>
      </c>
    </row>
    <row r="3" spans="1:8" s="65" customFormat="1" ht="16.5" customHeight="1">
      <c r="A3" s="518" t="s">
        <v>498</v>
      </c>
      <c r="B3" s="519"/>
      <c r="C3" s="519"/>
      <c r="D3" s="273"/>
      <c r="E3" s="516" t="s">
        <v>468</v>
      </c>
      <c r="F3" s="516" t="s">
        <v>469</v>
      </c>
      <c r="G3" s="68" t="s">
        <v>499</v>
      </c>
      <c r="H3" s="69" t="s">
        <v>500</v>
      </c>
    </row>
    <row r="4" spans="1:8" s="65" customFormat="1" ht="16.5" customHeight="1">
      <c r="A4" s="274"/>
      <c r="B4" s="275"/>
      <c r="C4" s="520" t="s">
        <v>501</v>
      </c>
      <c r="D4" s="521"/>
      <c r="E4" s="517"/>
      <c r="F4" s="517"/>
      <c r="G4" s="52" t="s">
        <v>502</v>
      </c>
      <c r="H4" s="278" t="s">
        <v>502</v>
      </c>
    </row>
    <row r="5" spans="1:8" s="65" customFormat="1" ht="16.5" customHeight="1">
      <c r="A5" s="279"/>
      <c r="B5" s="515" t="s">
        <v>503</v>
      </c>
      <c r="C5" s="515"/>
      <c r="D5" s="280"/>
      <c r="E5" s="281">
        <v>24888881</v>
      </c>
      <c r="F5" s="281">
        <v>24326783</v>
      </c>
      <c r="G5" s="282">
        <v>93.16277478419224</v>
      </c>
      <c r="H5" s="522"/>
    </row>
    <row r="6" spans="1:8" s="65" customFormat="1" ht="16.5" customHeight="1">
      <c r="A6" s="279"/>
      <c r="B6" s="534" t="s">
        <v>504</v>
      </c>
      <c r="C6" s="534"/>
      <c r="D6" s="280"/>
      <c r="E6" s="281">
        <v>23644791</v>
      </c>
      <c r="F6" s="281">
        <v>23308919</v>
      </c>
      <c r="G6" s="283">
        <v>95.81587092711766</v>
      </c>
      <c r="H6" s="523"/>
    </row>
    <row r="7" spans="1:8" s="65" customFormat="1" ht="16.5" customHeight="1">
      <c r="A7" s="279"/>
      <c r="B7" s="534" t="s">
        <v>505</v>
      </c>
      <c r="C7" s="534"/>
      <c r="D7" s="280"/>
      <c r="E7" s="281">
        <v>24213233</v>
      </c>
      <c r="F7" s="281">
        <v>23937825</v>
      </c>
      <c r="G7" s="283">
        <v>102.69813456385515</v>
      </c>
      <c r="H7" s="523"/>
    </row>
    <row r="8" spans="1:8" s="65" customFormat="1" ht="16.5" customHeight="1">
      <c r="A8" s="279"/>
      <c r="B8" s="534" t="s">
        <v>506</v>
      </c>
      <c r="C8" s="534"/>
      <c r="D8" s="280"/>
      <c r="E8" s="281">
        <v>23531774</v>
      </c>
      <c r="F8" s="281">
        <v>23570818</v>
      </c>
      <c r="G8" s="283">
        <v>98.46683230410449</v>
      </c>
      <c r="H8" s="523"/>
    </row>
    <row r="9" spans="1:8" s="67" customFormat="1" ht="16.5" customHeight="1">
      <c r="A9" s="284"/>
      <c r="B9" s="529" t="s">
        <v>507</v>
      </c>
      <c r="C9" s="529"/>
      <c r="D9" s="285"/>
      <c r="E9" s="286">
        <v>24578974</v>
      </c>
      <c r="F9" s="286">
        <v>24075676</v>
      </c>
      <c r="G9" s="287">
        <v>102.1418772992944</v>
      </c>
      <c r="H9" s="288">
        <v>100</v>
      </c>
    </row>
    <row r="10" spans="1:12" s="65" customFormat="1" ht="16.5" customHeight="1">
      <c r="A10" s="289">
        <v>1</v>
      </c>
      <c r="B10" s="290"/>
      <c r="C10" s="530" t="s">
        <v>508</v>
      </c>
      <c r="D10" s="531"/>
      <c r="E10" s="291">
        <v>7694470</v>
      </c>
      <c r="F10" s="291">
        <v>7882628</v>
      </c>
      <c r="G10" s="537"/>
      <c r="H10" s="292">
        <v>32.74104536047088</v>
      </c>
      <c r="I10" s="293"/>
      <c r="L10" s="293"/>
    </row>
    <row r="11" spans="1:8" s="65" customFormat="1" ht="16.5" customHeight="1">
      <c r="A11" s="294">
        <v>2</v>
      </c>
      <c r="B11" s="268"/>
      <c r="C11" s="535" t="s">
        <v>509</v>
      </c>
      <c r="D11" s="536"/>
      <c r="E11" s="295">
        <v>692667</v>
      </c>
      <c r="F11" s="295">
        <v>693835</v>
      </c>
      <c r="G11" s="538"/>
      <c r="H11" s="296">
        <v>2.8818920806211215</v>
      </c>
    </row>
    <row r="12" spans="1:8" s="65" customFormat="1" ht="16.5" customHeight="1">
      <c r="A12" s="294">
        <v>3</v>
      </c>
      <c r="B12" s="268"/>
      <c r="C12" s="535" t="s">
        <v>510</v>
      </c>
      <c r="D12" s="536"/>
      <c r="E12" s="295">
        <v>17942</v>
      </c>
      <c r="F12" s="295">
        <v>19408</v>
      </c>
      <c r="G12" s="538"/>
      <c r="H12" s="296">
        <v>0.08061248207526965</v>
      </c>
    </row>
    <row r="13" spans="1:8" s="65" customFormat="1" ht="16.5" customHeight="1">
      <c r="A13" s="294">
        <v>4</v>
      </c>
      <c r="B13" s="268"/>
      <c r="C13" s="535" t="s">
        <v>511</v>
      </c>
      <c r="D13" s="536"/>
      <c r="E13" s="295">
        <v>20671</v>
      </c>
      <c r="F13" s="295">
        <v>20671</v>
      </c>
      <c r="G13" s="538"/>
      <c r="H13" s="296">
        <v>0.08585844069342019</v>
      </c>
    </row>
    <row r="14" spans="1:8" s="65" customFormat="1" ht="16.5" customHeight="1">
      <c r="A14" s="294">
        <v>5</v>
      </c>
      <c r="B14" s="268"/>
      <c r="C14" s="535" t="s">
        <v>512</v>
      </c>
      <c r="D14" s="536"/>
      <c r="E14" s="295">
        <v>15750</v>
      </c>
      <c r="F14" s="295">
        <v>11368</v>
      </c>
      <c r="G14" s="538"/>
      <c r="H14" s="296">
        <v>0.04721778113312374</v>
      </c>
    </row>
    <row r="15" spans="1:8" s="65" customFormat="1" ht="16.5" customHeight="1">
      <c r="A15" s="294">
        <v>6</v>
      </c>
      <c r="B15" s="268"/>
      <c r="C15" s="535" t="s">
        <v>513</v>
      </c>
      <c r="D15" s="536"/>
      <c r="E15" s="295">
        <v>639171</v>
      </c>
      <c r="F15" s="295">
        <v>639171</v>
      </c>
      <c r="G15" s="538"/>
      <c r="H15" s="296">
        <v>2.6548413427726807</v>
      </c>
    </row>
    <row r="16" spans="1:8" s="65" customFormat="1" ht="16.5" customHeight="1">
      <c r="A16" s="294">
        <v>7</v>
      </c>
      <c r="B16" s="268"/>
      <c r="C16" s="534" t="s">
        <v>514</v>
      </c>
      <c r="D16" s="535"/>
      <c r="E16" s="295">
        <v>66070</v>
      </c>
      <c r="F16" s="295">
        <v>66072</v>
      </c>
      <c r="G16" s="538"/>
      <c r="H16" s="296">
        <v>0.27443466177232156</v>
      </c>
    </row>
    <row r="17" spans="1:8" s="65" customFormat="1" ht="16.5" customHeight="1">
      <c r="A17" s="294">
        <v>8</v>
      </c>
      <c r="B17" s="268"/>
      <c r="C17" s="534" t="s">
        <v>515</v>
      </c>
      <c r="D17" s="535"/>
      <c r="E17" s="295">
        <v>513666</v>
      </c>
      <c r="F17" s="295">
        <v>513666</v>
      </c>
      <c r="G17" s="538"/>
      <c r="H17" s="296">
        <v>2.1335475689239214</v>
      </c>
    </row>
    <row r="18" spans="1:8" s="65" customFormat="1" ht="16.5" customHeight="1">
      <c r="A18" s="294">
        <v>9</v>
      </c>
      <c r="B18" s="268"/>
      <c r="C18" s="534" t="s">
        <v>516</v>
      </c>
      <c r="D18" s="535"/>
      <c r="E18" s="295">
        <v>207489</v>
      </c>
      <c r="F18" s="295">
        <v>207489</v>
      </c>
      <c r="G18" s="538"/>
      <c r="H18" s="296">
        <v>0.8618200377841935</v>
      </c>
    </row>
    <row r="19" spans="1:8" s="65" customFormat="1" ht="16.5" customHeight="1">
      <c r="A19" s="294">
        <v>10</v>
      </c>
      <c r="B19" s="268"/>
      <c r="C19" s="534" t="s">
        <v>517</v>
      </c>
      <c r="D19" s="535"/>
      <c r="E19" s="295">
        <v>4590408</v>
      </c>
      <c r="F19" s="295">
        <v>4602224</v>
      </c>
      <c r="G19" s="538"/>
      <c r="H19" s="296">
        <v>19.11565847621475</v>
      </c>
    </row>
    <row r="20" spans="1:8" s="65" customFormat="1" ht="16.5" customHeight="1">
      <c r="A20" s="294">
        <v>11</v>
      </c>
      <c r="B20" s="268"/>
      <c r="C20" s="534" t="s">
        <v>518</v>
      </c>
      <c r="D20" s="535"/>
      <c r="E20" s="295">
        <v>17800</v>
      </c>
      <c r="F20" s="295">
        <v>15243</v>
      </c>
      <c r="G20" s="538"/>
      <c r="H20" s="296">
        <v>0.06331286398770278</v>
      </c>
    </row>
    <row r="21" spans="1:8" s="65" customFormat="1" ht="16.5" customHeight="1">
      <c r="A21" s="294">
        <v>12</v>
      </c>
      <c r="B21" s="268"/>
      <c r="C21" s="534" t="s">
        <v>519</v>
      </c>
      <c r="D21" s="535"/>
      <c r="E21" s="295">
        <v>283158</v>
      </c>
      <c r="F21" s="295">
        <v>279436</v>
      </c>
      <c r="G21" s="538"/>
      <c r="H21" s="296">
        <v>1.1606569219489413</v>
      </c>
    </row>
    <row r="22" spans="1:10" s="65" customFormat="1" ht="16.5" customHeight="1">
      <c r="A22" s="294">
        <v>13</v>
      </c>
      <c r="B22" s="268"/>
      <c r="C22" s="534" t="s">
        <v>520</v>
      </c>
      <c r="D22" s="535"/>
      <c r="E22" s="295">
        <v>399562</v>
      </c>
      <c r="F22" s="295">
        <v>396192</v>
      </c>
      <c r="G22" s="538"/>
      <c r="H22" s="296">
        <v>1.6456111138893879</v>
      </c>
      <c r="J22" s="297"/>
    </row>
    <row r="23" spans="1:8" s="65" customFormat="1" ht="16.5" customHeight="1">
      <c r="A23" s="294">
        <v>14</v>
      </c>
      <c r="B23" s="268"/>
      <c r="C23" s="534" t="s">
        <v>457</v>
      </c>
      <c r="D23" s="535"/>
      <c r="E23" s="295">
        <v>5105798</v>
      </c>
      <c r="F23" s="295">
        <v>4574805</v>
      </c>
      <c r="G23" s="538"/>
      <c r="H23" s="296">
        <v>19.00177174672063</v>
      </c>
    </row>
    <row r="24" spans="1:10" s="65" customFormat="1" ht="16.5" customHeight="1">
      <c r="A24" s="294">
        <v>15</v>
      </c>
      <c r="B24" s="268"/>
      <c r="C24" s="534" t="s">
        <v>458</v>
      </c>
      <c r="D24" s="535"/>
      <c r="E24" s="295">
        <v>1373960</v>
      </c>
      <c r="F24" s="295">
        <v>1403309</v>
      </c>
      <c r="G24" s="538"/>
      <c r="H24" s="296">
        <v>5.8287418388584396</v>
      </c>
      <c r="J24" s="297"/>
    </row>
    <row r="25" spans="1:10" s="65" customFormat="1" ht="16.5" customHeight="1">
      <c r="A25" s="294">
        <v>16</v>
      </c>
      <c r="B25" s="268"/>
      <c r="C25" s="534" t="s">
        <v>459</v>
      </c>
      <c r="D25" s="535"/>
      <c r="E25" s="295">
        <v>177740</v>
      </c>
      <c r="F25" s="295">
        <v>178071</v>
      </c>
      <c r="G25" s="538"/>
      <c r="H25" s="296">
        <v>0.7396303223219983</v>
      </c>
      <c r="J25" s="293"/>
    </row>
    <row r="26" spans="1:8" s="65" customFormat="1" ht="16.5" customHeight="1">
      <c r="A26" s="294">
        <v>17</v>
      </c>
      <c r="B26" s="268"/>
      <c r="C26" s="534" t="s">
        <v>489</v>
      </c>
      <c r="D26" s="535"/>
      <c r="E26" s="295">
        <v>118578</v>
      </c>
      <c r="F26" s="295">
        <v>118575</v>
      </c>
      <c r="G26" s="538"/>
      <c r="H26" s="296">
        <v>0.4925095353501185</v>
      </c>
    </row>
    <row r="27" spans="1:8" s="65" customFormat="1" ht="16.5" customHeight="1">
      <c r="A27" s="294">
        <v>18</v>
      </c>
      <c r="B27" s="268"/>
      <c r="C27" s="534" t="s">
        <v>460</v>
      </c>
      <c r="D27" s="535"/>
      <c r="E27" s="295">
        <v>314433</v>
      </c>
      <c r="F27" s="295">
        <v>304079</v>
      </c>
      <c r="G27" s="538"/>
      <c r="H27" s="296">
        <v>1.2630133417645262</v>
      </c>
    </row>
    <row r="28" spans="1:8" s="65" customFormat="1" ht="16.5" customHeight="1">
      <c r="A28" s="294">
        <v>19</v>
      </c>
      <c r="B28" s="268"/>
      <c r="C28" s="534" t="s">
        <v>461</v>
      </c>
      <c r="D28" s="535"/>
      <c r="E28" s="295">
        <v>360621</v>
      </c>
      <c r="F28" s="295">
        <v>360620</v>
      </c>
      <c r="G28" s="538"/>
      <c r="H28" s="296">
        <v>1.4978603300692366</v>
      </c>
    </row>
    <row r="29" spans="1:8" s="65" customFormat="1" ht="16.5" customHeight="1">
      <c r="A29" s="294">
        <v>20</v>
      </c>
      <c r="B29" s="268"/>
      <c r="C29" s="534" t="s">
        <v>462</v>
      </c>
      <c r="D29" s="535"/>
      <c r="E29" s="295">
        <v>166820</v>
      </c>
      <c r="F29" s="295">
        <v>175614</v>
      </c>
      <c r="G29" s="538"/>
      <c r="H29" s="296">
        <v>0.729425001399753</v>
      </c>
    </row>
    <row r="30" spans="1:8" s="65" customFormat="1" ht="16.5" customHeight="1">
      <c r="A30" s="298">
        <v>21</v>
      </c>
      <c r="B30" s="299"/>
      <c r="C30" s="526" t="s">
        <v>463</v>
      </c>
      <c r="D30" s="527"/>
      <c r="E30" s="300">
        <v>1802200</v>
      </c>
      <c r="F30" s="300">
        <v>1613200</v>
      </c>
      <c r="G30" s="539"/>
      <c r="H30" s="301">
        <v>6.700538751227588</v>
      </c>
    </row>
    <row r="31" spans="3:8" s="65" customFormat="1" ht="13.5">
      <c r="C31" s="67"/>
      <c r="D31" s="67"/>
      <c r="E31" s="302"/>
      <c r="F31" s="302"/>
      <c r="G31" s="67"/>
      <c r="H31" s="62" t="s">
        <v>521</v>
      </c>
    </row>
  </sheetData>
  <mergeCells count="34">
    <mergeCell ref="A1:H1"/>
    <mergeCell ref="A2:C2"/>
    <mergeCell ref="B5:C5"/>
    <mergeCell ref="E3:E4"/>
    <mergeCell ref="F3:F4"/>
    <mergeCell ref="A3:C3"/>
    <mergeCell ref="C4:D4"/>
    <mergeCell ref="H5:H8"/>
    <mergeCell ref="G10:G30"/>
    <mergeCell ref="B9:C9"/>
    <mergeCell ref="C11:D11"/>
    <mergeCell ref="C12:D12"/>
    <mergeCell ref="C18:D18"/>
    <mergeCell ref="C26:D26"/>
    <mergeCell ref="C10:D10"/>
    <mergeCell ref="C30:D30"/>
    <mergeCell ref="C19:D19"/>
    <mergeCell ref="C20:D20"/>
    <mergeCell ref="C28:D28"/>
    <mergeCell ref="B6:C6"/>
    <mergeCell ref="C13:D13"/>
    <mergeCell ref="C14:D14"/>
    <mergeCell ref="B8:C8"/>
    <mergeCell ref="B7:C7"/>
    <mergeCell ref="C29:D29"/>
    <mergeCell ref="C15:D15"/>
    <mergeCell ref="C16:D16"/>
    <mergeCell ref="C23:D23"/>
    <mergeCell ref="C25:D25"/>
    <mergeCell ref="C24:D24"/>
    <mergeCell ref="C17:D17"/>
    <mergeCell ref="C27:D27"/>
    <mergeCell ref="C21:D21"/>
    <mergeCell ref="C22:D22"/>
  </mergeCells>
  <printOptions/>
  <pageMargins left="0.75" right="0.16" top="1" bottom="1" header="0.512" footer="0.512"/>
  <pageSetup cellComments="asDisplayed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4"/>
  <sheetViews>
    <sheetView showGridLines="0" view="pageBreakPreview" zoomScaleSheetLayoutView="100" workbookViewId="0" topLeftCell="A1">
      <selection activeCell="A1" sqref="A1:H1"/>
    </sheetView>
  </sheetViews>
  <sheetFormatPr defaultColWidth="9.00390625" defaultRowHeight="13.5"/>
  <cols>
    <col min="1" max="1" width="2.625" style="1" customWidth="1"/>
    <col min="2" max="2" width="1.37890625" style="1" customWidth="1"/>
    <col min="3" max="3" width="17.125" style="1" customWidth="1"/>
    <col min="4" max="4" width="10.875" style="1" customWidth="1"/>
    <col min="5" max="5" width="15.00390625" style="1" customWidth="1"/>
    <col min="6" max="8" width="14.25390625" style="1" customWidth="1"/>
    <col min="9" max="16384" width="9.00390625" style="1" customWidth="1"/>
  </cols>
  <sheetData>
    <row r="1" spans="1:8" ht="21">
      <c r="A1" s="549" t="s">
        <v>522</v>
      </c>
      <c r="B1" s="528"/>
      <c r="C1" s="528"/>
      <c r="D1" s="528"/>
      <c r="E1" s="528"/>
      <c r="F1" s="528"/>
      <c r="G1" s="528"/>
      <c r="H1" s="528"/>
    </row>
    <row r="2" spans="1:8" ht="13.5" customHeight="1">
      <c r="A2" s="513" t="s">
        <v>523</v>
      </c>
      <c r="B2" s="514"/>
      <c r="C2" s="514"/>
      <c r="D2" s="272"/>
      <c r="E2" s="67"/>
      <c r="F2" s="67"/>
      <c r="G2" s="67"/>
      <c r="H2" s="62" t="s">
        <v>497</v>
      </c>
    </row>
    <row r="3" spans="1:8" ht="16.5" customHeight="1">
      <c r="A3" s="518" t="s">
        <v>498</v>
      </c>
      <c r="B3" s="519"/>
      <c r="C3" s="519"/>
      <c r="D3" s="273"/>
      <c r="E3" s="516" t="s">
        <v>468</v>
      </c>
      <c r="F3" s="516" t="s">
        <v>469</v>
      </c>
      <c r="G3" s="68" t="s">
        <v>499</v>
      </c>
      <c r="H3" s="69" t="s">
        <v>500</v>
      </c>
    </row>
    <row r="4" spans="1:8" ht="16.5" customHeight="1">
      <c r="A4" s="274"/>
      <c r="B4" s="275"/>
      <c r="C4" s="520" t="s">
        <v>501</v>
      </c>
      <c r="D4" s="521"/>
      <c r="E4" s="517"/>
      <c r="F4" s="517"/>
      <c r="G4" s="52" t="s">
        <v>502</v>
      </c>
      <c r="H4" s="278" t="s">
        <v>502</v>
      </c>
    </row>
    <row r="5" spans="1:8" ht="16.5" customHeight="1">
      <c r="A5" s="279"/>
      <c r="B5" s="515" t="s">
        <v>503</v>
      </c>
      <c r="C5" s="515"/>
      <c r="D5" s="280"/>
      <c r="E5" s="295">
        <v>24888881</v>
      </c>
      <c r="F5" s="295">
        <v>23706088</v>
      </c>
      <c r="G5" s="303">
        <v>92.89986806120191</v>
      </c>
      <c r="H5" s="524"/>
    </row>
    <row r="6" spans="1:8" ht="16.5" customHeight="1">
      <c r="A6" s="279"/>
      <c r="B6" s="534" t="s">
        <v>504</v>
      </c>
      <c r="C6" s="534"/>
      <c r="D6" s="280"/>
      <c r="E6" s="295">
        <v>23644791</v>
      </c>
      <c r="F6" s="295">
        <v>22765575</v>
      </c>
      <c r="G6" s="303">
        <v>96.0326098511066</v>
      </c>
      <c r="H6" s="525"/>
    </row>
    <row r="7" spans="1:8" ht="16.5" customHeight="1">
      <c r="A7" s="279"/>
      <c r="B7" s="534" t="s">
        <v>505</v>
      </c>
      <c r="C7" s="534"/>
      <c r="D7" s="280"/>
      <c r="E7" s="295">
        <v>24213233</v>
      </c>
      <c r="F7" s="295">
        <v>23408577</v>
      </c>
      <c r="G7" s="303">
        <v>102.82444875651065</v>
      </c>
      <c r="H7" s="525"/>
    </row>
    <row r="8" spans="1:8" ht="16.5" customHeight="1">
      <c r="A8" s="279"/>
      <c r="B8" s="534" t="s">
        <v>506</v>
      </c>
      <c r="C8" s="534"/>
      <c r="D8" s="280"/>
      <c r="E8" s="295">
        <v>23531775</v>
      </c>
      <c r="F8" s="295">
        <v>23210198</v>
      </c>
      <c r="G8" s="303">
        <v>99.15253712346546</v>
      </c>
      <c r="H8" s="525"/>
    </row>
    <row r="9" spans="1:9" s="2" customFormat="1" ht="16.5" customHeight="1">
      <c r="A9" s="284"/>
      <c r="B9" s="529" t="s">
        <v>524</v>
      </c>
      <c r="C9" s="529"/>
      <c r="D9" s="304"/>
      <c r="E9" s="286">
        <v>24578974</v>
      </c>
      <c r="F9" s="286">
        <v>23596975</v>
      </c>
      <c r="G9" s="305">
        <v>101.66640973937405</v>
      </c>
      <c r="H9" s="306">
        <v>100</v>
      </c>
      <c r="I9" s="307"/>
    </row>
    <row r="10" spans="1:8" ht="16.5" customHeight="1">
      <c r="A10" s="289">
        <v>1</v>
      </c>
      <c r="B10" s="290"/>
      <c r="C10" s="511" t="s">
        <v>525</v>
      </c>
      <c r="D10" s="570"/>
      <c r="E10" s="291">
        <v>285638</v>
      </c>
      <c r="F10" s="291">
        <v>283324</v>
      </c>
      <c r="G10" s="573"/>
      <c r="H10" s="308">
        <v>1.2006793243625506</v>
      </c>
    </row>
    <row r="11" spans="1:8" ht="16.5" customHeight="1">
      <c r="A11" s="294">
        <v>2</v>
      </c>
      <c r="B11" s="268"/>
      <c r="C11" s="534" t="s">
        <v>476</v>
      </c>
      <c r="D11" s="510"/>
      <c r="E11" s="295">
        <v>4019285</v>
      </c>
      <c r="F11" s="295">
        <v>3499277</v>
      </c>
      <c r="G11" s="574"/>
      <c r="H11" s="309">
        <v>14.829345710626043</v>
      </c>
    </row>
    <row r="12" spans="1:8" ht="16.5" customHeight="1">
      <c r="A12" s="294">
        <v>3</v>
      </c>
      <c r="B12" s="268"/>
      <c r="C12" s="534" t="s">
        <v>526</v>
      </c>
      <c r="D12" s="510"/>
      <c r="E12" s="295">
        <v>8924381</v>
      </c>
      <c r="F12" s="295">
        <v>8817047</v>
      </c>
      <c r="G12" s="574"/>
      <c r="H12" s="309">
        <v>37.365158034027665</v>
      </c>
    </row>
    <row r="13" spans="1:10" ht="16.5" customHeight="1">
      <c r="A13" s="294">
        <v>4</v>
      </c>
      <c r="B13" s="268"/>
      <c r="C13" s="534" t="s">
        <v>527</v>
      </c>
      <c r="D13" s="510"/>
      <c r="E13" s="295">
        <v>1782882</v>
      </c>
      <c r="F13" s="295">
        <v>1754744</v>
      </c>
      <c r="G13" s="574"/>
      <c r="H13" s="309">
        <v>7.436309103179539</v>
      </c>
      <c r="J13" s="310"/>
    </row>
    <row r="14" spans="1:8" ht="16.5" customHeight="1">
      <c r="A14" s="294">
        <v>5</v>
      </c>
      <c r="B14" s="268"/>
      <c r="C14" s="534" t="s">
        <v>528</v>
      </c>
      <c r="D14" s="510"/>
      <c r="E14" s="295">
        <v>92998</v>
      </c>
      <c r="F14" s="295">
        <v>92555</v>
      </c>
      <c r="G14" s="574"/>
      <c r="H14" s="309">
        <v>0.3922324789512215</v>
      </c>
    </row>
    <row r="15" spans="1:8" ht="16.5" customHeight="1">
      <c r="A15" s="294">
        <v>6</v>
      </c>
      <c r="B15" s="268"/>
      <c r="C15" s="534" t="s">
        <v>529</v>
      </c>
      <c r="D15" s="510"/>
      <c r="E15" s="295">
        <v>158435</v>
      </c>
      <c r="F15" s="295">
        <v>155077</v>
      </c>
      <c r="G15" s="574"/>
      <c r="H15" s="309">
        <v>0.6571901695026587</v>
      </c>
    </row>
    <row r="16" spans="1:8" ht="16.5" customHeight="1">
      <c r="A16" s="294">
        <v>7</v>
      </c>
      <c r="B16" s="268"/>
      <c r="C16" s="534" t="s">
        <v>530</v>
      </c>
      <c r="D16" s="510"/>
      <c r="E16" s="295">
        <v>180887</v>
      </c>
      <c r="F16" s="295">
        <v>178585</v>
      </c>
      <c r="G16" s="574"/>
      <c r="H16" s="309">
        <v>0.7568131084598768</v>
      </c>
    </row>
    <row r="17" spans="1:8" ht="16.5" customHeight="1">
      <c r="A17" s="294">
        <v>8</v>
      </c>
      <c r="B17" s="268"/>
      <c r="C17" s="534" t="s">
        <v>531</v>
      </c>
      <c r="D17" s="510"/>
      <c r="E17" s="295">
        <v>2484742</v>
      </c>
      <c r="F17" s="295">
        <v>2383606</v>
      </c>
      <c r="G17" s="574"/>
      <c r="H17" s="309">
        <v>10.101320190405762</v>
      </c>
    </row>
    <row r="18" spans="1:8" ht="16.5" customHeight="1">
      <c r="A18" s="294">
        <v>9</v>
      </c>
      <c r="B18" s="268"/>
      <c r="C18" s="534" t="s">
        <v>532</v>
      </c>
      <c r="D18" s="510"/>
      <c r="E18" s="295">
        <v>746474</v>
      </c>
      <c r="F18" s="295">
        <v>742793</v>
      </c>
      <c r="G18" s="574"/>
      <c r="H18" s="309">
        <v>3.1478314487344248</v>
      </c>
    </row>
    <row r="19" spans="1:8" ht="16.5" customHeight="1">
      <c r="A19" s="279">
        <v>10</v>
      </c>
      <c r="B19" s="268"/>
      <c r="C19" s="534" t="s">
        <v>533</v>
      </c>
      <c r="D19" s="510"/>
      <c r="E19" s="295">
        <v>3416293</v>
      </c>
      <c r="F19" s="295">
        <v>3228251</v>
      </c>
      <c r="G19" s="574"/>
      <c r="H19" s="309">
        <v>13.680783235986816</v>
      </c>
    </row>
    <row r="20" spans="1:8" ht="16.5" customHeight="1">
      <c r="A20" s="279">
        <v>11</v>
      </c>
      <c r="B20" s="268"/>
      <c r="C20" s="534" t="s">
        <v>481</v>
      </c>
      <c r="D20" s="510"/>
      <c r="E20" s="295">
        <v>18</v>
      </c>
      <c r="F20" s="295">
        <v>0</v>
      </c>
      <c r="G20" s="574"/>
      <c r="H20" s="309">
        <v>0</v>
      </c>
    </row>
    <row r="21" spans="1:8" ht="16.5" customHeight="1">
      <c r="A21" s="279">
        <v>12</v>
      </c>
      <c r="B21" s="268"/>
      <c r="C21" s="534" t="s">
        <v>478</v>
      </c>
      <c r="D21" s="510"/>
      <c r="E21" s="295">
        <v>2464952</v>
      </c>
      <c r="F21" s="295">
        <v>2461716</v>
      </c>
      <c r="G21" s="574"/>
      <c r="H21" s="309">
        <v>10.43233719576344</v>
      </c>
    </row>
    <row r="22" spans="1:8" ht="16.5" customHeight="1">
      <c r="A22" s="279">
        <v>13</v>
      </c>
      <c r="B22" s="268"/>
      <c r="C22" s="534" t="s">
        <v>534</v>
      </c>
      <c r="D22" s="510"/>
      <c r="E22" s="295">
        <v>1</v>
      </c>
      <c r="F22" s="295">
        <v>0</v>
      </c>
      <c r="G22" s="574"/>
      <c r="H22" s="309">
        <v>0</v>
      </c>
    </row>
    <row r="23" spans="1:8" ht="16.5" customHeight="1">
      <c r="A23" s="311">
        <v>14</v>
      </c>
      <c r="B23" s="299"/>
      <c r="C23" s="571" t="s">
        <v>479</v>
      </c>
      <c r="D23" s="572"/>
      <c r="E23" s="300">
        <v>21988</v>
      </c>
      <c r="F23" s="300">
        <v>0</v>
      </c>
      <c r="G23" s="575"/>
      <c r="H23" s="313">
        <v>0</v>
      </c>
    </row>
    <row r="24" spans="1:8" ht="16.5" customHeight="1">
      <c r="A24" s="65"/>
      <c r="B24" s="65"/>
      <c r="C24" s="67"/>
      <c r="D24" s="67"/>
      <c r="E24" s="302"/>
      <c r="F24" s="302"/>
      <c r="G24" s="67"/>
      <c r="H24" s="62" t="s">
        <v>521</v>
      </c>
    </row>
    <row r="25" ht="16.5" customHeight="1"/>
    <row r="26" ht="16.5" customHeight="1"/>
    <row r="27" ht="16.5" customHeight="1"/>
    <row r="28" ht="16.5" customHeight="1"/>
    <row r="29" ht="16.5" customHeight="1"/>
    <row r="30" ht="16.5" customHeight="1"/>
  </sheetData>
  <mergeCells count="27">
    <mergeCell ref="C22:D22"/>
    <mergeCell ref="C23:D23"/>
    <mergeCell ref="B8:C8"/>
    <mergeCell ref="G10:G23"/>
    <mergeCell ref="C11:D11"/>
    <mergeCell ref="C12:D12"/>
    <mergeCell ref="C13:D13"/>
    <mergeCell ref="C14:D14"/>
    <mergeCell ref="C15:D15"/>
    <mergeCell ref="C20:D20"/>
    <mergeCell ref="C21:D21"/>
    <mergeCell ref="B6:C6"/>
    <mergeCell ref="C19:D19"/>
    <mergeCell ref="B7:C7"/>
    <mergeCell ref="C10:D10"/>
    <mergeCell ref="C18:D18"/>
    <mergeCell ref="C16:D16"/>
    <mergeCell ref="C17:D17"/>
    <mergeCell ref="B9:C9"/>
    <mergeCell ref="H5:H8"/>
    <mergeCell ref="B5:C5"/>
    <mergeCell ref="A1:H1"/>
    <mergeCell ref="A2:C2"/>
    <mergeCell ref="A3:C3"/>
    <mergeCell ref="E3:E4"/>
    <mergeCell ref="F3:F4"/>
    <mergeCell ref="C4:D4"/>
  </mergeCells>
  <printOptions/>
  <pageMargins left="0.7874015748031497" right="0.23" top="0.984251968503937" bottom="0.984251968503937" header="0.5118110236220472" footer="0.5118110236220472"/>
  <pageSetup cellComments="asDisplayed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7"/>
  <sheetViews>
    <sheetView showGridLines="0" view="pageBreakPreview" zoomScaleSheetLayoutView="100" workbookViewId="0" topLeftCell="A1">
      <selection activeCell="A1" sqref="A1:G1"/>
    </sheetView>
  </sheetViews>
  <sheetFormatPr defaultColWidth="9.00390625" defaultRowHeight="13.5"/>
  <cols>
    <col min="1" max="1" width="18.625" style="1" customWidth="1"/>
    <col min="2" max="2" width="13.875" style="1" customWidth="1"/>
    <col min="3" max="3" width="9.625" style="1" customWidth="1"/>
    <col min="4" max="4" width="13.875" style="1" customWidth="1"/>
    <col min="5" max="5" width="9.625" style="1" customWidth="1"/>
    <col min="6" max="6" width="13.875" style="1" customWidth="1"/>
    <col min="7" max="7" width="9.625" style="1" customWidth="1"/>
    <col min="8" max="16384" width="9.00390625" style="1" customWidth="1"/>
  </cols>
  <sheetData>
    <row r="1" spans="1:7" s="65" customFormat="1" ht="21">
      <c r="A1" s="549" t="s">
        <v>535</v>
      </c>
      <c r="B1" s="549"/>
      <c r="C1" s="549"/>
      <c r="D1" s="549"/>
      <c r="E1" s="549"/>
      <c r="F1" s="549"/>
      <c r="G1" s="549"/>
    </row>
    <row r="2" spans="1:7" s="65" customFormat="1" ht="13.5">
      <c r="A2" s="66"/>
      <c r="B2" s="67"/>
      <c r="C2" s="62"/>
      <c r="D2" s="67"/>
      <c r="F2" s="62"/>
      <c r="G2" s="62" t="s">
        <v>497</v>
      </c>
    </row>
    <row r="3" spans="1:7" s="65" customFormat="1" ht="17.25" customHeight="1">
      <c r="A3" s="579" t="s">
        <v>536</v>
      </c>
      <c r="B3" s="576" t="s">
        <v>537</v>
      </c>
      <c r="C3" s="578"/>
      <c r="D3" s="576" t="s">
        <v>538</v>
      </c>
      <c r="E3" s="578"/>
      <c r="F3" s="576" t="s">
        <v>539</v>
      </c>
      <c r="G3" s="577"/>
    </row>
    <row r="4" spans="1:7" s="65" customFormat="1" ht="17.25" customHeight="1">
      <c r="A4" s="580"/>
      <c r="B4" s="315" t="s">
        <v>540</v>
      </c>
      <c r="C4" s="316" t="s">
        <v>541</v>
      </c>
      <c r="D4" s="104" t="s">
        <v>540</v>
      </c>
      <c r="E4" s="316" t="s">
        <v>541</v>
      </c>
      <c r="F4" s="104" t="s">
        <v>540</v>
      </c>
      <c r="G4" s="161" t="s">
        <v>541</v>
      </c>
    </row>
    <row r="5" spans="1:7" s="65" customFormat="1" ht="17.25" customHeight="1">
      <c r="A5" s="106" t="s">
        <v>455</v>
      </c>
      <c r="B5" s="317">
        <v>23408577</v>
      </c>
      <c r="C5" s="318">
        <v>100</v>
      </c>
      <c r="D5" s="319">
        <v>23210198</v>
      </c>
      <c r="E5" s="318">
        <v>100</v>
      </c>
      <c r="F5" s="319">
        <v>23596975</v>
      </c>
      <c r="G5" s="320">
        <v>100</v>
      </c>
    </row>
    <row r="6" spans="1:7" s="65" customFormat="1" ht="17.25" customHeight="1">
      <c r="A6" s="321" t="s">
        <v>542</v>
      </c>
      <c r="B6" s="322">
        <v>4952200</v>
      </c>
      <c r="C6" s="323">
        <v>21.2</v>
      </c>
      <c r="D6" s="324">
        <v>5295542</v>
      </c>
      <c r="E6" s="323">
        <v>22.815583046727994</v>
      </c>
      <c r="F6" s="324">
        <v>4919218</v>
      </c>
      <c r="G6" s="325">
        <v>20.846816170293014</v>
      </c>
    </row>
    <row r="7" spans="1:7" s="65" customFormat="1" ht="17.25" customHeight="1">
      <c r="A7" s="108" t="s">
        <v>543</v>
      </c>
      <c r="B7" s="326">
        <v>4847093</v>
      </c>
      <c r="C7" s="327">
        <v>20.7</v>
      </c>
      <c r="D7" s="328">
        <v>5144800</v>
      </c>
      <c r="E7" s="327">
        <v>22.166118531173236</v>
      </c>
      <c r="F7" s="328">
        <v>5576954</v>
      </c>
      <c r="G7" s="329">
        <v>23.634190399405007</v>
      </c>
    </row>
    <row r="8" spans="1:7" s="65" customFormat="1" ht="17.25" customHeight="1">
      <c r="A8" s="108" t="s">
        <v>478</v>
      </c>
      <c r="B8" s="326">
        <v>3383327</v>
      </c>
      <c r="C8" s="327">
        <v>14.5</v>
      </c>
      <c r="D8" s="328">
        <v>2420749</v>
      </c>
      <c r="E8" s="327">
        <v>10.429678368103538</v>
      </c>
      <c r="F8" s="328">
        <v>2461715</v>
      </c>
      <c r="G8" s="329">
        <v>10.432332957932108</v>
      </c>
    </row>
    <row r="9" spans="1:7" s="65" customFormat="1" ht="17.25" customHeight="1">
      <c r="A9" s="108" t="s">
        <v>544</v>
      </c>
      <c r="B9" s="326">
        <v>2752051</v>
      </c>
      <c r="C9" s="327">
        <v>11.8</v>
      </c>
      <c r="D9" s="328">
        <v>2910468</v>
      </c>
      <c r="E9" s="327">
        <v>12.539608666845496</v>
      </c>
      <c r="F9" s="328">
        <v>3016558</v>
      </c>
      <c r="G9" s="329">
        <v>12.78366400778066</v>
      </c>
    </row>
    <row r="10" spans="1:7" s="65" customFormat="1" ht="17.25" customHeight="1">
      <c r="A10" s="108" t="s">
        <v>545</v>
      </c>
      <c r="B10" s="326">
        <v>170797</v>
      </c>
      <c r="C10" s="330">
        <v>0.7</v>
      </c>
      <c r="D10" s="331">
        <v>137038</v>
      </c>
      <c r="E10" s="327">
        <v>0.5904215035132401</v>
      </c>
      <c r="F10" s="326">
        <v>145944</v>
      </c>
      <c r="G10" s="329">
        <v>0.6184860559457303</v>
      </c>
    </row>
    <row r="11" spans="1:7" s="65" customFormat="1" ht="17.25" customHeight="1">
      <c r="A11" s="108" t="s">
        <v>546</v>
      </c>
      <c r="B11" s="326">
        <v>1351467</v>
      </c>
      <c r="C11" s="332">
        <v>5.8</v>
      </c>
      <c r="D11" s="326">
        <v>1291299</v>
      </c>
      <c r="E11" s="333">
        <v>5.563498424270228</v>
      </c>
      <c r="F11" s="326">
        <v>1307267</v>
      </c>
      <c r="G11" s="329">
        <v>5.539977052143336</v>
      </c>
    </row>
    <row r="12" spans="1:7" s="65" customFormat="1" ht="17.25" customHeight="1">
      <c r="A12" s="108" t="s">
        <v>547</v>
      </c>
      <c r="B12" s="326">
        <v>2989059</v>
      </c>
      <c r="C12" s="327">
        <v>12.8</v>
      </c>
      <c r="D12" s="326">
        <v>3147484</v>
      </c>
      <c r="E12" s="327">
        <v>13.560780481062679</v>
      </c>
      <c r="F12" s="326">
        <v>2977488</v>
      </c>
      <c r="G12" s="329">
        <v>12.618091937631837</v>
      </c>
    </row>
    <row r="13" spans="1:7" s="65" customFormat="1" ht="17.25" customHeight="1">
      <c r="A13" s="108" t="s">
        <v>548</v>
      </c>
      <c r="B13" s="326">
        <v>139030</v>
      </c>
      <c r="C13" s="327">
        <v>0.6</v>
      </c>
      <c r="D13" s="326">
        <v>26228</v>
      </c>
      <c r="E13" s="327">
        <v>0.11300205194285717</v>
      </c>
      <c r="F13" s="326">
        <v>26058</v>
      </c>
      <c r="G13" s="329">
        <v>0.1104294088543129</v>
      </c>
    </row>
    <row r="14" spans="1:7" s="65" customFormat="1" ht="17.25" customHeight="1">
      <c r="A14" s="108" t="s">
        <v>549</v>
      </c>
      <c r="B14" s="326">
        <v>624983</v>
      </c>
      <c r="C14" s="327">
        <v>2.7</v>
      </c>
      <c r="D14" s="326">
        <v>609061</v>
      </c>
      <c r="E14" s="327">
        <v>2.6241094539564034</v>
      </c>
      <c r="F14" s="326">
        <v>359981</v>
      </c>
      <c r="G14" s="329">
        <v>1.525538760794551</v>
      </c>
    </row>
    <row r="15" spans="1:7" s="65" customFormat="1" ht="17.25" customHeight="1">
      <c r="A15" s="110" t="s">
        <v>550</v>
      </c>
      <c r="B15" s="334">
        <v>2198570</v>
      </c>
      <c r="C15" s="335">
        <v>9.4</v>
      </c>
      <c r="D15" s="334">
        <v>2227529</v>
      </c>
      <c r="E15" s="335">
        <v>9.597199472404329</v>
      </c>
      <c r="F15" s="334">
        <v>2805792</v>
      </c>
      <c r="G15" s="336">
        <v>11.890473249219445</v>
      </c>
    </row>
    <row r="16" spans="1:7" s="65" customFormat="1" ht="13.5">
      <c r="A16" s="67"/>
      <c r="B16" s="67"/>
      <c r="C16" s="62"/>
      <c r="D16" s="67"/>
      <c r="F16" s="62"/>
      <c r="G16" s="62" t="s">
        <v>521</v>
      </c>
    </row>
    <row r="17" spans="1:7" ht="13.5">
      <c r="A17" s="2"/>
      <c r="B17" s="2"/>
      <c r="C17" s="2"/>
      <c r="D17" s="2"/>
      <c r="E17" s="2"/>
      <c r="F17" s="2"/>
      <c r="G17" s="2"/>
    </row>
  </sheetData>
  <mergeCells count="5">
    <mergeCell ref="A1:G1"/>
    <mergeCell ref="F3:G3"/>
    <mergeCell ref="D3:E3"/>
    <mergeCell ref="B3:C3"/>
    <mergeCell ref="A3:A4"/>
  </mergeCells>
  <printOptions/>
  <pageMargins left="0.45" right="0.48" top="0.984251968503937" bottom="0.984251968503937" header="0.5118110236220472" footer="0.5118110236220472"/>
  <pageSetup cellComments="asDisplayed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宜野湾市役所</dc:creator>
  <cp:keywords/>
  <dc:description/>
  <cp:lastModifiedBy>宜野湾市役所</cp:lastModifiedBy>
  <cp:lastPrinted>2008-03-25T11:10:24Z</cp:lastPrinted>
  <dcterms:created xsi:type="dcterms:W3CDTF">2008-03-05T07:07:00Z</dcterms:created>
  <dcterms:modified xsi:type="dcterms:W3CDTF">2008-03-30T03:58:23Z</dcterms:modified>
  <cp:category/>
  <cp:version/>
  <cp:contentType/>
  <cp:contentStatus/>
</cp:coreProperties>
</file>