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◎宜野湾市自治会長名簿" sheetId="1" r:id="rId1"/>
    <sheet name="◎市内の公共施設" sheetId="2" r:id="rId2"/>
    <sheet name="◎行政組織図" sheetId="3" r:id="rId3"/>
    <sheet name="◎度量衡換算表" sheetId="4" r:id="rId4"/>
  </sheets>
  <definedNames>
    <definedName name="_xlnm.Print_Area" localSheetId="1">'◎市内の公共施設'!$A$1:$H$105</definedName>
  </definedNames>
  <calcPr fullCalcOnLoad="1"/>
</workbook>
</file>

<file path=xl/sharedStrings.xml><?xml version="1.0" encoding="utf-8"?>
<sst xmlns="http://schemas.openxmlformats.org/spreadsheetml/2006/main" count="843" uniqueCount="609">
  <si>
    <t>総　務　部</t>
  </si>
  <si>
    <t>総務課</t>
  </si>
  <si>
    <t>事業管理係</t>
  </si>
  <si>
    <t>行政係</t>
  </si>
  <si>
    <t>管財係</t>
  </si>
  <si>
    <t>部長</t>
  </si>
  <si>
    <t>情報公開係</t>
  </si>
  <si>
    <t>次長</t>
  </si>
  <si>
    <t>人事課</t>
  </si>
  <si>
    <t>人事係</t>
  </si>
  <si>
    <t>給与係</t>
  </si>
  <si>
    <t>※総務課長兼務</t>
  </si>
  <si>
    <t>契約検査課</t>
  </si>
  <si>
    <t>契約係</t>
  </si>
  <si>
    <t>IT推進室</t>
  </si>
  <si>
    <t>IT推進係</t>
  </si>
  <si>
    <t>行政改革室</t>
  </si>
  <si>
    <t>行政改革係</t>
  </si>
  <si>
    <t>税務課</t>
  </si>
  <si>
    <t>税制係</t>
  </si>
  <si>
    <t>市民税係</t>
  </si>
  <si>
    <t>家屋係</t>
  </si>
  <si>
    <t>土地係</t>
  </si>
  <si>
    <t>納税課</t>
  </si>
  <si>
    <t>納税係</t>
  </si>
  <si>
    <t>管理係</t>
  </si>
  <si>
    <t>滞納整理班</t>
  </si>
  <si>
    <t>企　画　部</t>
  </si>
  <si>
    <t>企画政策課</t>
  </si>
  <si>
    <t>企画政策係</t>
  </si>
  <si>
    <t>統計係</t>
  </si>
  <si>
    <t>男女共同参画係</t>
  </si>
  <si>
    <t>秘書広報課</t>
  </si>
  <si>
    <t>秘書係</t>
  </si>
  <si>
    <t>市政広報係</t>
  </si>
  <si>
    <t>平和交流係</t>
  </si>
  <si>
    <t>財政課</t>
  </si>
  <si>
    <t>財政係</t>
  </si>
  <si>
    <t>市民経済部</t>
  </si>
  <si>
    <t>市民生活課</t>
  </si>
  <si>
    <t>市民生活係</t>
  </si>
  <si>
    <t>交通防犯係</t>
  </si>
  <si>
    <t>環境対策課</t>
  </si>
  <si>
    <t>清掃指導係</t>
  </si>
  <si>
    <t>環境指導係</t>
  </si>
  <si>
    <t>※市民生活課長兼務</t>
  </si>
  <si>
    <t>市民課</t>
  </si>
  <si>
    <t>記録係</t>
  </si>
  <si>
    <t>戸籍係</t>
  </si>
  <si>
    <t>市民係</t>
  </si>
  <si>
    <t>年金係</t>
  </si>
  <si>
    <t>市長</t>
  </si>
  <si>
    <t>産業振興課</t>
  </si>
  <si>
    <t>商工係</t>
  </si>
  <si>
    <t>観光振興係</t>
  </si>
  <si>
    <t>企業立地推進係</t>
  </si>
  <si>
    <t>農林水産係</t>
  </si>
  <si>
    <t>福祉総務課</t>
  </si>
  <si>
    <t>総務係</t>
  </si>
  <si>
    <t>福祉事務所</t>
  </si>
  <si>
    <t>児童家庭課</t>
  </si>
  <si>
    <t>保育児童係</t>
  </si>
  <si>
    <t>児童家庭係</t>
  </si>
  <si>
    <t>野嵩保育所</t>
  </si>
  <si>
    <t>うなばら保育所</t>
  </si>
  <si>
    <t>宜野湾保育所</t>
  </si>
  <si>
    <t>福祉保健部</t>
  </si>
  <si>
    <t>児童センター（新城・大山・大謝名・赤道：各1名）</t>
  </si>
  <si>
    <t>計</t>
  </si>
  <si>
    <t>福祉担当次長</t>
  </si>
  <si>
    <t>障害福祉課</t>
  </si>
  <si>
    <t>身体福祉係</t>
  </si>
  <si>
    <t>知的精神福祉係</t>
  </si>
  <si>
    <t>※福祉総務課長兼務</t>
  </si>
  <si>
    <t>保護課</t>
  </si>
  <si>
    <t>保護係</t>
  </si>
  <si>
    <t>保険担当次長</t>
  </si>
  <si>
    <t>※介護長寿課長兼務</t>
  </si>
  <si>
    <t>介護長寿課</t>
  </si>
  <si>
    <t>認定給付係</t>
  </si>
  <si>
    <t>高齢福祉係</t>
  </si>
  <si>
    <t>老人センター係</t>
  </si>
  <si>
    <t>地域包括支援センター係</t>
  </si>
  <si>
    <t>国民健康保険課</t>
  </si>
  <si>
    <t>庶務係</t>
  </si>
  <si>
    <t>給付係</t>
  </si>
  <si>
    <t>保険税係</t>
  </si>
  <si>
    <t>福寿園</t>
  </si>
  <si>
    <t>業務係</t>
  </si>
  <si>
    <t>養護係</t>
  </si>
  <si>
    <t>健康増進課</t>
  </si>
  <si>
    <t>予防係</t>
  </si>
  <si>
    <t>健康推進係</t>
  </si>
  <si>
    <t>健康さぽーと係</t>
  </si>
  <si>
    <t>すこやか親子係</t>
  </si>
  <si>
    <t>建設部</t>
  </si>
  <si>
    <t>建築課</t>
  </si>
  <si>
    <t>指導係</t>
  </si>
  <si>
    <t>施設係</t>
  </si>
  <si>
    <t>市営住宅係</t>
  </si>
  <si>
    <t>都市計画課</t>
  </si>
  <si>
    <t>都市計画係</t>
  </si>
  <si>
    <t>工事係</t>
  </si>
  <si>
    <t>用地担当参事</t>
  </si>
  <si>
    <t>※用地課長兼務</t>
  </si>
  <si>
    <t>土木課</t>
  </si>
  <si>
    <t>土木管理係</t>
  </si>
  <si>
    <t>土木係</t>
  </si>
  <si>
    <t>用地課</t>
  </si>
  <si>
    <t>区画整理課</t>
  </si>
  <si>
    <t>計画係</t>
  </si>
  <si>
    <t>換地補償係</t>
  </si>
  <si>
    <t>下水道課</t>
  </si>
  <si>
    <t>建設係</t>
  </si>
  <si>
    <t>施設管理課</t>
  </si>
  <si>
    <t>維持係</t>
  </si>
  <si>
    <t>基地政策部</t>
  </si>
  <si>
    <t>基地渉外課</t>
  </si>
  <si>
    <t>基地渉外係</t>
  </si>
  <si>
    <t>基地跡地対策課</t>
  </si>
  <si>
    <t>基地跡地対策係</t>
  </si>
  <si>
    <t>会計課</t>
  </si>
  <si>
    <t>会計係</t>
  </si>
  <si>
    <t>消防本部</t>
  </si>
  <si>
    <t>予防課</t>
  </si>
  <si>
    <t>消防長</t>
  </si>
  <si>
    <t>警防課</t>
  </si>
  <si>
    <t>警防係</t>
  </si>
  <si>
    <t>救急救助係</t>
  </si>
  <si>
    <t>警備第一係</t>
  </si>
  <si>
    <t>警備第二係</t>
  </si>
  <si>
    <t>警備第三係</t>
  </si>
  <si>
    <t>救急第一係</t>
  </si>
  <si>
    <t>救急第二係</t>
  </si>
  <si>
    <t>救急第三係</t>
  </si>
  <si>
    <t>我如古出張所</t>
  </si>
  <si>
    <t>警備第二係</t>
  </si>
  <si>
    <t>真志喜出張所</t>
  </si>
  <si>
    <t>水道事業管理者</t>
  </si>
  <si>
    <t>水道局</t>
  </si>
  <si>
    <t>経理係</t>
  </si>
  <si>
    <t>出納係</t>
  </si>
  <si>
    <t>業務課</t>
  </si>
  <si>
    <t>料金係</t>
  </si>
  <si>
    <t>施設課</t>
  </si>
  <si>
    <t>給水工事係</t>
  </si>
  <si>
    <t>維持管理係</t>
  </si>
  <si>
    <t>教育委員会</t>
  </si>
  <si>
    <t>教育長</t>
  </si>
  <si>
    <t>教育部</t>
  </si>
  <si>
    <t>事業管理係</t>
  </si>
  <si>
    <t>社会教育課</t>
  </si>
  <si>
    <t>社会教育係</t>
  </si>
  <si>
    <t>社会体育課</t>
  </si>
  <si>
    <t>体育振興係</t>
  </si>
  <si>
    <t>文化課</t>
  </si>
  <si>
    <t>文化振興係</t>
  </si>
  <si>
    <t>市史編集係</t>
  </si>
  <si>
    <t>文化財保護係</t>
  </si>
  <si>
    <t>市立博物館</t>
  </si>
  <si>
    <t>中央公民館</t>
  </si>
  <si>
    <t>市民図書館</t>
  </si>
  <si>
    <t>奉仕係</t>
  </si>
  <si>
    <t>指導部</t>
  </si>
  <si>
    <t>学校教育課</t>
  </si>
  <si>
    <t>学務係</t>
  </si>
  <si>
    <t>はごろも学習センター</t>
  </si>
  <si>
    <t>研修係</t>
  </si>
  <si>
    <t>幼稚園</t>
  </si>
  <si>
    <t>普天間幼稚園</t>
  </si>
  <si>
    <t>普天間第二幼稚園</t>
  </si>
  <si>
    <t>大山幼稚園</t>
  </si>
  <si>
    <t>大謝名幼稚園</t>
  </si>
  <si>
    <t>嘉数幼稚園</t>
  </si>
  <si>
    <t>志真志幼稚園</t>
  </si>
  <si>
    <t>宜野湾幼稚園</t>
  </si>
  <si>
    <t>長田幼稚園</t>
  </si>
  <si>
    <t>小学校</t>
  </si>
  <si>
    <t>普天間小学校</t>
  </si>
  <si>
    <t>普天間第二小学校</t>
  </si>
  <si>
    <t>大山小学校</t>
  </si>
  <si>
    <t>大謝名小学校</t>
  </si>
  <si>
    <t>嘉数小学校</t>
  </si>
  <si>
    <t>志真志小学校</t>
  </si>
  <si>
    <t>宜野湾小学校</t>
  </si>
  <si>
    <t>長田小学校</t>
  </si>
  <si>
    <t>中学校</t>
  </si>
  <si>
    <t>普天間中学校</t>
  </si>
  <si>
    <t>真志喜中学校</t>
  </si>
  <si>
    <t>嘉数中学校</t>
  </si>
  <si>
    <t>宜野湾中学校</t>
  </si>
  <si>
    <t>学校給食センター</t>
  </si>
  <si>
    <t>宜野湾学校給食センター</t>
  </si>
  <si>
    <t>大山学校給食センター</t>
  </si>
  <si>
    <t>普天間第二学校給食センター</t>
  </si>
  <si>
    <t>真志喜学校給食センター</t>
  </si>
  <si>
    <t>市議会事務局</t>
  </si>
  <si>
    <t>庶務課</t>
  </si>
  <si>
    <t>議事係</t>
  </si>
  <si>
    <t>局長</t>
  </si>
  <si>
    <t>※庶務課長兼務</t>
  </si>
  <si>
    <t>選挙管理委員会事務局</t>
  </si>
  <si>
    <t>農業委員会事務局</t>
  </si>
  <si>
    <t>監査委員事務局</t>
  </si>
  <si>
    <t>固定資産評価審査委員会</t>
  </si>
  <si>
    <t>区分</t>
  </si>
  <si>
    <t>定数</t>
  </si>
  <si>
    <t>実数</t>
  </si>
  <si>
    <t>土地開発公社</t>
  </si>
  <si>
    <t>市長事務部局</t>
  </si>
  <si>
    <t>常任理事</t>
  </si>
  <si>
    <t>（事務局長及び総務課長兼務）</t>
  </si>
  <si>
    <t>※用地課で兼務</t>
  </si>
  <si>
    <t>議会事務局</t>
  </si>
  <si>
    <t>選管事務局</t>
  </si>
  <si>
    <t>消防本部</t>
  </si>
  <si>
    <t>合計</t>
  </si>
  <si>
    <t>自治会名</t>
  </si>
  <si>
    <t>自治会長　</t>
  </si>
  <si>
    <t>事務所（公民館）所在地</t>
  </si>
  <si>
    <t>電話</t>
  </si>
  <si>
    <t>野嵩1区</t>
  </si>
  <si>
    <t>　野嵩2丁目21番1号</t>
  </si>
  <si>
    <t>野嵩2区</t>
  </si>
  <si>
    <t>新城清子</t>
  </si>
  <si>
    <t>　野嵩3丁目16番2号</t>
  </si>
  <si>
    <t>野嵩3区</t>
  </si>
  <si>
    <t>花城君子</t>
  </si>
  <si>
    <t>　野嵩4丁目18番1号</t>
  </si>
  <si>
    <t>普天間1区</t>
  </si>
  <si>
    <t>　普天間1丁目19番1号</t>
  </si>
  <si>
    <t>普天間2区</t>
  </si>
  <si>
    <t>長嶺喜美子</t>
  </si>
  <si>
    <t>　普天間1丁目4番1号</t>
  </si>
  <si>
    <t>普天間3区</t>
  </si>
  <si>
    <t>渡名喜庸松</t>
  </si>
  <si>
    <t>　普天間2丁目10番1号</t>
  </si>
  <si>
    <t>新城区</t>
  </si>
  <si>
    <t>　新城2丁目29番1号</t>
  </si>
  <si>
    <t>喜友名区</t>
  </si>
  <si>
    <t>知念参雄</t>
  </si>
  <si>
    <t>　喜友名2丁目16番7号</t>
  </si>
  <si>
    <t>伊佐区</t>
  </si>
  <si>
    <t>　伊佐4丁目1番11号</t>
  </si>
  <si>
    <t>大山区</t>
  </si>
  <si>
    <t>　大山6丁目34番1号</t>
  </si>
  <si>
    <t>真志喜区</t>
  </si>
  <si>
    <t>儀間真男</t>
  </si>
  <si>
    <t>　真志喜1丁目4番10号</t>
  </si>
  <si>
    <t>宇地泊区</t>
  </si>
  <si>
    <t>天久辰雄</t>
  </si>
  <si>
    <t>　字宇地泊210番地</t>
  </si>
  <si>
    <t>大謝名区</t>
  </si>
  <si>
    <t>儀間盛健</t>
  </si>
  <si>
    <t>　大謝名5丁目10番1号</t>
  </si>
  <si>
    <t>大謝名団地</t>
  </si>
  <si>
    <t>崎山和子</t>
  </si>
  <si>
    <t>　大謝名5丁目25番1号</t>
  </si>
  <si>
    <t>嘉数ハイツ</t>
  </si>
  <si>
    <t>金城庄春</t>
  </si>
  <si>
    <t>　嘉数4丁目21番5号</t>
  </si>
  <si>
    <t>上大謝名</t>
  </si>
  <si>
    <t>津波古良一</t>
  </si>
  <si>
    <t>　大謝名2丁目26番7号</t>
  </si>
  <si>
    <t>嘉数区</t>
  </si>
  <si>
    <t>伊波健</t>
  </si>
  <si>
    <t>　嘉数3丁目2番22号</t>
  </si>
  <si>
    <t>真栄原区</t>
  </si>
  <si>
    <t>知名康司</t>
  </si>
  <si>
    <t>　真栄原3丁目5番13号</t>
  </si>
  <si>
    <t>我如古区</t>
  </si>
  <si>
    <t>　我如古1丁目36番12号</t>
  </si>
  <si>
    <t>長田区</t>
  </si>
  <si>
    <t>米須清正</t>
  </si>
  <si>
    <t>　長田4丁目4番11号</t>
  </si>
  <si>
    <t>宜野湾区</t>
  </si>
  <si>
    <t>仲村清</t>
  </si>
  <si>
    <t>　宜野湾1丁目22番24号</t>
  </si>
  <si>
    <t>19区</t>
  </si>
  <si>
    <t>比嘉光子</t>
  </si>
  <si>
    <t>　字愛知62番地3</t>
  </si>
  <si>
    <t>中原区</t>
  </si>
  <si>
    <t>仲村フジ子</t>
  </si>
  <si>
    <t>　赤道1丁目18番1号</t>
  </si>
  <si>
    <t>資料：市民生活課</t>
  </si>
  <si>
    <t>名　　　　　称</t>
  </si>
  <si>
    <t>所　　在　　地</t>
  </si>
  <si>
    <t>電　　　話</t>
  </si>
  <si>
    <t>市　の　施　設</t>
  </si>
  <si>
    <t>《行政機関》</t>
  </si>
  <si>
    <t>市役所</t>
  </si>
  <si>
    <t>野嵩１－１－１</t>
  </si>
  <si>
    <t>字野嵩６７７</t>
  </si>
  <si>
    <t>８９２－１１９９</t>
  </si>
  <si>
    <t>消防署　　我如古出張所</t>
  </si>
  <si>
    <t>我如古３－２－１</t>
  </si>
  <si>
    <t>消防署　　真志喜出張所</t>
  </si>
  <si>
    <t>真志喜３－２５－３</t>
  </si>
  <si>
    <t>字野嵩７３０</t>
  </si>
  <si>
    <t>８９２－３３５１</t>
  </si>
  <si>
    <t>《教育・文化施設》</t>
  </si>
  <si>
    <t>我如古３－４－１０</t>
  </si>
  <si>
    <t>真志喜１－２５－１</t>
  </si>
  <si>
    <t>市民会館</t>
  </si>
  <si>
    <t>野嵩１－１－２</t>
  </si>
  <si>
    <t>赤道１－５－１７</t>
  </si>
  <si>
    <t>《幼稚園》</t>
  </si>
  <si>
    <t>普天間１－１０－１</t>
  </si>
  <si>
    <t>新城２－８－１９</t>
  </si>
  <si>
    <t>大山５－１６－１</t>
  </si>
  <si>
    <t>大謝名５－１２－１</t>
  </si>
  <si>
    <t>真栄原１－１３－１</t>
  </si>
  <si>
    <t>宜野湾３－５－１</t>
  </si>
  <si>
    <t>字愛知４０９</t>
  </si>
  <si>
    <t>長田３－１９－１</t>
  </si>
  <si>
    <t>《小学校》</t>
  </si>
  <si>
    <t>《中学校》</t>
  </si>
  <si>
    <t>新城２－４１－１</t>
  </si>
  <si>
    <t>真志喜３－１９－１</t>
  </si>
  <si>
    <t>字我如古４２３</t>
  </si>
  <si>
    <t>赤道１－１５－１</t>
  </si>
  <si>
    <t>《給食センター》</t>
  </si>
  <si>
    <t>普天間第二給食センター</t>
  </si>
  <si>
    <t>新城２－４１－２７</t>
  </si>
  <si>
    <t>志真志３－１６－１</t>
  </si>
  <si>
    <t>真志喜３－１９－２</t>
  </si>
  <si>
    <t>《保育所》</t>
  </si>
  <si>
    <t>野嵩保育所</t>
  </si>
  <si>
    <t>野嵩２－２２－１２</t>
  </si>
  <si>
    <t>うなばら保育所</t>
  </si>
  <si>
    <t>大山３－３０－１</t>
  </si>
  <si>
    <t>宜野湾保育所</t>
  </si>
  <si>
    <t>宜野湾３－１３－１０</t>
  </si>
  <si>
    <t>《児童センター》</t>
  </si>
  <si>
    <t>赤道児童センター</t>
  </si>
  <si>
    <t>赤道１－５－１６</t>
  </si>
  <si>
    <t>新城児童センター</t>
  </si>
  <si>
    <t>新城２－４－１１</t>
  </si>
  <si>
    <t>大山児童センター</t>
  </si>
  <si>
    <t>大山４－１４－３</t>
  </si>
  <si>
    <t>大謝名児童センター</t>
  </si>
  <si>
    <t>大謝名５－２５－２</t>
  </si>
  <si>
    <t>《体育施設・その他》</t>
  </si>
  <si>
    <t>真志喜４－２－１</t>
  </si>
  <si>
    <t>市立グラウンド</t>
  </si>
  <si>
    <t>真志喜３－２５－１</t>
  </si>
  <si>
    <t>市立野球場</t>
  </si>
  <si>
    <t>市立体育館</t>
  </si>
  <si>
    <t>宜野湾トロピカルビーチ</t>
  </si>
  <si>
    <t>勤労青少年ホーム</t>
  </si>
  <si>
    <t>伊佐４－７－１４</t>
  </si>
  <si>
    <t>人材育成交流センターめぶき</t>
  </si>
  <si>
    <t>志真志１－１５－２２</t>
  </si>
  <si>
    <t>宜野湾ベイサイド情報センター</t>
  </si>
  <si>
    <t>字宇地泊５５８－１８</t>
  </si>
  <si>
    <t>シルバー人材育成センター</t>
  </si>
  <si>
    <t>《社会福祉関係》</t>
  </si>
  <si>
    <t>保健相談センター</t>
  </si>
  <si>
    <t>真栄原１－１３－１５</t>
  </si>
  <si>
    <t>赤道２－７－２</t>
  </si>
  <si>
    <t>老人福祉センター</t>
  </si>
  <si>
    <t>高　等　学　校　・　大　学</t>
  </si>
  <si>
    <t>普天間高等学校</t>
  </si>
  <si>
    <t>普天間１－２４－１</t>
  </si>
  <si>
    <t>中部商業高等学校</t>
  </si>
  <si>
    <t>我如古２－２－１</t>
  </si>
  <si>
    <t>宜野湾高等学校</t>
  </si>
  <si>
    <t>真志喜２－２５－１</t>
  </si>
  <si>
    <t>沖縄国際大学</t>
  </si>
  <si>
    <t>宜野湾２－６－１</t>
  </si>
  <si>
    <t>県　の　出　先　機　関</t>
  </si>
  <si>
    <t>交通裁判所</t>
  </si>
  <si>
    <t>我如古２－３７－１３</t>
  </si>
  <si>
    <t>宜野湾警察署</t>
  </si>
  <si>
    <t>真志喜２－１－３</t>
  </si>
  <si>
    <t>中部土木事務所</t>
  </si>
  <si>
    <t>伊佐３－４－１</t>
  </si>
  <si>
    <t>伊佐３－１２－１</t>
  </si>
  <si>
    <t>宜野湾港マリーナ</t>
  </si>
  <si>
    <t>真志喜４－４－１</t>
  </si>
  <si>
    <t>８９７－７０１７</t>
  </si>
  <si>
    <t>国　の　出　先　機　関</t>
  </si>
  <si>
    <t>那覇地方法務局　宜野湾出張所</t>
  </si>
  <si>
    <t>伊佐４－１－２０</t>
  </si>
  <si>
    <t>宜野湾郵便局</t>
  </si>
  <si>
    <t>字愛知３８－１</t>
  </si>
  <si>
    <t>８９２－４２３４</t>
  </si>
  <si>
    <t>普天間郵便局</t>
  </si>
  <si>
    <t>普天間２－５－５</t>
  </si>
  <si>
    <t>真栄原郵便局</t>
  </si>
  <si>
    <t>真栄原３－５－２５</t>
  </si>
  <si>
    <t>大山郵便局</t>
  </si>
  <si>
    <t>大山５－２－３</t>
  </si>
  <si>
    <t>大謝名郵便局</t>
  </si>
  <si>
    <t>大謝名５－６－７</t>
  </si>
  <si>
    <t>８９７－１２３０</t>
  </si>
  <si>
    <t>我如古郵便局</t>
  </si>
  <si>
    <t>我如古２－１－１１</t>
  </si>
  <si>
    <t>宜野湾伊佐郵便局</t>
  </si>
  <si>
    <t>伊佐４－１－１</t>
  </si>
  <si>
    <t>宜野湾上原郵便局</t>
  </si>
  <si>
    <t>上原１－２－３</t>
  </si>
  <si>
    <t>宜野湾長田郵便局</t>
  </si>
  <si>
    <t>長田１－２７－１</t>
  </si>
  <si>
    <t>真志喜郵便局</t>
  </si>
  <si>
    <t>真志喜３－１５－１１</t>
  </si>
  <si>
    <t>国立病院機構沖縄病院</t>
  </si>
  <si>
    <t>我如古３－２０－１４</t>
  </si>
  <si>
    <t>そ　の　他　施　設</t>
  </si>
  <si>
    <t>宜野湾市土地開発公社</t>
  </si>
  <si>
    <t>宜野湾市社会福祉協議会</t>
  </si>
  <si>
    <t>赤道２－７－１</t>
  </si>
  <si>
    <t>宜野湾コンベンションセンター</t>
  </si>
  <si>
    <t>真志喜４－３－１</t>
  </si>
  <si>
    <t>倉浜衛生施設組合宜野湾清水苑</t>
  </si>
  <si>
    <t>伊佐４－９－６</t>
  </si>
  <si>
    <t>駐留軍離職者対策センター</t>
  </si>
  <si>
    <t>伊佐４－５－１６</t>
  </si>
  <si>
    <t>《長　　　さ》</t>
  </si>
  <si>
    <t>メートル</t>
  </si>
  <si>
    <t>鯨尺</t>
  </si>
  <si>
    <t>尺</t>
  </si>
  <si>
    <t>間</t>
  </si>
  <si>
    <t>町</t>
  </si>
  <si>
    <t>里</t>
  </si>
  <si>
    <t>－</t>
  </si>
  <si>
    <t>《面　　　積》</t>
  </si>
  <si>
    <t>平 　方</t>
  </si>
  <si>
    <t>平方キロ</t>
  </si>
  <si>
    <t>平　 方</t>
  </si>
  <si>
    <t>平  方</t>
  </si>
  <si>
    <t>平方尺</t>
  </si>
  <si>
    <t>坪･歩</t>
  </si>
  <si>
    <t>反</t>
  </si>
  <si>
    <t>町</t>
  </si>
  <si>
    <t>－</t>
  </si>
  <si>
    <t>《体　　　積》</t>
  </si>
  <si>
    <t>立    方</t>
  </si>
  <si>
    <t>立方デシ</t>
  </si>
  <si>
    <t>立方　　　　　　　　　メートル</t>
  </si>
  <si>
    <t>立方　　　　　　　インチ</t>
  </si>
  <si>
    <t>立方　　　　　　　フィート</t>
  </si>
  <si>
    <t>立方　　　　　　　　　ヤード</t>
  </si>
  <si>
    <t>立方尺</t>
  </si>
  <si>
    <t>升</t>
  </si>
  <si>
    <t>石</t>
  </si>
  <si>
    <t>立方坪</t>
  </si>
  <si>
    <t>(リットル)</t>
  </si>
  <si>
    <t>－</t>
  </si>
  <si>
    <t>《重　　　量》</t>
  </si>
  <si>
    <t>米トン</t>
  </si>
  <si>
    <t>英トン</t>
  </si>
  <si>
    <t>匁</t>
  </si>
  <si>
    <t>斤</t>
  </si>
  <si>
    <t>貫</t>
  </si>
  <si>
    <r>
      <t>◎</t>
    </r>
    <r>
      <rPr>
        <b/>
        <sz val="18"/>
        <rFont val="ＭＳ 明朝"/>
        <family val="1"/>
      </rPr>
      <t>宜野湾市自治会長名簿</t>
    </r>
  </si>
  <si>
    <r>
      <t>◎</t>
    </r>
    <r>
      <rPr>
        <b/>
        <sz val="18"/>
        <rFont val="ＭＳ 明朝"/>
        <family val="1"/>
      </rPr>
      <t>市 内 の 公 共 施 設</t>
    </r>
  </si>
  <si>
    <t>◎</t>
  </si>
  <si>
    <t>８９７－１２１０</t>
  </si>
  <si>
    <t>８９０－４３９９</t>
  </si>
  <si>
    <t>８９２－８２８０</t>
  </si>
  <si>
    <t>８９７－４６４６</t>
  </si>
  <si>
    <t>８７０－９３１７</t>
  </si>
  <si>
    <t>８９３－４４３３</t>
  </si>
  <si>
    <t>８９３－４４３６</t>
  </si>
  <si>
    <t>８９３－６０７７</t>
  </si>
  <si>
    <t>８９２－２６６５</t>
  </si>
  <si>
    <t>８９２－４４３０</t>
  </si>
  <si>
    <t>８９７－６１９３</t>
  </si>
  <si>
    <t>８９７－４１５４</t>
  </si>
  <si>
    <t>８９８－６２４３</t>
  </si>
  <si>
    <t>８９２－１５０１</t>
  </si>
  <si>
    <t>８９２－５２６３</t>
  </si>
  <si>
    <t>８９２－２４１１</t>
  </si>
  <si>
    <t>８９２－３３５９</t>
  </si>
  <si>
    <t>８９２－２４２４</t>
  </si>
  <si>
    <t>８９７－２１７４</t>
  </si>
  <si>
    <t>８９７－２１００</t>
  </si>
  <si>
    <t>８９８－２６３０</t>
  </si>
  <si>
    <t>８９２－１０５２</t>
  </si>
  <si>
    <t>８９２－３００６</t>
  </si>
  <si>
    <t>８９２－１１７７</t>
  </si>
  <si>
    <t>８９２－３３２８</t>
  </si>
  <si>
    <t>８９７－３６５１</t>
  </si>
  <si>
    <t>８９８－２６４２</t>
  </si>
  <si>
    <t>８９３－１３９７</t>
  </si>
  <si>
    <t>８９２－５３５０</t>
  </si>
  <si>
    <t>８９８－４５４１</t>
  </si>
  <si>
    <t>８９７－１１２９</t>
  </si>
  <si>
    <t>８９７－３４７７</t>
  </si>
  <si>
    <t>８９２－２２６１</t>
  </si>
  <si>
    <t>８９８－６３３７</t>
  </si>
  <si>
    <t>８９２－５３６５</t>
  </si>
  <si>
    <t>８９２－３３９７</t>
  </si>
  <si>
    <t>８９２－８８８８</t>
  </si>
  <si>
    <t>８９０－００１５</t>
  </si>
  <si>
    <t>８９７－４１１７</t>
  </si>
  <si>
    <t>８９７－２７５１</t>
  </si>
  <si>
    <t>８９７－２７５１</t>
  </si>
  <si>
    <t>８９８－１６６１</t>
  </si>
  <si>
    <t>８９６－１２１５</t>
  </si>
  <si>
    <t>９４２－８４１５</t>
  </si>
  <si>
    <t>８９３－６８２８</t>
  </si>
  <si>
    <t>８９８－５５８３</t>
  </si>
  <si>
    <t>８９２－１３３３</t>
  </si>
  <si>
    <t>８９３－６４００</t>
  </si>
  <si>
    <t>◎</t>
  </si>
  <si>
    <t>８９２－３３５４</t>
  </si>
  <si>
    <t>８９８－４８８８</t>
  </si>
  <si>
    <t>８９７－１０２０</t>
  </si>
  <si>
    <t>８９２－１１１１</t>
  </si>
  <si>
    <t>◎</t>
  </si>
  <si>
    <t>８９８－６２４９</t>
  </si>
  <si>
    <t>８９８－０１１０</t>
  </si>
  <si>
    <t>８９２－３６６３</t>
  </si>
  <si>
    <t>８９７－６１４１</t>
  </si>
  <si>
    <t>８９７－３１４２</t>
  </si>
  <si>
    <t>８９７－１４３４</t>
  </si>
  <si>
    <t>８９３－７３１１</t>
  </si>
  <si>
    <t>８９３－３４８１</t>
  </si>
  <si>
    <t>８９０－６００１</t>
  </si>
  <si>
    <t>８９８－２１２１</t>
  </si>
  <si>
    <t>◎</t>
  </si>
  <si>
    <t>８９２－２１１２</t>
  </si>
  <si>
    <t>８９２－６５２５</t>
  </si>
  <si>
    <t>８９８－３０００</t>
  </si>
  <si>
    <r>
      <t>◎</t>
    </r>
    <r>
      <rPr>
        <b/>
        <sz val="18"/>
        <rFont val="ＭＳ 明朝"/>
        <family val="1"/>
      </rPr>
      <t xml:space="preserve"> 度 量 衡 換 算 表</t>
    </r>
  </si>
  <si>
    <t>センチ</t>
  </si>
  <si>
    <t>メートル</t>
  </si>
  <si>
    <t>キロ</t>
  </si>
  <si>
    <t>インチ</t>
  </si>
  <si>
    <t>フィート</t>
  </si>
  <si>
    <t>ヤード</t>
  </si>
  <si>
    <t>マイル</t>
  </si>
  <si>
    <t>メートル</t>
  </si>
  <si>
    <t>－</t>
  </si>
  <si>
    <t>アール</t>
  </si>
  <si>
    <t>ヘクタール</t>
  </si>
  <si>
    <t>エーカー</t>
  </si>
  <si>
    <t>メートル</t>
  </si>
  <si>
    <t>フィート</t>
  </si>
  <si>
    <t>ヤード</t>
  </si>
  <si>
    <t>マイル</t>
  </si>
  <si>
    <t>センチ</t>
  </si>
  <si>
    <t>パイント</t>
  </si>
  <si>
    <t>ガロン</t>
  </si>
  <si>
    <t>グラム</t>
  </si>
  <si>
    <t>キロ　　　　　　　グラム</t>
  </si>
  <si>
    <t>トン</t>
  </si>
  <si>
    <t>グレイン</t>
  </si>
  <si>
    <t>オンス</t>
  </si>
  <si>
    <t>ポンド</t>
  </si>
  <si>
    <t>與那覇政勇</t>
  </si>
  <si>
    <t>宮城奈々子</t>
  </si>
  <si>
    <t>石川慶</t>
  </si>
  <si>
    <t>呉屋勝広</t>
  </si>
  <si>
    <t>平成19年5月1日現在</t>
  </si>
  <si>
    <t>宜野湾市行政組織図１（平成１９年４月１日現在）</t>
  </si>
  <si>
    <t>※派遣者等5名（倉浜組合3・高齢者広域連合1・県1）及び休職者1名含む。</t>
  </si>
  <si>
    <t>※企画政策課長兼務</t>
  </si>
  <si>
    <t>副市長</t>
  </si>
  <si>
    <t>※建築課長兼務</t>
  </si>
  <si>
    <t>※基地跡地対策課長兼務</t>
  </si>
  <si>
    <t>会計管理者</t>
  </si>
  <si>
    <t>部長級</t>
  </si>
  <si>
    <t>宜野湾市行政組織図２（平成１９年４月１日現在）</t>
  </si>
  <si>
    <t>初任研修派遣</t>
  </si>
  <si>
    <t>※消防署長兼務</t>
  </si>
  <si>
    <t>消防署</t>
  </si>
  <si>
    <t>※学校教育課長兼務</t>
  </si>
  <si>
    <t>青少年サポートセンター</t>
  </si>
  <si>
    <t>定数外（消防）</t>
  </si>
  <si>
    <t>新城嘉隆</t>
  </si>
  <si>
    <t>８９２－２２５２</t>
  </si>
  <si>
    <t>８９２－３８６３</t>
  </si>
  <si>
    <t>８９２－６１００</t>
  </si>
  <si>
    <t>平山理枝</t>
  </si>
  <si>
    <t>８９２－２０４５</t>
  </si>
  <si>
    <t>８９２－２７９６</t>
  </si>
  <si>
    <t>８９２－２３２７</t>
  </si>
  <si>
    <t>８９２－２５２８</t>
  </si>
  <si>
    <t>８９２－３６４９</t>
  </si>
  <si>
    <t>８９８－２９４４</t>
  </si>
  <si>
    <t>８９７－３３０３</t>
  </si>
  <si>
    <t>８９７－３７６５</t>
  </si>
  <si>
    <t>８９７－４０４８</t>
  </si>
  <si>
    <t>８９７－２９００</t>
  </si>
  <si>
    <t>８９７－７５６１</t>
  </si>
  <si>
    <t>８９８－２３２６</t>
  </si>
  <si>
    <t>８９８－６３０４</t>
  </si>
  <si>
    <t>８９２－３３２１</t>
  </si>
  <si>
    <t>８９２－３２０６</t>
  </si>
  <si>
    <t>８９２－１７６６</t>
  </si>
  <si>
    <t>８９２－５３０３</t>
  </si>
  <si>
    <t>８９７－３０１０</t>
  </si>
  <si>
    <t>８９８－４５９９</t>
  </si>
  <si>
    <t>８９７－２０４３</t>
  </si>
  <si>
    <t>下水道管理事務所</t>
  </si>
  <si>
    <t>８９３－４４１１</t>
  </si>
  <si>
    <t>８９７－０９０９</t>
  </si>
  <si>
    <t>８９８－４７００</t>
  </si>
  <si>
    <t>８９８－５８００</t>
  </si>
  <si>
    <t>８９８－５９８８</t>
  </si>
  <si>
    <r>
      <t>宜野湾浄化センター</t>
    </r>
    <r>
      <rPr>
        <sz val="10"/>
        <rFont val="ＭＳ 明朝"/>
        <family val="1"/>
      </rPr>
      <t>（みずクリン宜野湾）</t>
    </r>
  </si>
  <si>
    <t>８９９－２８０１</t>
  </si>
  <si>
    <t>８９８－５４５４</t>
  </si>
  <si>
    <t>８９８－５５８２</t>
  </si>
  <si>
    <t>８９８－５５８７</t>
  </si>
  <si>
    <t>８９８－８８７８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</si>
</sst>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_ "/>
    <numFmt numFmtId="179" formatCode="0.0_ "/>
    <numFmt numFmtId="180" formatCode="0_ "/>
    <numFmt numFmtId="181" formatCode="#,##0_);[Red]\(#,##0\)"/>
    <numFmt numFmtId="182" formatCode="0.00_ "/>
    <numFmt numFmtId="183" formatCode="#,##0.0;[Red]\-#,##0.0"/>
    <numFmt numFmtId="184" formatCode="#,##0\ ;[Red]\-#,##0"/>
    <numFmt numFmtId="185" formatCode="0.0\ \ "/>
    <numFmt numFmtId="186" formatCode="#,##0\ "/>
    <numFmt numFmtId="187" formatCode="#,##0\ \ "/>
    <numFmt numFmtId="188" formatCode="#,##0\ ;&quot;△ &quot;#,##0\ "/>
    <numFmt numFmtId="189" formatCode="#,##0.0\ "/>
    <numFmt numFmtId="190" formatCode="#,##0.0\ \ "/>
    <numFmt numFmtId="191" formatCode="#,##0.000;[Red]\-#,##0.000"/>
    <numFmt numFmtId="192" formatCode="0_);[Red]\(0\)"/>
    <numFmt numFmtId="193" formatCode="#,##0.0"/>
    <numFmt numFmtId="194" formatCode="#,##0.00_ "/>
    <numFmt numFmtId="195" formatCode="#,##0_ ;[Red]\-#,##0\ "/>
    <numFmt numFmtId="196" formatCode="0.00_);[Red]\(0.00\)"/>
    <numFmt numFmtId="197" formatCode="\(\ 0\)"/>
    <numFmt numFmtId="198" formatCode="\(0\)"/>
    <numFmt numFmtId="199" formatCode="\(0.0\)"/>
    <numFmt numFmtId="200" formatCode="\(\ 0\ \ \ \ \)"/>
    <numFmt numFmtId="201" formatCode="#,##0;&quot;△ &quot;#,##0"/>
    <numFmt numFmtId="202" formatCode="0.000"/>
    <numFmt numFmtId="203" formatCode="0.0000"/>
    <numFmt numFmtId="204" formatCode="0.0"/>
    <numFmt numFmtId="205" formatCode="0.00000"/>
    <numFmt numFmtId="206" formatCode="#,##0.00\ "/>
    <numFmt numFmtId="207" formatCode="#,##0\ \ \ \ \ "/>
    <numFmt numFmtId="208" formatCode="#,##0.0\ \ \ \ \ "/>
    <numFmt numFmtId="209" formatCode="#,##0.00\ \ \ \ \ "/>
    <numFmt numFmtId="210" formatCode="#,##0\ \ \ \ \ ;&quot;△ &quot;#,##0\ \ \ \ \ "/>
    <numFmt numFmtId="211" formatCode="#,##0.0\ \ \ \ \ ;&quot;△ &quot;#,##0.0\ \ \ \ \ "/>
    <numFmt numFmtId="212" formatCode="#,##0.00\ \ \ \ \ ;&quot;△ &quot;#,##0.00\ \ \ \ \ "/>
    <numFmt numFmtId="213" formatCode="#,##0\ \ \ "/>
    <numFmt numFmtId="214" formatCode="#,##0.0;&quot;△ &quot;#,##0.0"/>
    <numFmt numFmtId="215" formatCode="#,##0.00;&quot;△ &quot;#,##0.00"/>
    <numFmt numFmtId="216" formatCode="#,##0.00\ \ \ ;&quot;△ &quot;#,##0.00\ \ \ "/>
    <numFmt numFmtId="217" formatCode="#,##0.00\ ;&quot;△ &quot;#,##0.00\ "/>
    <numFmt numFmtId="218" formatCode="#,##0.00\ ;&quot;△ &quot;#,##0.00"/>
    <numFmt numFmtId="219" formatCode="#,##0.00\ \ ;&quot;△ &quot;#,##0.00\ \ "/>
    <numFmt numFmtId="220" formatCode="0.000_ "/>
    <numFmt numFmtId="221" formatCode="0.0%"/>
    <numFmt numFmtId="222" formatCode="0.0_);[Red]\(0.0\)"/>
    <numFmt numFmtId="223" formatCode="0.0000_ "/>
    <numFmt numFmtId="224" formatCode="0.000_);[Red]\(0.000\)"/>
    <numFmt numFmtId="225" formatCode="#,##0.000\ ;&quot;△ &quot;#,##0.000\ "/>
    <numFmt numFmtId="226" formatCode="#,##0.0\ ;&quot;△ &quot;#,##0.0\ "/>
    <numFmt numFmtId="227" formatCode="#,##0.00_ ;[Red]\-#,##0.00\ "/>
    <numFmt numFmtId="228" formatCode="#,##0.0000;&quot;△ &quot;#,##0.0000"/>
    <numFmt numFmtId="229" formatCode="#,##0\ \ \ \ 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[$€-2]\ #,##0.00_);[Red]\([$€-2]\ #,##0.00\)"/>
    <numFmt numFmtId="234" formatCode="[&lt;=999]000;[&lt;=99999]000\-00;000\-0000"/>
    <numFmt numFmtId="235" formatCode="\(#,##0\)"/>
  </numFmts>
  <fonts count="1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name val="ＭＳ 明朝"/>
      <family val="1"/>
    </font>
    <font>
      <sz val="18"/>
      <name val="ＭＳ 明朝"/>
      <family val="1"/>
    </font>
    <font>
      <b/>
      <sz val="1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1"/>
      <name val="ＭＳ 明朝"/>
      <family val="1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 style="thin"/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thin"/>
      <right style="dashed"/>
      <top style="dashed"/>
      <bottom style="thin"/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235" fontId="4" fillId="0" borderId="2" xfId="0" applyNumberFormat="1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235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27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58" fontId="11" fillId="0" borderId="0" xfId="0" applyNumberFormat="1" applyFont="1" applyAlignment="1">
      <alignment horizontal="right"/>
    </xf>
    <xf numFmtId="0" fontId="0" fillId="0" borderId="28" xfId="0" applyFont="1" applyBorder="1" applyAlignment="1">
      <alignment/>
    </xf>
    <xf numFmtId="0" fontId="10" fillId="0" borderId="29" xfId="0" applyFont="1" applyBorder="1" applyAlignment="1">
      <alignment horizontal="distributed" vertical="center"/>
    </xf>
    <xf numFmtId="0" fontId="10" fillId="0" borderId="30" xfId="0" applyFont="1" applyBorder="1" applyAlignment="1">
      <alignment horizontal="distributed" vertical="center"/>
    </xf>
    <xf numFmtId="0" fontId="10" fillId="0" borderId="29" xfId="0" applyFont="1" applyBorder="1" applyAlignment="1">
      <alignment horizontal="distributed" vertical="center"/>
    </xf>
    <xf numFmtId="0" fontId="10" fillId="0" borderId="31" xfId="0" applyFont="1" applyBorder="1" applyAlignment="1">
      <alignment horizontal="distributed" vertical="center"/>
    </xf>
    <xf numFmtId="0" fontId="10" fillId="0" borderId="32" xfId="0" applyFont="1" applyBorder="1" applyAlignment="1">
      <alignment horizontal="distributed" vertical="center"/>
    </xf>
    <xf numFmtId="0" fontId="0" fillId="0" borderId="6" xfId="0" applyFont="1" applyBorder="1" applyAlignment="1">
      <alignment/>
    </xf>
    <xf numFmtId="0" fontId="10" fillId="0" borderId="0" xfId="0" applyFont="1" applyBorder="1" applyAlignment="1">
      <alignment horizontal="distributed" vertical="center"/>
    </xf>
    <xf numFmtId="0" fontId="10" fillId="0" borderId="33" xfId="0" applyFont="1" applyBorder="1" applyAlignment="1">
      <alignment horizontal="distributed" vertical="center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2" fillId="0" borderId="35" xfId="0" applyFont="1" applyBorder="1" applyAlignment="1">
      <alignment horizontal="center" vertical="center"/>
    </xf>
    <xf numFmtId="0" fontId="0" fillId="0" borderId="7" xfId="0" applyFont="1" applyBorder="1" applyAlignment="1">
      <alignment/>
    </xf>
    <xf numFmtId="0" fontId="10" fillId="0" borderId="3" xfId="0" applyFont="1" applyBorder="1" applyAlignment="1">
      <alignment horizontal="distributed" vertical="center"/>
    </xf>
    <xf numFmtId="0" fontId="10" fillId="0" borderId="36" xfId="0" applyFont="1" applyBorder="1" applyAlignment="1">
      <alignment horizontal="distributed" vertical="center"/>
    </xf>
    <xf numFmtId="0" fontId="10" fillId="0" borderId="36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2" fillId="0" borderId="38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distributed" vertical="center"/>
    </xf>
    <xf numFmtId="0" fontId="10" fillId="0" borderId="6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41" xfId="0" applyFont="1" applyBorder="1" applyAlignment="1">
      <alignment horizontal="distributed"/>
    </xf>
    <xf numFmtId="0" fontId="15" fillId="0" borderId="42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15" fillId="0" borderId="43" xfId="0" applyFont="1" applyBorder="1" applyAlignment="1">
      <alignment horizontal="distributed" vertical="top"/>
    </xf>
    <xf numFmtId="0" fontId="15" fillId="0" borderId="44" xfId="0" applyFont="1" applyBorder="1" applyAlignment="1">
      <alignment horizontal="distributed" vertical="center"/>
    </xf>
    <xf numFmtId="0" fontId="15" fillId="0" borderId="45" xfId="0" applyFont="1" applyBorder="1" applyAlignment="1">
      <alignment horizontal="distributed" vertical="center"/>
    </xf>
    <xf numFmtId="0" fontId="16" fillId="0" borderId="46" xfId="0" applyFont="1" applyBorder="1" applyAlignment="1">
      <alignment vertical="center"/>
    </xf>
    <xf numFmtId="0" fontId="16" fillId="0" borderId="34" xfId="0" applyFont="1" applyBorder="1" applyAlignment="1">
      <alignment vertical="center"/>
    </xf>
    <xf numFmtId="0" fontId="16" fillId="0" borderId="34" xfId="0" applyFont="1" applyBorder="1" applyAlignment="1">
      <alignment horizontal="right" vertical="center"/>
    </xf>
    <xf numFmtId="0" fontId="16" fillId="0" borderId="35" xfId="0" applyFont="1" applyBorder="1" applyAlignment="1">
      <alignment horizontal="right" vertical="center"/>
    </xf>
    <xf numFmtId="0" fontId="16" fillId="0" borderId="35" xfId="0" applyFont="1" applyBorder="1" applyAlignment="1">
      <alignment vertical="center"/>
    </xf>
    <xf numFmtId="203" fontId="16" fillId="0" borderId="46" xfId="0" applyNumberFormat="1" applyFont="1" applyBorder="1" applyAlignment="1">
      <alignment vertical="center"/>
    </xf>
    <xf numFmtId="202" fontId="16" fillId="0" borderId="46" xfId="0" applyNumberFormat="1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2" fontId="16" fillId="0" borderId="34" xfId="0" applyNumberFormat="1" applyFont="1" applyBorder="1" applyAlignment="1">
      <alignment vertical="center"/>
    </xf>
    <xf numFmtId="0" fontId="16" fillId="0" borderId="47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16" fillId="0" borderId="38" xfId="0" applyFont="1" applyBorder="1" applyAlignment="1">
      <alignment vertical="center"/>
    </xf>
    <xf numFmtId="0" fontId="15" fillId="0" borderId="41" xfId="0" applyFont="1" applyBorder="1" applyAlignment="1">
      <alignment horizontal="distributed" vertical="center"/>
    </xf>
    <xf numFmtId="0" fontId="16" fillId="0" borderId="46" xfId="0" applyFont="1" applyBorder="1" applyAlignment="1">
      <alignment/>
    </xf>
    <xf numFmtId="0" fontId="16" fillId="0" borderId="34" xfId="0" applyFont="1" applyBorder="1" applyAlignment="1">
      <alignment/>
    </xf>
    <xf numFmtId="0" fontId="16" fillId="0" borderId="35" xfId="0" applyFont="1" applyBorder="1" applyAlignment="1">
      <alignment/>
    </xf>
    <xf numFmtId="0" fontId="16" fillId="0" borderId="47" xfId="0" applyFont="1" applyBorder="1" applyAlignment="1">
      <alignment/>
    </xf>
    <xf numFmtId="0" fontId="16" fillId="0" borderId="37" xfId="0" applyFont="1" applyBorder="1" applyAlignment="1">
      <alignment/>
    </xf>
    <xf numFmtId="0" fontId="16" fillId="0" borderId="37" xfId="0" applyFont="1" applyBorder="1" applyAlignment="1">
      <alignment horizontal="right" vertical="center"/>
    </xf>
    <xf numFmtId="0" fontId="16" fillId="0" borderId="38" xfId="0" applyFont="1" applyBorder="1" applyAlignment="1">
      <alignment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distributed" vertical="center"/>
    </xf>
    <xf numFmtId="0" fontId="15" fillId="0" borderId="48" xfId="0" applyFont="1" applyBorder="1" applyAlignment="1">
      <alignment horizontal="distributed" vertical="center"/>
    </xf>
    <xf numFmtId="0" fontId="15" fillId="0" borderId="46" xfId="0" applyFont="1" applyBorder="1" applyAlignment="1">
      <alignment horizontal="distributed" vertical="center"/>
    </xf>
    <xf numFmtId="0" fontId="15" fillId="0" borderId="34" xfId="0" applyFont="1" applyBorder="1" applyAlignment="1">
      <alignment horizontal="distributed" vertical="center"/>
    </xf>
    <xf numFmtId="0" fontId="15" fillId="0" borderId="35" xfId="0" applyFont="1" applyBorder="1" applyAlignment="1">
      <alignment horizontal="distributed" vertical="center"/>
    </xf>
    <xf numFmtId="0" fontId="15" fillId="0" borderId="43" xfId="0" applyFont="1" applyBorder="1" applyAlignment="1">
      <alignment horizontal="distributed" vertical="center"/>
    </xf>
    <xf numFmtId="0" fontId="17" fillId="0" borderId="44" xfId="0" applyFont="1" applyBorder="1" applyAlignment="1">
      <alignment horizontal="distributed" vertical="center"/>
    </xf>
    <xf numFmtId="204" fontId="16" fillId="0" borderId="46" xfId="0" applyNumberFormat="1" applyFont="1" applyBorder="1" applyAlignment="1">
      <alignment vertical="center"/>
    </xf>
    <xf numFmtId="205" fontId="16" fillId="0" borderId="34" xfId="0" applyNumberFormat="1" applyFont="1" applyBorder="1" applyAlignment="1">
      <alignment vertical="center"/>
    </xf>
    <xf numFmtId="0" fontId="16" fillId="0" borderId="34" xfId="0" applyFont="1" applyFill="1" applyBorder="1" applyAlignment="1">
      <alignment vertical="center"/>
    </xf>
    <xf numFmtId="0" fontId="16" fillId="0" borderId="47" xfId="0" applyFont="1" applyBorder="1" applyAlignment="1">
      <alignment horizontal="right" vertical="center"/>
    </xf>
    <xf numFmtId="202" fontId="16" fillId="0" borderId="46" xfId="0" applyNumberFormat="1" applyFont="1" applyBorder="1" applyAlignment="1">
      <alignment/>
    </xf>
    <xf numFmtId="0" fontId="16" fillId="0" borderId="46" xfId="0" applyFont="1" applyBorder="1" applyAlignment="1">
      <alignment horizontal="right" vertical="center"/>
    </xf>
    <xf numFmtId="203" fontId="16" fillId="0" borderId="34" xfId="0" applyNumberFormat="1" applyFont="1" applyBorder="1" applyAlignment="1">
      <alignment/>
    </xf>
    <xf numFmtId="0" fontId="4" fillId="0" borderId="5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4" fillId="0" borderId="54" xfId="0" applyFont="1" applyFill="1" applyBorder="1" applyAlignment="1">
      <alignment vertical="center"/>
    </xf>
    <xf numFmtId="0" fontId="4" fillId="0" borderId="55" xfId="0" applyFont="1" applyFill="1" applyBorder="1" applyAlignment="1">
      <alignment vertical="center"/>
    </xf>
    <xf numFmtId="0" fontId="4" fillId="0" borderId="56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92" fontId="4" fillId="0" borderId="5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vertical="center" shrinkToFit="1"/>
    </xf>
    <xf numFmtId="0" fontId="4" fillId="0" borderId="9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vertical="center" shrinkToFit="1"/>
    </xf>
    <xf numFmtId="0" fontId="4" fillId="0" borderId="9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35" fontId="4" fillId="0" borderId="57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0" fillId="0" borderId="5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235" fontId="4" fillId="0" borderId="9" xfId="0" applyNumberFormat="1" applyFont="1" applyFill="1" applyBorder="1" applyAlignment="1">
      <alignment horizontal="center" vertical="center" shrinkToFit="1"/>
    </xf>
    <xf numFmtId="235" fontId="4" fillId="0" borderId="1" xfId="0" applyNumberFormat="1" applyFont="1" applyFill="1" applyBorder="1" applyAlignment="1">
      <alignment horizontal="center" vertical="center" shrinkToFit="1"/>
    </xf>
    <xf numFmtId="235" fontId="4" fillId="0" borderId="2" xfId="0" applyNumberFormat="1" applyFont="1" applyFill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235" fontId="4" fillId="0" borderId="3" xfId="0" applyNumberFormat="1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235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192" fontId="4" fillId="0" borderId="9" xfId="0" applyNumberFormat="1" applyFont="1" applyFill="1" applyBorder="1" applyAlignment="1">
      <alignment vertical="center"/>
    </xf>
    <xf numFmtId="192" fontId="4" fillId="0" borderId="7" xfId="0" applyNumberFormat="1" applyFont="1" applyFill="1" applyBorder="1" applyAlignment="1">
      <alignment vertical="center"/>
    </xf>
    <xf numFmtId="192" fontId="4" fillId="0" borderId="1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235" fontId="4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235" fontId="4" fillId="0" borderId="0" xfId="0" applyNumberFormat="1" applyFont="1" applyFill="1" applyBorder="1" applyAlignment="1">
      <alignment horizontal="center" vertical="center"/>
    </xf>
    <xf numFmtId="235" fontId="0" fillId="0" borderId="0" xfId="0" applyNumberFormat="1" applyFont="1" applyAlignment="1">
      <alignment horizontal="center" vertical="center"/>
    </xf>
    <xf numFmtId="235" fontId="0" fillId="0" borderId="6" xfId="0" applyNumberFormat="1" applyFont="1" applyBorder="1" applyAlignment="1">
      <alignment horizontal="center" vertical="center"/>
    </xf>
    <xf numFmtId="235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62" xfId="0" applyFont="1" applyFill="1" applyBorder="1" applyAlignment="1">
      <alignment vertical="center"/>
    </xf>
    <xf numFmtId="0" fontId="4" fillId="0" borderId="63" xfId="0" applyFont="1" applyFill="1" applyBorder="1" applyAlignment="1">
      <alignment vertical="center"/>
    </xf>
    <xf numFmtId="0" fontId="4" fillId="0" borderId="64" xfId="0" applyFont="1" applyFill="1" applyBorder="1" applyAlignment="1">
      <alignment vertical="center"/>
    </xf>
    <xf numFmtId="0" fontId="4" fillId="0" borderId="65" xfId="0" applyFont="1" applyFill="1" applyBorder="1" applyAlignment="1">
      <alignment vertical="center"/>
    </xf>
    <xf numFmtId="0" fontId="15" fillId="0" borderId="42" xfId="0" applyFont="1" applyBorder="1" applyAlignment="1">
      <alignment horizontal="distributed" vertical="center"/>
    </xf>
    <xf numFmtId="0" fontId="15" fillId="0" borderId="44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5" fillId="0" borderId="48" xfId="0" applyFont="1" applyBorder="1" applyAlignment="1">
      <alignment horizontal="distributed" vertical="center"/>
    </xf>
    <xf numFmtId="0" fontId="15" fillId="0" borderId="45" xfId="0" applyFont="1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15" fillId="0" borderId="42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44" xfId="0" applyFont="1" applyBorder="1" applyAlignment="1">
      <alignment horizontal="distributed" vertical="center"/>
    </xf>
    <xf numFmtId="0" fontId="15" fillId="0" borderId="41" xfId="0" applyFont="1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showGridLines="0" tabSelected="1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1.25" style="52" customWidth="1"/>
    <col min="2" max="2" width="16.25390625" style="52" customWidth="1"/>
    <col min="3" max="3" width="1.25" style="52" customWidth="1"/>
    <col min="4" max="4" width="2.875" style="52" customWidth="1"/>
    <col min="5" max="5" width="15.00390625" style="52" customWidth="1"/>
    <col min="6" max="6" width="2.875" style="52" customWidth="1"/>
    <col min="7" max="7" width="27.625" style="52" customWidth="1"/>
    <col min="8" max="8" width="19.625" style="52" customWidth="1"/>
    <col min="9" max="16384" width="9.00390625" style="52" customWidth="1"/>
  </cols>
  <sheetData>
    <row r="1" spans="1:14" ht="21">
      <c r="A1" s="161" t="s">
        <v>455</v>
      </c>
      <c r="B1" s="162"/>
      <c r="C1" s="162"/>
      <c r="D1" s="162"/>
      <c r="E1" s="162"/>
      <c r="F1" s="162"/>
      <c r="G1" s="162"/>
      <c r="H1" s="162"/>
      <c r="I1" s="51"/>
      <c r="J1" s="51"/>
      <c r="K1" s="51"/>
      <c r="L1" s="51"/>
      <c r="M1" s="51"/>
      <c r="N1" s="51"/>
    </row>
    <row r="2" spans="2:8" ht="13.5">
      <c r="B2" s="53"/>
      <c r="C2" s="53"/>
      <c r="D2" s="53"/>
      <c r="E2" s="53"/>
      <c r="F2" s="53"/>
      <c r="G2" s="53"/>
      <c r="H2" s="54" t="s">
        <v>556</v>
      </c>
    </row>
    <row r="3" spans="1:8" ht="22.5" customHeight="1">
      <c r="A3" s="55"/>
      <c r="B3" s="56" t="s">
        <v>217</v>
      </c>
      <c r="C3" s="57"/>
      <c r="D3" s="56"/>
      <c r="E3" s="58" t="s">
        <v>218</v>
      </c>
      <c r="F3" s="57"/>
      <c r="G3" s="59" t="s">
        <v>219</v>
      </c>
      <c r="H3" s="60" t="s">
        <v>220</v>
      </c>
    </row>
    <row r="4" spans="1:8" ht="26.25" customHeight="1">
      <c r="A4" s="61"/>
      <c r="B4" s="62" t="s">
        <v>221</v>
      </c>
      <c r="C4" s="63"/>
      <c r="D4" s="62"/>
      <c r="E4" s="62" t="s">
        <v>572</v>
      </c>
      <c r="F4" s="64"/>
      <c r="G4" s="65" t="s">
        <v>222</v>
      </c>
      <c r="H4" s="66" t="s">
        <v>573</v>
      </c>
    </row>
    <row r="5" spans="1:8" ht="26.25" customHeight="1">
      <c r="A5" s="61"/>
      <c r="B5" s="62" t="s">
        <v>223</v>
      </c>
      <c r="C5" s="63"/>
      <c r="D5" s="62"/>
      <c r="E5" s="62" t="s">
        <v>224</v>
      </c>
      <c r="F5" s="64"/>
      <c r="G5" s="65" t="s">
        <v>225</v>
      </c>
      <c r="H5" s="66" t="s">
        <v>574</v>
      </c>
    </row>
    <row r="6" spans="1:8" ht="26.25" customHeight="1">
      <c r="A6" s="61"/>
      <c r="B6" s="62" t="s">
        <v>226</v>
      </c>
      <c r="C6" s="63"/>
      <c r="D6" s="62"/>
      <c r="E6" s="62" t="s">
        <v>227</v>
      </c>
      <c r="F6" s="64"/>
      <c r="G6" s="65" t="s">
        <v>228</v>
      </c>
      <c r="H6" s="66" t="s">
        <v>575</v>
      </c>
    </row>
    <row r="7" spans="1:8" ht="26.25" customHeight="1">
      <c r="A7" s="61"/>
      <c r="B7" s="62" t="s">
        <v>229</v>
      </c>
      <c r="C7" s="63"/>
      <c r="D7" s="62"/>
      <c r="E7" s="62" t="s">
        <v>576</v>
      </c>
      <c r="F7" s="64"/>
      <c r="G7" s="65" t="s">
        <v>230</v>
      </c>
      <c r="H7" s="66" t="s">
        <v>577</v>
      </c>
    </row>
    <row r="8" spans="1:8" ht="26.25" customHeight="1">
      <c r="A8" s="61"/>
      <c r="B8" s="62" t="s">
        <v>231</v>
      </c>
      <c r="C8" s="63"/>
      <c r="D8" s="62"/>
      <c r="E8" s="62" t="s">
        <v>232</v>
      </c>
      <c r="F8" s="64"/>
      <c r="G8" s="65" t="s">
        <v>233</v>
      </c>
      <c r="H8" s="66" t="s">
        <v>578</v>
      </c>
    </row>
    <row r="9" spans="1:8" ht="26.25" customHeight="1">
      <c r="A9" s="61"/>
      <c r="B9" s="62" t="s">
        <v>234</v>
      </c>
      <c r="C9" s="63"/>
      <c r="D9" s="62"/>
      <c r="E9" s="62" t="s">
        <v>235</v>
      </c>
      <c r="F9" s="64"/>
      <c r="G9" s="65" t="s">
        <v>236</v>
      </c>
      <c r="H9" s="66" t="s">
        <v>579</v>
      </c>
    </row>
    <row r="10" spans="1:8" ht="26.25" customHeight="1">
      <c r="A10" s="61"/>
      <c r="B10" s="62" t="s">
        <v>237</v>
      </c>
      <c r="C10" s="63"/>
      <c r="D10" s="62"/>
      <c r="E10" s="62" t="s">
        <v>552</v>
      </c>
      <c r="F10" s="64"/>
      <c r="G10" s="65" t="s">
        <v>238</v>
      </c>
      <c r="H10" s="66" t="s">
        <v>580</v>
      </c>
    </row>
    <row r="11" spans="1:8" ht="26.25" customHeight="1">
      <c r="A11" s="61"/>
      <c r="B11" s="62" t="s">
        <v>239</v>
      </c>
      <c r="C11" s="63"/>
      <c r="D11" s="62"/>
      <c r="E11" s="62" t="s">
        <v>240</v>
      </c>
      <c r="F11" s="64"/>
      <c r="G11" s="65" t="s">
        <v>241</v>
      </c>
      <c r="H11" s="66" t="s">
        <v>581</v>
      </c>
    </row>
    <row r="12" spans="1:8" ht="26.25" customHeight="1">
      <c r="A12" s="61"/>
      <c r="B12" s="62" t="s">
        <v>242</v>
      </c>
      <c r="C12" s="63"/>
      <c r="D12" s="62"/>
      <c r="E12" s="62" t="s">
        <v>553</v>
      </c>
      <c r="F12" s="64"/>
      <c r="G12" s="65" t="s">
        <v>243</v>
      </c>
      <c r="H12" s="66" t="s">
        <v>582</v>
      </c>
    </row>
    <row r="13" spans="1:8" ht="26.25" customHeight="1">
      <c r="A13" s="61"/>
      <c r="B13" s="62" t="s">
        <v>244</v>
      </c>
      <c r="C13" s="63"/>
      <c r="D13" s="62"/>
      <c r="E13" s="62" t="s">
        <v>554</v>
      </c>
      <c r="F13" s="64"/>
      <c r="G13" s="65" t="s">
        <v>245</v>
      </c>
      <c r="H13" s="66" t="s">
        <v>583</v>
      </c>
    </row>
    <row r="14" spans="1:8" ht="26.25" customHeight="1">
      <c r="A14" s="61"/>
      <c r="B14" s="62" t="s">
        <v>246</v>
      </c>
      <c r="C14" s="63"/>
      <c r="D14" s="62"/>
      <c r="E14" s="62" t="s">
        <v>247</v>
      </c>
      <c r="F14" s="64"/>
      <c r="G14" s="65" t="s">
        <v>248</v>
      </c>
      <c r="H14" s="66" t="s">
        <v>584</v>
      </c>
    </row>
    <row r="15" spans="1:8" ht="26.25" customHeight="1">
      <c r="A15" s="61"/>
      <c r="B15" s="62" t="s">
        <v>249</v>
      </c>
      <c r="C15" s="63"/>
      <c r="D15" s="62"/>
      <c r="E15" s="62" t="s">
        <v>250</v>
      </c>
      <c r="F15" s="64"/>
      <c r="G15" s="65" t="s">
        <v>251</v>
      </c>
      <c r="H15" s="66" t="s">
        <v>585</v>
      </c>
    </row>
    <row r="16" spans="1:8" ht="26.25" customHeight="1">
      <c r="A16" s="61"/>
      <c r="B16" s="62" t="s">
        <v>252</v>
      </c>
      <c r="C16" s="63"/>
      <c r="D16" s="62"/>
      <c r="E16" s="62" t="s">
        <v>253</v>
      </c>
      <c r="F16" s="64"/>
      <c r="G16" s="65" t="s">
        <v>254</v>
      </c>
      <c r="H16" s="66" t="s">
        <v>586</v>
      </c>
    </row>
    <row r="17" spans="1:8" ht="26.25" customHeight="1">
      <c r="A17" s="61"/>
      <c r="B17" s="62" t="s">
        <v>264</v>
      </c>
      <c r="C17" s="63"/>
      <c r="D17" s="62"/>
      <c r="E17" s="62" t="s">
        <v>265</v>
      </c>
      <c r="F17" s="64"/>
      <c r="G17" s="65" t="s">
        <v>266</v>
      </c>
      <c r="H17" s="66" t="s">
        <v>587</v>
      </c>
    </row>
    <row r="18" spans="1:8" ht="26.25" customHeight="1">
      <c r="A18" s="61"/>
      <c r="B18" s="62" t="s">
        <v>267</v>
      </c>
      <c r="C18" s="63"/>
      <c r="D18" s="62"/>
      <c r="E18" s="62" t="s">
        <v>268</v>
      </c>
      <c r="F18" s="64"/>
      <c r="G18" s="65" t="s">
        <v>269</v>
      </c>
      <c r="H18" s="66" t="s">
        <v>588</v>
      </c>
    </row>
    <row r="19" spans="1:8" ht="26.25" customHeight="1">
      <c r="A19" s="61"/>
      <c r="B19" s="62" t="s">
        <v>270</v>
      </c>
      <c r="C19" s="63"/>
      <c r="D19" s="62"/>
      <c r="E19" s="62" t="s">
        <v>555</v>
      </c>
      <c r="F19" s="64"/>
      <c r="G19" s="65" t="s">
        <v>271</v>
      </c>
      <c r="H19" s="66" t="s">
        <v>589</v>
      </c>
    </row>
    <row r="20" spans="1:8" ht="26.25" customHeight="1">
      <c r="A20" s="61"/>
      <c r="B20" s="62" t="s">
        <v>272</v>
      </c>
      <c r="C20" s="63"/>
      <c r="D20" s="62"/>
      <c r="E20" s="62" t="s">
        <v>273</v>
      </c>
      <c r="F20" s="64"/>
      <c r="G20" s="65" t="s">
        <v>274</v>
      </c>
      <c r="H20" s="66" t="s">
        <v>590</v>
      </c>
    </row>
    <row r="21" spans="1:8" ht="26.25" customHeight="1">
      <c r="A21" s="61"/>
      <c r="B21" s="62" t="s">
        <v>275</v>
      </c>
      <c r="C21" s="63"/>
      <c r="D21" s="62"/>
      <c r="E21" s="62" t="s">
        <v>276</v>
      </c>
      <c r="F21" s="64"/>
      <c r="G21" s="65" t="s">
        <v>277</v>
      </c>
      <c r="H21" s="66" t="s">
        <v>591</v>
      </c>
    </row>
    <row r="22" spans="1:8" ht="26.25" customHeight="1">
      <c r="A22" s="61"/>
      <c r="B22" s="62" t="s">
        <v>278</v>
      </c>
      <c r="C22" s="63"/>
      <c r="D22" s="62"/>
      <c r="E22" s="62" t="s">
        <v>279</v>
      </c>
      <c r="F22" s="64"/>
      <c r="G22" s="65" t="s">
        <v>280</v>
      </c>
      <c r="H22" s="66" t="s">
        <v>592</v>
      </c>
    </row>
    <row r="23" spans="1:8" ht="26.25" customHeight="1">
      <c r="A23" s="61"/>
      <c r="B23" s="62" t="s">
        <v>281</v>
      </c>
      <c r="C23" s="63"/>
      <c r="D23" s="62"/>
      <c r="E23" s="62" t="s">
        <v>282</v>
      </c>
      <c r="F23" s="64"/>
      <c r="G23" s="65" t="s">
        <v>283</v>
      </c>
      <c r="H23" s="66" t="s">
        <v>593</v>
      </c>
    </row>
    <row r="24" spans="1:8" ht="26.25" customHeight="1">
      <c r="A24" s="61"/>
      <c r="B24" s="62" t="s">
        <v>255</v>
      </c>
      <c r="C24" s="63"/>
      <c r="D24" s="62"/>
      <c r="E24" s="62" t="s">
        <v>256</v>
      </c>
      <c r="F24" s="64"/>
      <c r="G24" s="65" t="s">
        <v>257</v>
      </c>
      <c r="H24" s="66" t="s">
        <v>594</v>
      </c>
    </row>
    <row r="25" spans="1:8" ht="26.25" customHeight="1">
      <c r="A25" s="61"/>
      <c r="B25" s="62" t="s">
        <v>258</v>
      </c>
      <c r="C25" s="63"/>
      <c r="D25" s="62"/>
      <c r="E25" s="62" t="s">
        <v>259</v>
      </c>
      <c r="F25" s="64"/>
      <c r="G25" s="65" t="s">
        <v>260</v>
      </c>
      <c r="H25" s="66" t="s">
        <v>595</v>
      </c>
    </row>
    <row r="26" spans="1:8" ht="26.25" customHeight="1">
      <c r="A26" s="67"/>
      <c r="B26" s="68" t="s">
        <v>261</v>
      </c>
      <c r="C26" s="69"/>
      <c r="D26" s="68"/>
      <c r="E26" s="68" t="s">
        <v>262</v>
      </c>
      <c r="F26" s="70"/>
      <c r="G26" s="71" t="s">
        <v>263</v>
      </c>
      <c r="H26" s="72" t="s">
        <v>596</v>
      </c>
    </row>
    <row r="27" spans="2:8" ht="13.5">
      <c r="B27" s="53"/>
      <c r="C27" s="53"/>
      <c r="D27" s="53"/>
      <c r="E27" s="53"/>
      <c r="F27" s="53"/>
      <c r="G27" s="53"/>
      <c r="H27" s="73" t="s">
        <v>284</v>
      </c>
    </row>
    <row r="28" spans="2:8" ht="13.5">
      <c r="B28" s="53"/>
      <c r="C28" s="53"/>
      <c r="D28" s="53"/>
      <c r="E28" s="53"/>
      <c r="F28" s="53"/>
      <c r="G28" s="53"/>
      <c r="H28" s="53"/>
    </row>
    <row r="29" spans="2:8" ht="13.5">
      <c r="B29" s="53"/>
      <c r="C29" s="53"/>
      <c r="D29" s="53"/>
      <c r="E29" s="53"/>
      <c r="F29" s="53"/>
      <c r="G29" s="53"/>
      <c r="H29" s="53"/>
    </row>
    <row r="30" spans="2:8" ht="13.5">
      <c r="B30" s="53"/>
      <c r="C30" s="53"/>
      <c r="D30" s="53"/>
      <c r="E30" s="53"/>
      <c r="F30" s="53"/>
      <c r="G30" s="53"/>
      <c r="H30" s="53"/>
    </row>
    <row r="31" spans="2:8" ht="13.5">
      <c r="B31" s="53"/>
      <c r="C31" s="53"/>
      <c r="D31" s="53"/>
      <c r="E31" s="53"/>
      <c r="F31" s="53"/>
      <c r="G31" s="53"/>
      <c r="H31" s="53"/>
    </row>
    <row r="32" spans="2:8" ht="13.5">
      <c r="B32" s="53"/>
      <c r="C32" s="53"/>
      <c r="D32" s="53"/>
      <c r="E32" s="53"/>
      <c r="F32" s="53"/>
      <c r="G32" s="53"/>
      <c r="H32" s="53"/>
    </row>
    <row r="33" spans="2:8" ht="13.5">
      <c r="B33" s="53"/>
      <c r="C33" s="53"/>
      <c r="D33" s="53"/>
      <c r="E33" s="53"/>
      <c r="F33" s="53"/>
      <c r="G33" s="53"/>
      <c r="H33" s="53"/>
    </row>
    <row r="34" spans="2:8" ht="13.5">
      <c r="B34" s="53"/>
      <c r="C34" s="53"/>
      <c r="D34" s="53"/>
      <c r="E34" s="53"/>
      <c r="F34" s="53"/>
      <c r="G34" s="53"/>
      <c r="H34" s="53"/>
    </row>
    <row r="35" spans="2:8" ht="13.5">
      <c r="B35" s="53"/>
      <c r="C35" s="53"/>
      <c r="D35" s="53"/>
      <c r="E35" s="53"/>
      <c r="F35" s="53"/>
      <c r="G35" s="53"/>
      <c r="H35" s="53"/>
    </row>
    <row r="36" spans="2:8" ht="13.5">
      <c r="B36" s="53"/>
      <c r="C36" s="53"/>
      <c r="D36" s="53"/>
      <c r="E36" s="53"/>
      <c r="F36" s="53"/>
      <c r="G36" s="53"/>
      <c r="H36" s="53"/>
    </row>
    <row r="37" spans="2:8" ht="13.5">
      <c r="B37" s="53"/>
      <c r="C37" s="53"/>
      <c r="D37" s="53"/>
      <c r="E37" s="53"/>
      <c r="F37" s="53"/>
      <c r="G37" s="53"/>
      <c r="H37" s="53"/>
    </row>
    <row r="38" spans="2:8" ht="13.5">
      <c r="B38" s="53"/>
      <c r="C38" s="53"/>
      <c r="D38" s="53"/>
      <c r="E38" s="53"/>
      <c r="F38" s="53"/>
      <c r="G38" s="53"/>
      <c r="H38" s="53"/>
    </row>
    <row r="39" spans="2:8" ht="13.5">
      <c r="B39" s="53"/>
      <c r="C39" s="53"/>
      <c r="D39" s="53"/>
      <c r="E39" s="53"/>
      <c r="F39" s="53"/>
      <c r="G39" s="53"/>
      <c r="H39" s="53"/>
    </row>
    <row r="40" spans="2:8" ht="13.5">
      <c r="B40" s="53"/>
      <c r="C40" s="53"/>
      <c r="D40" s="53"/>
      <c r="E40" s="53"/>
      <c r="F40" s="53"/>
      <c r="G40" s="53"/>
      <c r="H40" s="53"/>
    </row>
  </sheetData>
  <mergeCells count="1">
    <mergeCell ref="A1:H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0"/>
  <sheetViews>
    <sheetView showGridLines="0" view="pageBreakPreview" zoomScaleSheetLayoutView="100" workbookViewId="0" topLeftCell="A82">
      <selection activeCell="A1" sqref="A1:H1"/>
    </sheetView>
  </sheetViews>
  <sheetFormatPr defaultColWidth="9.00390625" defaultRowHeight="13.5"/>
  <cols>
    <col min="1" max="1" width="4.00390625" style="75" customWidth="1"/>
    <col min="2" max="2" width="35.50390625" style="76" customWidth="1"/>
    <col min="3" max="4" width="1.875" style="74" customWidth="1"/>
    <col min="5" max="5" width="26.125" style="74" customWidth="1"/>
    <col min="6" max="6" width="1.875" style="74" customWidth="1"/>
    <col min="7" max="7" width="17.125" style="77" customWidth="1"/>
    <col min="8" max="8" width="1.875" style="74" customWidth="1"/>
    <col min="9" max="16384" width="9.00390625" style="74" customWidth="1"/>
  </cols>
  <sheetData>
    <row r="1" spans="1:8" ht="21">
      <c r="A1" s="161" t="s">
        <v>456</v>
      </c>
      <c r="B1" s="168"/>
      <c r="C1" s="168"/>
      <c r="D1" s="168"/>
      <c r="E1" s="168"/>
      <c r="F1" s="168"/>
      <c r="G1" s="168"/>
      <c r="H1" s="168"/>
    </row>
    <row r="2" ht="6" customHeight="1"/>
    <row r="3" spans="1:8" ht="21" customHeight="1">
      <c r="A3" s="163" t="s">
        <v>285</v>
      </c>
      <c r="B3" s="163"/>
      <c r="C3" s="164"/>
      <c r="D3" s="165" t="s">
        <v>286</v>
      </c>
      <c r="E3" s="166"/>
      <c r="F3" s="167" t="s">
        <v>287</v>
      </c>
      <c r="G3" s="163"/>
      <c r="H3" s="163"/>
    </row>
    <row r="4" spans="1:8" ht="14.25" customHeight="1">
      <c r="A4" s="78" t="s">
        <v>457</v>
      </c>
      <c r="B4" s="79" t="s">
        <v>288</v>
      </c>
      <c r="C4" s="80"/>
      <c r="D4" s="81"/>
      <c r="E4" s="64"/>
      <c r="F4" s="80"/>
      <c r="G4" s="62"/>
      <c r="H4" s="82"/>
    </row>
    <row r="5" spans="1:8" ht="14.25" customHeight="1">
      <c r="A5" s="78"/>
      <c r="B5" s="79" t="s">
        <v>289</v>
      </c>
      <c r="C5" s="80"/>
      <c r="D5" s="81"/>
      <c r="E5" s="64"/>
      <c r="F5" s="80"/>
      <c r="G5" s="62"/>
      <c r="H5" s="82"/>
    </row>
    <row r="6" spans="1:8" ht="14.25" customHeight="1">
      <c r="A6" s="78"/>
      <c r="B6" s="83" t="s">
        <v>290</v>
      </c>
      <c r="C6" s="80"/>
      <c r="D6" s="81"/>
      <c r="E6" s="64" t="s">
        <v>291</v>
      </c>
      <c r="F6" s="80"/>
      <c r="G6" s="62" t="s">
        <v>598</v>
      </c>
      <c r="H6" s="82"/>
    </row>
    <row r="7" spans="1:8" ht="14.25" customHeight="1">
      <c r="A7" s="78"/>
      <c r="B7" s="83" t="s">
        <v>123</v>
      </c>
      <c r="C7" s="80"/>
      <c r="D7" s="81"/>
      <c r="E7" s="64" t="s">
        <v>292</v>
      </c>
      <c r="F7" s="80"/>
      <c r="G7" s="62" t="s">
        <v>293</v>
      </c>
      <c r="H7" s="82"/>
    </row>
    <row r="8" spans="1:8" ht="14.25" customHeight="1">
      <c r="A8" s="78"/>
      <c r="B8" s="83" t="s">
        <v>294</v>
      </c>
      <c r="C8" s="80"/>
      <c r="D8" s="81"/>
      <c r="E8" s="64" t="s">
        <v>295</v>
      </c>
      <c r="F8" s="80"/>
      <c r="G8" s="62" t="s">
        <v>458</v>
      </c>
      <c r="H8" s="82"/>
    </row>
    <row r="9" spans="1:8" ht="14.25" customHeight="1">
      <c r="A9" s="78"/>
      <c r="B9" s="83" t="s">
        <v>296</v>
      </c>
      <c r="C9" s="80"/>
      <c r="D9" s="81"/>
      <c r="E9" s="64" t="s">
        <v>297</v>
      </c>
      <c r="F9" s="80"/>
      <c r="G9" s="62" t="s">
        <v>459</v>
      </c>
      <c r="H9" s="82"/>
    </row>
    <row r="10" spans="1:8" ht="14.25" customHeight="1">
      <c r="A10" s="78"/>
      <c r="B10" s="83" t="s">
        <v>147</v>
      </c>
      <c r="C10" s="80"/>
      <c r="D10" s="81"/>
      <c r="E10" s="64" t="s">
        <v>298</v>
      </c>
      <c r="F10" s="80"/>
      <c r="G10" s="62" t="s">
        <v>460</v>
      </c>
      <c r="H10" s="82"/>
    </row>
    <row r="11" spans="1:8" ht="14.25" customHeight="1">
      <c r="A11" s="78"/>
      <c r="B11" s="83" t="s">
        <v>139</v>
      </c>
      <c r="C11" s="80"/>
      <c r="D11" s="81"/>
      <c r="E11" s="64" t="s">
        <v>298</v>
      </c>
      <c r="F11" s="80"/>
      <c r="G11" s="62" t="s">
        <v>299</v>
      </c>
      <c r="H11" s="82"/>
    </row>
    <row r="12" spans="1:8" ht="14.25" customHeight="1">
      <c r="A12" s="78"/>
      <c r="B12" s="79" t="s">
        <v>300</v>
      </c>
      <c r="C12" s="80"/>
      <c r="D12" s="81"/>
      <c r="E12" s="64"/>
      <c r="F12" s="80"/>
      <c r="G12" s="62"/>
      <c r="H12" s="82"/>
    </row>
    <row r="13" spans="1:8" ht="14.25" customHeight="1">
      <c r="A13" s="78"/>
      <c r="B13" s="83" t="s">
        <v>161</v>
      </c>
      <c r="C13" s="80"/>
      <c r="D13" s="81"/>
      <c r="E13" s="64" t="s">
        <v>301</v>
      </c>
      <c r="F13" s="80"/>
      <c r="G13" s="62" t="s">
        <v>461</v>
      </c>
      <c r="H13" s="82"/>
    </row>
    <row r="14" spans="1:8" ht="14.25" customHeight="1">
      <c r="A14" s="78"/>
      <c r="B14" s="83" t="s">
        <v>159</v>
      </c>
      <c r="C14" s="80"/>
      <c r="D14" s="81"/>
      <c r="E14" s="64" t="s">
        <v>302</v>
      </c>
      <c r="F14" s="80"/>
      <c r="G14" s="62" t="s">
        <v>462</v>
      </c>
      <c r="H14" s="82"/>
    </row>
    <row r="15" spans="1:8" ht="14.25" customHeight="1">
      <c r="A15" s="78"/>
      <c r="B15" s="83" t="s">
        <v>303</v>
      </c>
      <c r="C15" s="80"/>
      <c r="D15" s="81"/>
      <c r="E15" s="64" t="s">
        <v>304</v>
      </c>
      <c r="F15" s="80"/>
      <c r="G15" s="62" t="s">
        <v>463</v>
      </c>
      <c r="H15" s="82"/>
    </row>
    <row r="16" spans="1:8" ht="14.25" customHeight="1">
      <c r="A16" s="78"/>
      <c r="B16" s="83" t="s">
        <v>160</v>
      </c>
      <c r="C16" s="80"/>
      <c r="D16" s="81"/>
      <c r="E16" s="64" t="s">
        <v>304</v>
      </c>
      <c r="F16" s="80"/>
      <c r="G16" s="62" t="s">
        <v>464</v>
      </c>
      <c r="H16" s="82"/>
    </row>
    <row r="17" spans="1:8" ht="14.25" customHeight="1">
      <c r="A17" s="78"/>
      <c r="B17" s="83" t="s">
        <v>166</v>
      </c>
      <c r="C17" s="80"/>
      <c r="D17" s="81"/>
      <c r="E17" s="64" t="s">
        <v>305</v>
      </c>
      <c r="F17" s="80"/>
      <c r="G17" s="62" t="s">
        <v>465</v>
      </c>
      <c r="H17" s="82"/>
    </row>
    <row r="18" spans="1:8" ht="14.25" customHeight="1">
      <c r="A18" s="78"/>
      <c r="B18" s="79" t="s">
        <v>306</v>
      </c>
      <c r="C18" s="80"/>
      <c r="D18" s="81"/>
      <c r="E18" s="64"/>
      <c r="F18" s="80"/>
      <c r="G18" s="62"/>
      <c r="H18" s="82"/>
    </row>
    <row r="19" spans="1:8" ht="14.25" customHeight="1">
      <c r="A19" s="78"/>
      <c r="B19" s="83" t="s">
        <v>169</v>
      </c>
      <c r="C19" s="80"/>
      <c r="D19" s="81"/>
      <c r="E19" s="64" t="s">
        <v>307</v>
      </c>
      <c r="F19" s="80"/>
      <c r="G19" s="62" t="s">
        <v>466</v>
      </c>
      <c r="H19" s="82"/>
    </row>
    <row r="20" spans="1:8" ht="14.25" customHeight="1">
      <c r="A20" s="78"/>
      <c r="B20" s="83" t="s">
        <v>170</v>
      </c>
      <c r="C20" s="80"/>
      <c r="D20" s="81"/>
      <c r="E20" s="64" t="s">
        <v>308</v>
      </c>
      <c r="F20" s="80"/>
      <c r="G20" s="62" t="s">
        <v>467</v>
      </c>
      <c r="H20" s="82"/>
    </row>
    <row r="21" spans="1:8" ht="14.25" customHeight="1">
      <c r="A21" s="78"/>
      <c r="B21" s="83" t="s">
        <v>171</v>
      </c>
      <c r="C21" s="80"/>
      <c r="D21" s="81"/>
      <c r="E21" s="64" t="s">
        <v>309</v>
      </c>
      <c r="F21" s="80"/>
      <c r="G21" s="62" t="s">
        <v>468</v>
      </c>
      <c r="H21" s="82"/>
    </row>
    <row r="22" spans="1:8" ht="14.25" customHeight="1">
      <c r="A22" s="78"/>
      <c r="B22" s="83" t="s">
        <v>172</v>
      </c>
      <c r="C22" s="80"/>
      <c r="D22" s="81"/>
      <c r="E22" s="64" t="s">
        <v>310</v>
      </c>
      <c r="F22" s="80"/>
      <c r="G22" s="62" t="s">
        <v>469</v>
      </c>
      <c r="H22" s="82"/>
    </row>
    <row r="23" spans="1:8" ht="14.25" customHeight="1">
      <c r="A23" s="78"/>
      <c r="B23" s="83" t="s">
        <v>173</v>
      </c>
      <c r="C23" s="80"/>
      <c r="D23" s="81"/>
      <c r="E23" s="64" t="s">
        <v>311</v>
      </c>
      <c r="F23" s="80"/>
      <c r="G23" s="62" t="s">
        <v>470</v>
      </c>
      <c r="H23" s="82"/>
    </row>
    <row r="24" spans="1:8" ht="14.25" customHeight="1">
      <c r="A24" s="78"/>
      <c r="B24" s="83" t="s">
        <v>174</v>
      </c>
      <c r="C24" s="80"/>
      <c r="D24" s="81"/>
      <c r="E24" s="64" t="s">
        <v>312</v>
      </c>
      <c r="F24" s="80"/>
      <c r="G24" s="62" t="s">
        <v>471</v>
      </c>
      <c r="H24" s="82"/>
    </row>
    <row r="25" spans="1:8" ht="14.25" customHeight="1">
      <c r="A25" s="78"/>
      <c r="B25" s="83" t="s">
        <v>175</v>
      </c>
      <c r="C25" s="80"/>
      <c r="D25" s="81"/>
      <c r="E25" s="64" t="s">
        <v>313</v>
      </c>
      <c r="F25" s="80"/>
      <c r="G25" s="62" t="s">
        <v>472</v>
      </c>
      <c r="H25" s="82"/>
    </row>
    <row r="26" spans="1:8" ht="14.25" customHeight="1">
      <c r="A26" s="78"/>
      <c r="B26" s="83" t="s">
        <v>176</v>
      </c>
      <c r="C26" s="80"/>
      <c r="D26" s="81"/>
      <c r="E26" s="64" t="s">
        <v>314</v>
      </c>
      <c r="F26" s="80"/>
      <c r="G26" s="62" t="s">
        <v>473</v>
      </c>
      <c r="H26" s="82"/>
    </row>
    <row r="27" spans="1:8" ht="14.25" customHeight="1">
      <c r="A27" s="78"/>
      <c r="B27" s="79" t="s">
        <v>315</v>
      </c>
      <c r="C27" s="80"/>
      <c r="D27" s="81"/>
      <c r="E27" s="64"/>
      <c r="F27" s="80"/>
      <c r="G27" s="62"/>
      <c r="H27" s="82"/>
    </row>
    <row r="28" spans="1:8" ht="14.25" customHeight="1">
      <c r="A28" s="78"/>
      <c r="B28" s="83" t="s">
        <v>178</v>
      </c>
      <c r="C28" s="80"/>
      <c r="D28" s="81"/>
      <c r="E28" s="64" t="s">
        <v>307</v>
      </c>
      <c r="F28" s="80"/>
      <c r="G28" s="62" t="s">
        <v>474</v>
      </c>
      <c r="H28" s="82"/>
    </row>
    <row r="29" spans="1:8" ht="14.25" customHeight="1">
      <c r="A29" s="78"/>
      <c r="B29" s="83" t="s">
        <v>179</v>
      </c>
      <c r="C29" s="80"/>
      <c r="D29" s="81"/>
      <c r="E29" s="64" t="s">
        <v>308</v>
      </c>
      <c r="F29" s="80"/>
      <c r="G29" s="62" t="s">
        <v>475</v>
      </c>
      <c r="H29" s="82"/>
    </row>
    <row r="30" spans="1:8" ht="14.25" customHeight="1">
      <c r="A30" s="78"/>
      <c r="B30" s="83" t="s">
        <v>180</v>
      </c>
      <c r="C30" s="80"/>
      <c r="D30" s="81"/>
      <c r="E30" s="64" t="s">
        <v>309</v>
      </c>
      <c r="F30" s="80"/>
      <c r="G30" s="62" t="s">
        <v>476</v>
      </c>
      <c r="H30" s="82"/>
    </row>
    <row r="31" spans="1:8" ht="14.25" customHeight="1">
      <c r="A31" s="78"/>
      <c r="B31" s="83" t="s">
        <v>181</v>
      </c>
      <c r="C31" s="80"/>
      <c r="D31" s="81"/>
      <c r="E31" s="64" t="s">
        <v>310</v>
      </c>
      <c r="F31" s="80"/>
      <c r="G31" s="62" t="s">
        <v>477</v>
      </c>
      <c r="H31" s="82"/>
    </row>
    <row r="32" spans="1:8" ht="14.25" customHeight="1">
      <c r="A32" s="78"/>
      <c r="B32" s="83" t="s">
        <v>182</v>
      </c>
      <c r="C32" s="80"/>
      <c r="D32" s="81"/>
      <c r="E32" s="64" t="s">
        <v>311</v>
      </c>
      <c r="F32" s="80"/>
      <c r="G32" s="62" t="s">
        <v>478</v>
      </c>
      <c r="H32" s="82"/>
    </row>
    <row r="33" spans="1:8" ht="14.25" customHeight="1">
      <c r="A33" s="78"/>
      <c r="B33" s="83" t="s">
        <v>183</v>
      </c>
      <c r="C33" s="80"/>
      <c r="D33" s="81"/>
      <c r="E33" s="64" t="s">
        <v>312</v>
      </c>
      <c r="F33" s="80"/>
      <c r="G33" s="62" t="s">
        <v>479</v>
      </c>
      <c r="H33" s="82"/>
    </row>
    <row r="34" spans="1:8" ht="14.25" customHeight="1">
      <c r="A34" s="78"/>
      <c r="B34" s="83" t="s">
        <v>184</v>
      </c>
      <c r="C34" s="80"/>
      <c r="D34" s="81"/>
      <c r="E34" s="64" t="s">
        <v>313</v>
      </c>
      <c r="F34" s="80"/>
      <c r="G34" s="62" t="s">
        <v>480</v>
      </c>
      <c r="H34" s="82"/>
    </row>
    <row r="35" spans="1:8" ht="14.25" customHeight="1">
      <c r="A35" s="78"/>
      <c r="B35" s="83" t="s">
        <v>185</v>
      </c>
      <c r="C35" s="80"/>
      <c r="D35" s="81"/>
      <c r="E35" s="64" t="s">
        <v>314</v>
      </c>
      <c r="F35" s="80"/>
      <c r="G35" s="62" t="s">
        <v>481</v>
      </c>
      <c r="H35" s="82"/>
    </row>
    <row r="36" spans="1:8" ht="14.25" customHeight="1">
      <c r="A36" s="78"/>
      <c r="B36" s="79" t="s">
        <v>316</v>
      </c>
      <c r="C36" s="80"/>
      <c r="D36" s="81"/>
      <c r="E36" s="64"/>
      <c r="F36" s="80"/>
      <c r="G36" s="62"/>
      <c r="H36" s="82"/>
    </row>
    <row r="37" spans="1:8" ht="14.25" customHeight="1">
      <c r="A37" s="78"/>
      <c r="B37" s="83" t="s">
        <v>187</v>
      </c>
      <c r="C37" s="80"/>
      <c r="D37" s="81"/>
      <c r="E37" s="64" t="s">
        <v>317</v>
      </c>
      <c r="F37" s="80"/>
      <c r="G37" s="62" t="s">
        <v>482</v>
      </c>
      <c r="H37" s="82"/>
    </row>
    <row r="38" spans="1:8" ht="14.25" customHeight="1">
      <c r="A38" s="78"/>
      <c r="B38" s="83" t="s">
        <v>188</v>
      </c>
      <c r="C38" s="80"/>
      <c r="D38" s="81"/>
      <c r="E38" s="64" t="s">
        <v>318</v>
      </c>
      <c r="F38" s="80"/>
      <c r="G38" s="62" t="s">
        <v>483</v>
      </c>
      <c r="H38" s="82"/>
    </row>
    <row r="39" spans="1:8" ht="14.25" customHeight="1">
      <c r="A39" s="78"/>
      <c r="B39" s="83" t="s">
        <v>189</v>
      </c>
      <c r="C39" s="80"/>
      <c r="D39" s="81"/>
      <c r="E39" s="64" t="s">
        <v>319</v>
      </c>
      <c r="F39" s="80"/>
      <c r="G39" s="62" t="s">
        <v>484</v>
      </c>
      <c r="H39" s="82"/>
    </row>
    <row r="40" spans="1:8" ht="14.25" customHeight="1">
      <c r="A40" s="78"/>
      <c r="B40" s="83" t="s">
        <v>190</v>
      </c>
      <c r="C40" s="80"/>
      <c r="D40" s="81"/>
      <c r="E40" s="64" t="s">
        <v>320</v>
      </c>
      <c r="F40" s="80"/>
      <c r="G40" s="62" t="s">
        <v>485</v>
      </c>
      <c r="H40" s="82"/>
    </row>
    <row r="41" spans="1:8" ht="14.25" customHeight="1">
      <c r="A41" s="78"/>
      <c r="B41" s="79" t="s">
        <v>321</v>
      </c>
      <c r="C41" s="80"/>
      <c r="D41" s="81"/>
      <c r="E41" s="64"/>
      <c r="F41" s="80"/>
      <c r="G41" s="62"/>
      <c r="H41" s="82"/>
    </row>
    <row r="42" spans="1:8" ht="14.25" customHeight="1">
      <c r="A42" s="78"/>
      <c r="B42" s="83" t="s">
        <v>322</v>
      </c>
      <c r="C42" s="80"/>
      <c r="D42" s="81"/>
      <c r="E42" s="64" t="s">
        <v>323</v>
      </c>
      <c r="F42" s="80"/>
      <c r="G42" s="62" t="s">
        <v>486</v>
      </c>
      <c r="H42" s="82"/>
    </row>
    <row r="43" spans="1:8" ht="14.25" customHeight="1">
      <c r="A43" s="78"/>
      <c r="B43" s="83" t="s">
        <v>192</v>
      </c>
      <c r="C43" s="80"/>
      <c r="D43" s="81"/>
      <c r="E43" s="64" t="s">
        <v>324</v>
      </c>
      <c r="F43" s="80"/>
      <c r="G43" s="62" t="s">
        <v>487</v>
      </c>
      <c r="H43" s="82"/>
    </row>
    <row r="44" spans="1:8" ht="14.25" customHeight="1">
      <c r="A44" s="78"/>
      <c r="B44" s="83" t="s">
        <v>195</v>
      </c>
      <c r="C44" s="80"/>
      <c r="D44" s="81"/>
      <c r="E44" s="64" t="s">
        <v>325</v>
      </c>
      <c r="F44" s="80"/>
      <c r="G44" s="62" t="s">
        <v>488</v>
      </c>
      <c r="H44" s="82"/>
    </row>
    <row r="45" spans="1:8" ht="14.25" customHeight="1">
      <c r="A45" s="78"/>
      <c r="B45" s="83" t="s">
        <v>193</v>
      </c>
      <c r="C45" s="80"/>
      <c r="D45" s="81"/>
      <c r="E45" s="64" t="s">
        <v>309</v>
      </c>
      <c r="F45" s="80"/>
      <c r="G45" s="62" t="s">
        <v>489</v>
      </c>
      <c r="H45" s="82"/>
    </row>
    <row r="46" spans="1:8" ht="14.25" customHeight="1">
      <c r="A46" s="78"/>
      <c r="B46" s="79" t="s">
        <v>326</v>
      </c>
      <c r="C46" s="80"/>
      <c r="D46" s="81"/>
      <c r="E46" s="64"/>
      <c r="F46" s="80"/>
      <c r="G46" s="62"/>
      <c r="H46" s="82"/>
    </row>
    <row r="47" spans="1:8" ht="14.25" customHeight="1">
      <c r="A47" s="78"/>
      <c r="B47" s="83" t="s">
        <v>327</v>
      </c>
      <c r="C47" s="80"/>
      <c r="D47" s="81"/>
      <c r="E47" s="64" t="s">
        <v>328</v>
      </c>
      <c r="F47" s="80"/>
      <c r="G47" s="62" t="s">
        <v>490</v>
      </c>
      <c r="H47" s="82"/>
    </row>
    <row r="48" spans="1:8" ht="14.25" customHeight="1">
      <c r="A48" s="78"/>
      <c r="B48" s="83" t="s">
        <v>329</v>
      </c>
      <c r="C48" s="80"/>
      <c r="D48" s="81"/>
      <c r="E48" s="64" t="s">
        <v>330</v>
      </c>
      <c r="F48" s="80"/>
      <c r="G48" s="62" t="s">
        <v>491</v>
      </c>
      <c r="H48" s="82"/>
    </row>
    <row r="49" spans="1:8" ht="14.25" customHeight="1">
      <c r="A49" s="78"/>
      <c r="B49" s="83" t="s">
        <v>331</v>
      </c>
      <c r="C49" s="80"/>
      <c r="D49" s="81"/>
      <c r="E49" s="64" t="s">
        <v>332</v>
      </c>
      <c r="F49" s="80"/>
      <c r="G49" s="62" t="s">
        <v>492</v>
      </c>
      <c r="H49" s="82"/>
    </row>
    <row r="50" spans="1:8" ht="14.25" customHeight="1">
      <c r="A50" s="78"/>
      <c r="B50" s="79" t="s">
        <v>333</v>
      </c>
      <c r="C50" s="80"/>
      <c r="D50" s="81"/>
      <c r="E50" s="64"/>
      <c r="F50" s="80"/>
      <c r="G50" s="62"/>
      <c r="H50" s="82"/>
    </row>
    <row r="51" spans="1:8" ht="14.25" customHeight="1">
      <c r="A51" s="78"/>
      <c r="B51" s="83" t="s">
        <v>334</v>
      </c>
      <c r="C51" s="80"/>
      <c r="D51" s="81"/>
      <c r="E51" s="64" t="s">
        <v>335</v>
      </c>
      <c r="F51" s="80"/>
      <c r="G51" s="62" t="s">
        <v>493</v>
      </c>
      <c r="H51" s="82"/>
    </row>
    <row r="52" spans="1:8" ht="14.25" customHeight="1">
      <c r="A52" s="78"/>
      <c r="B52" s="83" t="s">
        <v>336</v>
      </c>
      <c r="C52" s="80"/>
      <c r="D52" s="81"/>
      <c r="E52" s="64" t="s">
        <v>337</v>
      </c>
      <c r="F52" s="80"/>
      <c r="G52" s="62" t="s">
        <v>494</v>
      </c>
      <c r="H52" s="82"/>
    </row>
    <row r="53" spans="1:8" ht="14.25" customHeight="1">
      <c r="A53" s="78"/>
      <c r="B53" s="83" t="s">
        <v>338</v>
      </c>
      <c r="C53" s="80"/>
      <c r="D53" s="81"/>
      <c r="E53" s="64" t="s">
        <v>339</v>
      </c>
      <c r="F53" s="80"/>
      <c r="G53" s="62" t="s">
        <v>495</v>
      </c>
      <c r="H53" s="82"/>
    </row>
    <row r="54" spans="1:8" ht="14.25" customHeight="1">
      <c r="A54" s="84"/>
      <c r="B54" s="85" t="s">
        <v>340</v>
      </c>
      <c r="C54" s="86"/>
      <c r="D54" s="87"/>
      <c r="E54" s="70" t="s">
        <v>341</v>
      </c>
      <c r="F54" s="86"/>
      <c r="G54" s="68" t="s">
        <v>496</v>
      </c>
      <c r="H54" s="88"/>
    </row>
    <row r="55" spans="1:8" ht="14.25" customHeight="1">
      <c r="A55" s="89"/>
      <c r="B55" s="83"/>
      <c r="C55" s="80"/>
      <c r="D55" s="80"/>
      <c r="E55" s="80"/>
      <c r="F55" s="80"/>
      <c r="G55" s="62"/>
      <c r="H55" s="80"/>
    </row>
    <row r="56" spans="1:8" ht="14.25" customHeight="1">
      <c r="A56" s="89"/>
      <c r="B56" s="83"/>
      <c r="C56" s="80"/>
      <c r="D56" s="80"/>
      <c r="E56" s="80"/>
      <c r="F56" s="80"/>
      <c r="G56" s="62"/>
      <c r="H56" s="80"/>
    </row>
    <row r="57" spans="1:8" ht="14.25" customHeight="1">
      <c r="A57" s="89"/>
      <c r="B57" s="83"/>
      <c r="C57" s="80"/>
      <c r="D57" s="80"/>
      <c r="E57" s="80"/>
      <c r="F57" s="80"/>
      <c r="G57" s="62"/>
      <c r="H57" s="80"/>
    </row>
    <row r="58" spans="1:8" ht="21">
      <c r="A58" s="161"/>
      <c r="B58" s="168"/>
      <c r="C58" s="168"/>
      <c r="D58" s="168"/>
      <c r="E58" s="168"/>
      <c r="F58" s="168"/>
      <c r="G58" s="168"/>
      <c r="H58" s="168"/>
    </row>
    <row r="59" ht="6" customHeight="1"/>
    <row r="60" spans="1:8" ht="21" customHeight="1">
      <c r="A60" s="163" t="s">
        <v>285</v>
      </c>
      <c r="B60" s="163"/>
      <c r="C60" s="164"/>
      <c r="D60" s="165" t="s">
        <v>286</v>
      </c>
      <c r="E60" s="166"/>
      <c r="F60" s="167" t="s">
        <v>287</v>
      </c>
      <c r="G60" s="163"/>
      <c r="H60" s="163"/>
    </row>
    <row r="61" spans="1:8" ht="15" customHeight="1">
      <c r="A61" s="78"/>
      <c r="B61" s="79" t="s">
        <v>342</v>
      </c>
      <c r="C61" s="80"/>
      <c r="D61" s="81"/>
      <c r="E61" s="64"/>
      <c r="F61" s="80"/>
      <c r="G61" s="80"/>
      <c r="H61" s="82"/>
    </row>
    <row r="62" spans="1:8" ht="15.75" customHeight="1">
      <c r="A62" s="78"/>
      <c r="B62" s="83" t="s">
        <v>344</v>
      </c>
      <c r="C62" s="80"/>
      <c r="D62" s="81"/>
      <c r="E62" s="64" t="s">
        <v>345</v>
      </c>
      <c r="F62" s="80"/>
      <c r="G62" s="80" t="s">
        <v>599</v>
      </c>
      <c r="H62" s="82"/>
    </row>
    <row r="63" spans="1:8" ht="15.75" customHeight="1">
      <c r="A63" s="78"/>
      <c r="B63" s="83" t="s">
        <v>346</v>
      </c>
      <c r="C63" s="80"/>
      <c r="D63" s="81"/>
      <c r="E63" s="64" t="s">
        <v>343</v>
      </c>
      <c r="F63" s="80"/>
      <c r="G63" s="80" t="s">
        <v>497</v>
      </c>
      <c r="H63" s="82"/>
    </row>
    <row r="64" spans="1:8" ht="15.75" customHeight="1">
      <c r="A64" s="78"/>
      <c r="B64" s="83" t="s">
        <v>347</v>
      </c>
      <c r="C64" s="80"/>
      <c r="D64" s="81"/>
      <c r="E64" s="64" t="s">
        <v>343</v>
      </c>
      <c r="F64" s="80"/>
      <c r="G64" s="80" t="s">
        <v>498</v>
      </c>
      <c r="H64" s="82"/>
    </row>
    <row r="65" spans="1:8" ht="15.75" customHeight="1">
      <c r="A65" s="78"/>
      <c r="B65" s="83" t="s">
        <v>348</v>
      </c>
      <c r="C65" s="80"/>
      <c r="D65" s="81"/>
      <c r="E65" s="64" t="s">
        <v>343</v>
      </c>
      <c r="F65" s="80"/>
      <c r="G65" s="80" t="s">
        <v>499</v>
      </c>
      <c r="H65" s="82"/>
    </row>
    <row r="66" spans="1:8" ht="15.75" customHeight="1">
      <c r="A66" s="78"/>
      <c r="B66" s="83" t="s">
        <v>349</v>
      </c>
      <c r="C66" s="80"/>
      <c r="D66" s="81"/>
      <c r="E66" s="64" t="s">
        <v>350</v>
      </c>
      <c r="F66" s="80"/>
      <c r="G66" s="80" t="s">
        <v>600</v>
      </c>
      <c r="H66" s="82"/>
    </row>
    <row r="67" spans="1:8" ht="15.75" customHeight="1">
      <c r="A67" s="78"/>
      <c r="B67" s="83" t="s">
        <v>351</v>
      </c>
      <c r="C67" s="80"/>
      <c r="D67" s="81"/>
      <c r="E67" s="64" t="s">
        <v>352</v>
      </c>
      <c r="F67" s="80"/>
      <c r="G67" s="80" t="s">
        <v>500</v>
      </c>
      <c r="H67" s="82"/>
    </row>
    <row r="68" spans="1:8" ht="15.75" customHeight="1">
      <c r="A68" s="78"/>
      <c r="B68" s="83" t="s">
        <v>353</v>
      </c>
      <c r="C68" s="80"/>
      <c r="D68" s="81"/>
      <c r="E68" s="64" t="s">
        <v>354</v>
      </c>
      <c r="F68" s="80"/>
      <c r="G68" s="80" t="s">
        <v>501</v>
      </c>
      <c r="H68" s="82"/>
    </row>
    <row r="69" spans="1:8" ht="15.75" customHeight="1">
      <c r="A69" s="78"/>
      <c r="B69" s="83" t="s">
        <v>355</v>
      </c>
      <c r="C69" s="80"/>
      <c r="D69" s="81"/>
      <c r="E69" s="64" t="s">
        <v>337</v>
      </c>
      <c r="F69" s="80"/>
      <c r="G69" s="80" t="s">
        <v>502</v>
      </c>
      <c r="H69" s="82"/>
    </row>
    <row r="70" spans="1:8" ht="15" customHeight="1">
      <c r="A70" s="78"/>
      <c r="B70" s="79" t="s">
        <v>356</v>
      </c>
      <c r="C70" s="80"/>
      <c r="D70" s="81"/>
      <c r="E70" s="64"/>
      <c r="F70" s="80"/>
      <c r="G70" s="80"/>
      <c r="H70" s="82"/>
    </row>
    <row r="71" spans="1:8" ht="15" customHeight="1">
      <c r="A71" s="78"/>
      <c r="B71" s="83" t="s">
        <v>357</v>
      </c>
      <c r="C71" s="80"/>
      <c r="D71" s="81"/>
      <c r="E71" s="64" t="s">
        <v>358</v>
      </c>
      <c r="F71" s="80"/>
      <c r="G71" s="80" t="s">
        <v>503</v>
      </c>
      <c r="H71" s="82"/>
    </row>
    <row r="72" spans="1:8" ht="15" customHeight="1">
      <c r="A72" s="78"/>
      <c r="B72" s="83" t="s">
        <v>87</v>
      </c>
      <c r="C72" s="80"/>
      <c r="D72" s="81"/>
      <c r="E72" s="64" t="s">
        <v>359</v>
      </c>
      <c r="F72" s="80"/>
      <c r="G72" s="80" t="s">
        <v>504</v>
      </c>
      <c r="H72" s="82"/>
    </row>
    <row r="73" spans="1:8" ht="15" customHeight="1">
      <c r="A73" s="78"/>
      <c r="B73" s="83" t="s">
        <v>360</v>
      </c>
      <c r="C73" s="80"/>
      <c r="D73" s="81"/>
      <c r="E73" s="64" t="s">
        <v>305</v>
      </c>
      <c r="F73" s="80"/>
      <c r="G73" s="80" t="s">
        <v>505</v>
      </c>
      <c r="H73" s="82"/>
    </row>
    <row r="74" spans="1:8" ht="15" customHeight="1">
      <c r="A74" s="78" t="s">
        <v>506</v>
      </c>
      <c r="B74" s="79" t="s">
        <v>361</v>
      </c>
      <c r="C74" s="80"/>
      <c r="D74" s="81"/>
      <c r="E74" s="64"/>
      <c r="F74" s="80"/>
      <c r="G74" s="80"/>
      <c r="H74" s="82"/>
    </row>
    <row r="75" spans="1:8" ht="15.75" customHeight="1">
      <c r="A75" s="78"/>
      <c r="B75" s="83" t="s">
        <v>362</v>
      </c>
      <c r="C75" s="80"/>
      <c r="D75" s="81"/>
      <c r="E75" s="64" t="s">
        <v>363</v>
      </c>
      <c r="F75" s="80"/>
      <c r="G75" s="80" t="s">
        <v>507</v>
      </c>
      <c r="H75" s="82"/>
    </row>
    <row r="76" spans="1:8" ht="15.75" customHeight="1">
      <c r="A76" s="78"/>
      <c r="B76" s="83" t="s">
        <v>364</v>
      </c>
      <c r="C76" s="80"/>
      <c r="D76" s="81"/>
      <c r="E76" s="64" t="s">
        <v>365</v>
      </c>
      <c r="F76" s="80"/>
      <c r="G76" s="80" t="s">
        <v>508</v>
      </c>
      <c r="H76" s="82"/>
    </row>
    <row r="77" spans="1:8" ht="15.75" customHeight="1">
      <c r="A77" s="78"/>
      <c r="B77" s="83" t="s">
        <v>366</v>
      </c>
      <c r="C77" s="80"/>
      <c r="D77" s="81"/>
      <c r="E77" s="64" t="s">
        <v>367</v>
      </c>
      <c r="F77" s="80"/>
      <c r="G77" s="80" t="s">
        <v>509</v>
      </c>
      <c r="H77" s="82"/>
    </row>
    <row r="78" spans="1:8" ht="15.75" customHeight="1">
      <c r="A78" s="78"/>
      <c r="B78" s="83" t="s">
        <v>368</v>
      </c>
      <c r="C78" s="80"/>
      <c r="D78" s="81"/>
      <c r="E78" s="64" t="s">
        <v>369</v>
      </c>
      <c r="F78" s="80"/>
      <c r="G78" s="80" t="s">
        <v>510</v>
      </c>
      <c r="H78" s="82"/>
    </row>
    <row r="79" spans="1:8" ht="15" customHeight="1">
      <c r="A79" s="78" t="s">
        <v>511</v>
      </c>
      <c r="B79" s="79" t="s">
        <v>370</v>
      </c>
      <c r="C79" s="80"/>
      <c r="D79" s="81"/>
      <c r="E79" s="64"/>
      <c r="F79" s="80"/>
      <c r="G79" s="80"/>
      <c r="H79" s="82"/>
    </row>
    <row r="80" spans="1:8" ht="15" customHeight="1">
      <c r="A80" s="78"/>
      <c r="B80" s="83" t="s">
        <v>371</v>
      </c>
      <c r="C80" s="80"/>
      <c r="D80" s="81"/>
      <c r="E80" s="64" t="s">
        <v>372</v>
      </c>
      <c r="F80" s="80"/>
      <c r="G80" s="80" t="s">
        <v>512</v>
      </c>
      <c r="H80" s="82"/>
    </row>
    <row r="81" spans="1:8" ht="15" customHeight="1">
      <c r="A81" s="78"/>
      <c r="B81" s="83" t="s">
        <v>373</v>
      </c>
      <c r="C81" s="80"/>
      <c r="D81" s="81"/>
      <c r="E81" s="64" t="s">
        <v>374</v>
      </c>
      <c r="F81" s="80"/>
      <c r="G81" s="80" t="s">
        <v>513</v>
      </c>
      <c r="H81" s="82"/>
    </row>
    <row r="82" spans="1:8" ht="15" customHeight="1">
      <c r="A82" s="78"/>
      <c r="B82" s="83" t="s">
        <v>375</v>
      </c>
      <c r="C82" s="80"/>
      <c r="D82" s="81"/>
      <c r="E82" s="64" t="s">
        <v>376</v>
      </c>
      <c r="F82" s="80"/>
      <c r="G82" s="80" t="s">
        <v>601</v>
      </c>
      <c r="H82" s="82"/>
    </row>
    <row r="83" spans="1:8" ht="15" customHeight="1">
      <c r="A83" s="78"/>
      <c r="B83" s="83" t="s">
        <v>597</v>
      </c>
      <c r="C83" s="80"/>
      <c r="D83" s="81"/>
      <c r="E83" s="64" t="s">
        <v>377</v>
      </c>
      <c r="F83" s="80"/>
      <c r="G83" s="80" t="s">
        <v>602</v>
      </c>
      <c r="H83" s="82"/>
    </row>
    <row r="84" spans="1:8" ht="15" customHeight="1">
      <c r="A84" s="78"/>
      <c r="B84" s="83" t="s">
        <v>603</v>
      </c>
      <c r="C84" s="80"/>
      <c r="D84" s="81"/>
      <c r="E84" s="64" t="s">
        <v>377</v>
      </c>
      <c r="F84" s="80"/>
      <c r="G84" s="80" t="s">
        <v>604</v>
      </c>
      <c r="H84" s="82"/>
    </row>
    <row r="85" spans="1:8" ht="15" customHeight="1">
      <c r="A85" s="78"/>
      <c r="B85" s="83" t="s">
        <v>378</v>
      </c>
      <c r="C85" s="80"/>
      <c r="D85" s="81"/>
      <c r="E85" s="64" t="s">
        <v>379</v>
      </c>
      <c r="F85" s="80"/>
      <c r="G85" s="80" t="s">
        <v>380</v>
      </c>
      <c r="H85" s="82"/>
    </row>
    <row r="86" spans="1:8" ht="15" customHeight="1">
      <c r="A86" s="78" t="s">
        <v>457</v>
      </c>
      <c r="B86" s="79" t="s">
        <v>381</v>
      </c>
      <c r="C86" s="80"/>
      <c r="D86" s="81"/>
      <c r="E86" s="64"/>
      <c r="F86" s="80"/>
      <c r="G86" s="80"/>
      <c r="H86" s="82"/>
    </row>
    <row r="87" spans="1:8" ht="15" customHeight="1">
      <c r="A87" s="78"/>
      <c r="B87" s="83" t="s">
        <v>382</v>
      </c>
      <c r="C87" s="80"/>
      <c r="D87" s="81"/>
      <c r="E87" s="64" t="s">
        <v>383</v>
      </c>
      <c r="F87" s="80"/>
      <c r="G87" s="80" t="s">
        <v>605</v>
      </c>
      <c r="H87" s="82"/>
    </row>
    <row r="88" spans="1:8" ht="15" customHeight="1">
      <c r="A88" s="78"/>
      <c r="B88" s="83" t="s">
        <v>406</v>
      </c>
      <c r="C88" s="80"/>
      <c r="D88" s="81"/>
      <c r="E88" s="64" t="s">
        <v>407</v>
      </c>
      <c r="F88" s="80"/>
      <c r="G88" s="80" t="s">
        <v>521</v>
      </c>
      <c r="H88" s="82"/>
    </row>
    <row r="89" spans="1:8" ht="15" customHeight="1">
      <c r="A89" s="78" t="s">
        <v>522</v>
      </c>
      <c r="B89" s="79" t="s">
        <v>408</v>
      </c>
      <c r="C89" s="80"/>
      <c r="D89" s="81"/>
      <c r="E89" s="64"/>
      <c r="F89" s="80"/>
      <c r="G89" s="80"/>
      <c r="H89" s="82"/>
    </row>
    <row r="90" spans="1:8" ht="16.5" customHeight="1">
      <c r="A90" s="78"/>
      <c r="B90" s="83" t="s">
        <v>409</v>
      </c>
      <c r="C90" s="80"/>
      <c r="D90" s="81"/>
      <c r="E90" s="64" t="s">
        <v>291</v>
      </c>
      <c r="F90" s="80"/>
      <c r="G90" s="80" t="s">
        <v>523</v>
      </c>
      <c r="H90" s="82"/>
    </row>
    <row r="91" spans="1:8" ht="16.5" customHeight="1">
      <c r="A91" s="78"/>
      <c r="B91" s="83" t="s">
        <v>410</v>
      </c>
      <c r="C91" s="80"/>
      <c r="D91" s="81"/>
      <c r="E91" s="64" t="s">
        <v>411</v>
      </c>
      <c r="F91" s="80"/>
      <c r="G91" s="80" t="s">
        <v>524</v>
      </c>
      <c r="H91" s="82"/>
    </row>
    <row r="92" spans="1:8" ht="16.5" customHeight="1">
      <c r="A92" s="78"/>
      <c r="B92" s="83" t="s">
        <v>412</v>
      </c>
      <c r="C92" s="80"/>
      <c r="D92" s="81"/>
      <c r="E92" s="64" t="s">
        <v>413</v>
      </c>
      <c r="F92" s="80"/>
      <c r="G92" s="80" t="s">
        <v>525</v>
      </c>
      <c r="H92" s="82"/>
    </row>
    <row r="93" spans="1:8" ht="16.5" customHeight="1">
      <c r="A93" s="78"/>
      <c r="B93" s="83" t="s">
        <v>414</v>
      </c>
      <c r="C93" s="80"/>
      <c r="D93" s="81"/>
      <c r="E93" s="64" t="s">
        <v>415</v>
      </c>
      <c r="F93" s="80"/>
      <c r="G93" s="80" t="s">
        <v>606</v>
      </c>
      <c r="H93" s="82"/>
    </row>
    <row r="94" spans="1:8" ht="16.5" customHeight="1">
      <c r="A94" s="78"/>
      <c r="B94" s="83" t="s">
        <v>416</v>
      </c>
      <c r="C94" s="80"/>
      <c r="D94" s="81"/>
      <c r="E94" s="64" t="s">
        <v>417</v>
      </c>
      <c r="F94" s="80"/>
      <c r="G94" s="80" t="s">
        <v>607</v>
      </c>
      <c r="H94" s="82"/>
    </row>
    <row r="95" spans="1:8" ht="15" customHeight="1">
      <c r="A95" s="78"/>
      <c r="B95" s="83" t="s">
        <v>384</v>
      </c>
      <c r="C95" s="80"/>
      <c r="D95" s="81"/>
      <c r="E95" s="64" t="s">
        <v>385</v>
      </c>
      <c r="F95" s="80"/>
      <c r="G95" s="80" t="s">
        <v>386</v>
      </c>
      <c r="H95" s="82"/>
    </row>
    <row r="96" spans="1:8" ht="15" customHeight="1">
      <c r="A96" s="78"/>
      <c r="B96" s="83" t="s">
        <v>387</v>
      </c>
      <c r="C96" s="80"/>
      <c r="D96" s="81"/>
      <c r="E96" s="64" t="s">
        <v>388</v>
      </c>
      <c r="F96" s="80"/>
      <c r="G96" s="80" t="s">
        <v>514</v>
      </c>
      <c r="H96" s="82"/>
    </row>
    <row r="97" spans="1:8" ht="15" customHeight="1">
      <c r="A97" s="78"/>
      <c r="B97" s="83" t="s">
        <v>389</v>
      </c>
      <c r="C97" s="80"/>
      <c r="D97" s="81"/>
      <c r="E97" s="64" t="s">
        <v>390</v>
      </c>
      <c r="F97" s="80"/>
      <c r="G97" s="80" t="s">
        <v>515</v>
      </c>
      <c r="H97" s="82"/>
    </row>
    <row r="98" spans="1:8" ht="15" customHeight="1">
      <c r="A98" s="78"/>
      <c r="B98" s="83" t="s">
        <v>391</v>
      </c>
      <c r="C98" s="80"/>
      <c r="D98" s="81"/>
      <c r="E98" s="64" t="s">
        <v>392</v>
      </c>
      <c r="F98" s="80"/>
      <c r="G98" s="80" t="s">
        <v>516</v>
      </c>
      <c r="H98" s="82"/>
    </row>
    <row r="99" spans="1:8" ht="15" customHeight="1">
      <c r="A99" s="78"/>
      <c r="B99" s="83" t="s">
        <v>393</v>
      </c>
      <c r="C99" s="80"/>
      <c r="D99" s="81"/>
      <c r="E99" s="64" t="s">
        <v>394</v>
      </c>
      <c r="F99" s="80"/>
      <c r="G99" s="80" t="s">
        <v>395</v>
      </c>
      <c r="H99" s="82"/>
    </row>
    <row r="100" spans="1:8" ht="15" customHeight="1">
      <c r="A100" s="78"/>
      <c r="B100" s="83" t="s">
        <v>396</v>
      </c>
      <c r="C100" s="80"/>
      <c r="D100" s="81"/>
      <c r="E100" s="64" t="s">
        <v>397</v>
      </c>
      <c r="F100" s="80"/>
      <c r="G100" s="80" t="s">
        <v>517</v>
      </c>
      <c r="H100" s="82"/>
    </row>
    <row r="101" spans="1:8" ht="15" customHeight="1">
      <c r="A101" s="78"/>
      <c r="B101" s="83" t="s">
        <v>398</v>
      </c>
      <c r="C101" s="80"/>
      <c r="D101" s="81"/>
      <c r="E101" s="64" t="s">
        <v>399</v>
      </c>
      <c r="F101" s="80"/>
      <c r="G101" s="80" t="s">
        <v>608</v>
      </c>
      <c r="H101" s="82"/>
    </row>
    <row r="102" spans="1:8" ht="15" customHeight="1">
      <c r="A102" s="78"/>
      <c r="B102" s="83" t="s">
        <v>400</v>
      </c>
      <c r="C102" s="80"/>
      <c r="D102" s="81"/>
      <c r="E102" s="64" t="s">
        <v>401</v>
      </c>
      <c r="F102" s="80"/>
      <c r="G102" s="80" t="s">
        <v>518</v>
      </c>
      <c r="H102" s="82"/>
    </row>
    <row r="103" spans="1:8" ht="15" customHeight="1">
      <c r="A103" s="78"/>
      <c r="B103" s="83" t="s">
        <v>402</v>
      </c>
      <c r="C103" s="80"/>
      <c r="D103" s="81"/>
      <c r="E103" s="64" t="s">
        <v>403</v>
      </c>
      <c r="F103" s="80"/>
      <c r="G103" s="80" t="s">
        <v>519</v>
      </c>
      <c r="H103" s="82"/>
    </row>
    <row r="104" spans="1:8" ht="15" customHeight="1">
      <c r="A104" s="84"/>
      <c r="B104" s="85" t="s">
        <v>404</v>
      </c>
      <c r="C104" s="86"/>
      <c r="D104" s="87"/>
      <c r="E104" s="70" t="s">
        <v>405</v>
      </c>
      <c r="F104" s="86"/>
      <c r="G104" s="86" t="s">
        <v>520</v>
      </c>
      <c r="H104" s="88"/>
    </row>
    <row r="105" spans="1:8" ht="14.25" customHeight="1">
      <c r="A105" s="89"/>
      <c r="B105" s="83"/>
      <c r="C105" s="80"/>
      <c r="D105" s="80"/>
      <c r="E105" s="80"/>
      <c r="F105" s="80"/>
      <c r="G105" s="80"/>
      <c r="H105" s="80"/>
    </row>
    <row r="106" spans="1:8" ht="14.25" customHeight="1">
      <c r="A106" s="89"/>
      <c r="B106" s="83"/>
      <c r="C106" s="80"/>
      <c r="D106" s="80"/>
      <c r="E106" s="80"/>
      <c r="F106" s="80"/>
      <c r="G106" s="80"/>
      <c r="H106" s="80"/>
    </row>
    <row r="107" spans="1:8" ht="14.25" customHeight="1">
      <c r="A107" s="89"/>
      <c r="B107" s="83"/>
      <c r="C107" s="80"/>
      <c r="D107" s="80"/>
      <c r="E107" s="80"/>
      <c r="F107" s="80"/>
      <c r="G107" s="80"/>
      <c r="H107" s="80"/>
    </row>
    <row r="108" spans="1:8" ht="15" customHeight="1">
      <c r="A108" s="89"/>
      <c r="B108" s="83"/>
      <c r="C108" s="80"/>
      <c r="D108" s="80"/>
      <c r="E108" s="80"/>
      <c r="F108" s="80"/>
      <c r="G108" s="80"/>
      <c r="H108" s="80"/>
    </row>
    <row r="109" spans="1:8" ht="13.5">
      <c r="A109" s="89"/>
      <c r="B109" s="83"/>
      <c r="C109" s="80"/>
      <c r="D109" s="80"/>
      <c r="E109" s="80"/>
      <c r="F109" s="80"/>
      <c r="G109" s="62"/>
      <c r="H109" s="80"/>
    </row>
    <row r="110" spans="1:8" ht="13.5">
      <c r="A110" s="89"/>
      <c r="B110" s="83"/>
      <c r="C110" s="80"/>
      <c r="D110" s="80"/>
      <c r="E110" s="80"/>
      <c r="F110" s="80"/>
      <c r="G110" s="62"/>
      <c r="H110" s="80"/>
    </row>
  </sheetData>
  <mergeCells count="8">
    <mergeCell ref="A60:C60"/>
    <mergeCell ref="D60:E60"/>
    <mergeCell ref="F60:H60"/>
    <mergeCell ref="A1:H1"/>
    <mergeCell ref="A58:H58"/>
    <mergeCell ref="A3:C3"/>
    <mergeCell ref="D3:E3"/>
    <mergeCell ref="F3:H3"/>
  </mergeCells>
  <printOptions horizontalCentered="1"/>
  <pageMargins left="0.5511811023622047" right="0.5511811023622047" top="0.6299212598425197" bottom="0.62992125984251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65"/>
  <sheetViews>
    <sheetView view="pageBreakPreview" zoomScaleSheetLayoutView="100" workbookViewId="0" topLeftCell="A1">
      <selection activeCell="A1" sqref="A1"/>
    </sheetView>
  </sheetViews>
  <sheetFormatPr defaultColWidth="9.00390625" defaultRowHeight="6.75" customHeight="1"/>
  <cols>
    <col min="1" max="7" width="2.625" style="1" customWidth="1"/>
    <col min="8" max="8" width="2.50390625" style="1" customWidth="1"/>
    <col min="9" max="10" width="2.625" style="1" customWidth="1"/>
    <col min="11" max="12" width="2.875" style="1" customWidth="1"/>
    <col min="13" max="61" width="2.625" style="1" customWidth="1"/>
    <col min="62" max="16384" width="9.00390625" style="1" customWidth="1"/>
  </cols>
  <sheetData>
    <row r="1" ht="14.25" customHeight="1">
      <c r="A1" s="1" t="s">
        <v>557</v>
      </c>
    </row>
    <row r="3" spans="6:40" ht="6.75" customHeight="1">
      <c r="F3" s="2"/>
      <c r="G3" s="169" t="s">
        <v>0</v>
      </c>
      <c r="H3" s="170"/>
      <c r="I3" s="170"/>
      <c r="J3" s="180"/>
      <c r="K3" s="175">
        <f>U3+U8+U13+U16+U19+U22+U27+J5+J7</f>
        <v>79</v>
      </c>
      <c r="L3" s="173"/>
      <c r="M3" s="6"/>
      <c r="N3" s="6"/>
      <c r="O3" s="2"/>
      <c r="P3" s="169" t="s">
        <v>1</v>
      </c>
      <c r="Q3" s="170"/>
      <c r="R3" s="170"/>
      <c r="S3" s="170"/>
      <c r="T3" s="170"/>
      <c r="U3" s="173">
        <f>AB3+AH3+AN3+AB5</f>
        <v>9</v>
      </c>
      <c r="V3" s="7"/>
      <c r="W3" s="169" t="s">
        <v>2</v>
      </c>
      <c r="X3" s="170"/>
      <c r="Y3" s="170"/>
      <c r="Z3" s="170"/>
      <c r="AA3" s="170"/>
      <c r="AB3" s="173">
        <v>2</v>
      </c>
      <c r="AC3" s="169" t="s">
        <v>3</v>
      </c>
      <c r="AD3" s="170"/>
      <c r="AE3" s="170"/>
      <c r="AF3" s="170"/>
      <c r="AG3" s="170"/>
      <c r="AH3" s="173">
        <v>3</v>
      </c>
      <c r="AI3" s="169" t="s">
        <v>4</v>
      </c>
      <c r="AJ3" s="170"/>
      <c r="AK3" s="170"/>
      <c r="AL3" s="170"/>
      <c r="AM3" s="170"/>
      <c r="AN3" s="173">
        <v>2</v>
      </c>
    </row>
    <row r="4" spans="6:40" ht="6.75" customHeight="1">
      <c r="F4" s="8"/>
      <c r="G4" s="171"/>
      <c r="H4" s="172"/>
      <c r="I4" s="172"/>
      <c r="J4" s="181"/>
      <c r="K4" s="177"/>
      <c r="L4" s="174"/>
      <c r="N4" s="8"/>
      <c r="O4" s="4"/>
      <c r="P4" s="171"/>
      <c r="Q4" s="172"/>
      <c r="R4" s="172"/>
      <c r="S4" s="172"/>
      <c r="T4" s="172"/>
      <c r="U4" s="174"/>
      <c r="W4" s="171"/>
      <c r="X4" s="172"/>
      <c r="Y4" s="172"/>
      <c r="Z4" s="172"/>
      <c r="AA4" s="172"/>
      <c r="AB4" s="174"/>
      <c r="AC4" s="171"/>
      <c r="AD4" s="172"/>
      <c r="AE4" s="172"/>
      <c r="AF4" s="172"/>
      <c r="AG4" s="172"/>
      <c r="AH4" s="174"/>
      <c r="AI4" s="171"/>
      <c r="AJ4" s="172"/>
      <c r="AK4" s="172"/>
      <c r="AL4" s="172"/>
      <c r="AM4" s="172"/>
      <c r="AN4" s="174"/>
    </row>
    <row r="5" spans="6:41" ht="6.75" customHeight="1">
      <c r="F5" s="9"/>
      <c r="G5" s="170" t="s">
        <v>5</v>
      </c>
      <c r="H5" s="170"/>
      <c r="I5" s="170"/>
      <c r="J5" s="175">
        <v>1</v>
      </c>
      <c r="K5" s="10"/>
      <c r="L5" s="10"/>
      <c r="N5" s="9"/>
      <c r="O5" s="11"/>
      <c r="P5" s="12"/>
      <c r="Q5" s="12"/>
      <c r="R5" s="12"/>
      <c r="S5" s="12"/>
      <c r="T5" s="12"/>
      <c r="U5" s="12"/>
      <c r="W5" s="169" t="s">
        <v>6</v>
      </c>
      <c r="X5" s="170"/>
      <c r="Y5" s="170"/>
      <c r="Z5" s="170"/>
      <c r="AA5" s="170"/>
      <c r="AB5" s="173">
        <v>2</v>
      </c>
      <c r="AN5" s="12"/>
      <c r="AO5" s="12"/>
    </row>
    <row r="6" spans="6:41" ht="6.75" customHeight="1">
      <c r="F6" s="9"/>
      <c r="G6" s="182"/>
      <c r="H6" s="182"/>
      <c r="I6" s="182"/>
      <c r="J6" s="183"/>
      <c r="K6" s="10"/>
      <c r="L6" s="10"/>
      <c r="N6" s="9"/>
      <c r="O6" s="11"/>
      <c r="P6" s="12"/>
      <c r="Q6" s="12"/>
      <c r="R6" s="12"/>
      <c r="S6" s="12"/>
      <c r="T6" s="12"/>
      <c r="U6" s="12"/>
      <c r="W6" s="171"/>
      <c r="X6" s="172"/>
      <c r="Y6" s="172"/>
      <c r="Z6" s="172"/>
      <c r="AA6" s="172"/>
      <c r="AB6" s="174"/>
      <c r="AN6" s="12"/>
      <c r="AO6" s="12"/>
    </row>
    <row r="7" spans="6:15" ht="6.75" customHeight="1">
      <c r="F7" s="9"/>
      <c r="G7" s="182" t="s">
        <v>7</v>
      </c>
      <c r="H7" s="182"/>
      <c r="I7" s="182"/>
      <c r="J7" s="183">
        <v>1</v>
      </c>
      <c r="K7" s="10"/>
      <c r="L7" s="10"/>
      <c r="N7" s="9"/>
      <c r="O7" s="11"/>
    </row>
    <row r="8" spans="6:34" ht="6.75" customHeight="1">
      <c r="F8" s="9"/>
      <c r="G8" s="182"/>
      <c r="H8" s="182"/>
      <c r="I8" s="182"/>
      <c r="J8" s="183"/>
      <c r="K8" s="10"/>
      <c r="L8" s="10"/>
      <c r="N8" s="13"/>
      <c r="O8" s="2"/>
      <c r="P8" s="169" t="s">
        <v>8</v>
      </c>
      <c r="Q8" s="170"/>
      <c r="R8" s="170"/>
      <c r="S8" s="170"/>
      <c r="T8" s="170"/>
      <c r="U8" s="173">
        <f>AB8+AH8+1+5+1</f>
        <v>14</v>
      </c>
      <c r="V8" s="7"/>
      <c r="W8" s="217" t="s">
        <v>9</v>
      </c>
      <c r="X8" s="218"/>
      <c r="Y8" s="218"/>
      <c r="Z8" s="218"/>
      <c r="AA8" s="218"/>
      <c r="AB8" s="158">
        <v>5</v>
      </c>
      <c r="AC8" s="169" t="s">
        <v>10</v>
      </c>
      <c r="AD8" s="170"/>
      <c r="AE8" s="170"/>
      <c r="AF8" s="170"/>
      <c r="AG8" s="170"/>
      <c r="AH8" s="158">
        <v>2</v>
      </c>
    </row>
    <row r="9" spans="6:34" ht="6.75" customHeight="1">
      <c r="F9" s="9"/>
      <c r="G9" s="179" t="s">
        <v>11</v>
      </c>
      <c r="H9" s="179"/>
      <c r="I9" s="179"/>
      <c r="J9" s="179"/>
      <c r="K9" s="14"/>
      <c r="L9" s="14"/>
      <c r="N9" s="9"/>
      <c r="O9" s="11"/>
      <c r="P9" s="171"/>
      <c r="Q9" s="172"/>
      <c r="R9" s="172"/>
      <c r="S9" s="172"/>
      <c r="T9" s="172"/>
      <c r="U9" s="174"/>
      <c r="W9" s="217"/>
      <c r="X9" s="218"/>
      <c r="Y9" s="218"/>
      <c r="Z9" s="218"/>
      <c r="AA9" s="218"/>
      <c r="AB9" s="158"/>
      <c r="AC9" s="171"/>
      <c r="AD9" s="172"/>
      <c r="AE9" s="172"/>
      <c r="AF9" s="172"/>
      <c r="AG9" s="172"/>
      <c r="AH9" s="158"/>
    </row>
    <row r="10" spans="6:41" ht="6.75" customHeight="1">
      <c r="F10" s="9"/>
      <c r="G10" s="179"/>
      <c r="H10" s="179"/>
      <c r="I10" s="179"/>
      <c r="J10" s="179"/>
      <c r="K10" s="14"/>
      <c r="L10" s="14"/>
      <c r="N10" s="9"/>
      <c r="O10" s="11"/>
      <c r="P10" s="12"/>
      <c r="Q10" s="12"/>
      <c r="R10" s="12"/>
      <c r="S10" s="12"/>
      <c r="T10" s="12"/>
      <c r="U10" s="12"/>
      <c r="W10" s="219" t="s">
        <v>558</v>
      </c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</row>
    <row r="11" spans="6:41" ht="6.75" customHeight="1">
      <c r="F11" s="9"/>
      <c r="K11" s="14"/>
      <c r="L11" s="14"/>
      <c r="N11" s="9"/>
      <c r="O11" s="11"/>
      <c r="P11" s="12"/>
      <c r="Q11" s="12"/>
      <c r="R11" s="12"/>
      <c r="S11" s="12"/>
      <c r="T11" s="12"/>
      <c r="U11" s="12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</row>
    <row r="12" spans="6:15" ht="6.75" customHeight="1">
      <c r="F12" s="9"/>
      <c r="G12" s="14"/>
      <c r="H12" s="14"/>
      <c r="I12" s="14"/>
      <c r="J12" s="14"/>
      <c r="K12" s="14"/>
      <c r="L12" s="14"/>
      <c r="N12" s="9"/>
      <c r="O12" s="11"/>
    </row>
    <row r="13" spans="6:28" ht="6.75" customHeight="1">
      <c r="F13" s="9"/>
      <c r="N13" s="13"/>
      <c r="O13" s="2"/>
      <c r="P13" s="169" t="s">
        <v>12</v>
      </c>
      <c r="Q13" s="170"/>
      <c r="R13" s="170"/>
      <c r="S13" s="170"/>
      <c r="T13" s="170"/>
      <c r="U13" s="173">
        <f>AB13+2</f>
        <v>4</v>
      </c>
      <c r="V13" s="7"/>
      <c r="W13" s="169" t="s">
        <v>13</v>
      </c>
      <c r="X13" s="170"/>
      <c r="Y13" s="170"/>
      <c r="Z13" s="170"/>
      <c r="AA13" s="170"/>
      <c r="AB13" s="158">
        <v>2</v>
      </c>
    </row>
    <row r="14" spans="6:28" ht="6.75" customHeight="1">
      <c r="F14" s="9"/>
      <c r="N14" s="9"/>
      <c r="O14" s="11"/>
      <c r="P14" s="171"/>
      <c r="Q14" s="172"/>
      <c r="R14" s="172"/>
      <c r="S14" s="172"/>
      <c r="T14" s="172"/>
      <c r="U14" s="174"/>
      <c r="W14" s="171"/>
      <c r="X14" s="172"/>
      <c r="Y14" s="172"/>
      <c r="Z14" s="172"/>
      <c r="AA14" s="172"/>
      <c r="AB14" s="158"/>
    </row>
    <row r="15" spans="6:15" ht="6.75" customHeight="1">
      <c r="F15" s="9"/>
      <c r="N15" s="9"/>
      <c r="O15" s="11"/>
    </row>
    <row r="16" spans="6:28" ht="6.75" customHeight="1">
      <c r="F16" s="9"/>
      <c r="N16" s="13"/>
      <c r="O16" s="6"/>
      <c r="P16" s="169" t="s">
        <v>14</v>
      </c>
      <c r="Q16" s="170"/>
      <c r="R16" s="170"/>
      <c r="S16" s="170"/>
      <c r="T16" s="170"/>
      <c r="U16" s="173">
        <f>AB16+1</f>
        <v>8</v>
      </c>
      <c r="V16" s="7"/>
      <c r="W16" s="169" t="s">
        <v>15</v>
      </c>
      <c r="X16" s="170"/>
      <c r="Y16" s="170"/>
      <c r="Z16" s="170"/>
      <c r="AA16" s="170"/>
      <c r="AB16" s="158">
        <v>7</v>
      </c>
    </row>
    <row r="17" spans="6:28" ht="6.75" customHeight="1">
      <c r="F17" s="9"/>
      <c r="N17" s="9"/>
      <c r="O17" s="11"/>
      <c r="P17" s="171"/>
      <c r="Q17" s="172"/>
      <c r="R17" s="172"/>
      <c r="S17" s="172"/>
      <c r="T17" s="172"/>
      <c r="U17" s="174"/>
      <c r="W17" s="171"/>
      <c r="X17" s="172"/>
      <c r="Y17" s="172"/>
      <c r="Z17" s="172"/>
      <c r="AA17" s="172"/>
      <c r="AB17" s="158"/>
    </row>
    <row r="18" spans="6:15" ht="6.75" customHeight="1">
      <c r="F18" s="9"/>
      <c r="N18" s="9"/>
      <c r="O18" s="11"/>
    </row>
    <row r="19" spans="6:28" ht="6.75" customHeight="1">
      <c r="F19" s="9"/>
      <c r="N19" s="13"/>
      <c r="O19" s="6"/>
      <c r="P19" s="169" t="s">
        <v>16</v>
      </c>
      <c r="Q19" s="170"/>
      <c r="R19" s="170"/>
      <c r="S19" s="170"/>
      <c r="T19" s="170"/>
      <c r="U19" s="173">
        <f>AB19+1</f>
        <v>3</v>
      </c>
      <c r="V19" s="7"/>
      <c r="W19" s="169" t="s">
        <v>17</v>
      </c>
      <c r="X19" s="170"/>
      <c r="Y19" s="170"/>
      <c r="Z19" s="170"/>
      <c r="AA19" s="170"/>
      <c r="AB19" s="158">
        <v>2</v>
      </c>
    </row>
    <row r="20" spans="6:28" ht="6.75" customHeight="1">
      <c r="F20" s="9"/>
      <c r="N20" s="9"/>
      <c r="O20" s="11"/>
      <c r="P20" s="171"/>
      <c r="Q20" s="172"/>
      <c r="R20" s="172"/>
      <c r="S20" s="172"/>
      <c r="T20" s="172"/>
      <c r="U20" s="174"/>
      <c r="W20" s="171"/>
      <c r="X20" s="172"/>
      <c r="Y20" s="172"/>
      <c r="Z20" s="172"/>
      <c r="AA20" s="172"/>
      <c r="AB20" s="158"/>
    </row>
    <row r="21" spans="6:15" ht="6.75" customHeight="1">
      <c r="F21" s="9"/>
      <c r="N21" s="9"/>
      <c r="O21" s="11"/>
    </row>
    <row r="22" spans="6:40" ht="6.75" customHeight="1">
      <c r="F22" s="9"/>
      <c r="N22" s="13"/>
      <c r="O22" s="2"/>
      <c r="P22" s="169" t="s">
        <v>18</v>
      </c>
      <c r="Q22" s="170"/>
      <c r="R22" s="170"/>
      <c r="S22" s="170"/>
      <c r="T22" s="170"/>
      <c r="U22" s="173">
        <f>AB22+AH22+AN22+AB24+1</f>
        <v>20</v>
      </c>
      <c r="V22" s="7"/>
      <c r="W22" s="169" t="s">
        <v>19</v>
      </c>
      <c r="X22" s="170"/>
      <c r="Y22" s="170"/>
      <c r="Z22" s="170"/>
      <c r="AA22" s="170"/>
      <c r="AB22" s="173">
        <v>4</v>
      </c>
      <c r="AC22" s="169" t="s">
        <v>20</v>
      </c>
      <c r="AD22" s="170"/>
      <c r="AE22" s="170"/>
      <c r="AF22" s="170"/>
      <c r="AG22" s="170"/>
      <c r="AH22" s="173">
        <v>7</v>
      </c>
      <c r="AI22" s="169" t="s">
        <v>21</v>
      </c>
      <c r="AJ22" s="170"/>
      <c r="AK22" s="170"/>
      <c r="AL22" s="170"/>
      <c r="AM22" s="170"/>
      <c r="AN22" s="173">
        <v>5</v>
      </c>
    </row>
    <row r="23" spans="6:40" ht="6.75" customHeight="1">
      <c r="F23" s="9"/>
      <c r="N23" s="9"/>
      <c r="O23" s="11"/>
      <c r="P23" s="171"/>
      <c r="Q23" s="172"/>
      <c r="R23" s="172"/>
      <c r="S23" s="172"/>
      <c r="T23" s="172"/>
      <c r="U23" s="174"/>
      <c r="W23" s="171"/>
      <c r="X23" s="172"/>
      <c r="Y23" s="172"/>
      <c r="Z23" s="172"/>
      <c r="AA23" s="172"/>
      <c r="AB23" s="174"/>
      <c r="AC23" s="171"/>
      <c r="AD23" s="172"/>
      <c r="AE23" s="172"/>
      <c r="AF23" s="172"/>
      <c r="AG23" s="172"/>
      <c r="AH23" s="174"/>
      <c r="AI23" s="171"/>
      <c r="AJ23" s="172"/>
      <c r="AK23" s="172"/>
      <c r="AL23" s="172"/>
      <c r="AM23" s="172"/>
      <c r="AN23" s="174"/>
    </row>
    <row r="24" spans="6:41" ht="6.75" customHeight="1">
      <c r="F24" s="9"/>
      <c r="N24" s="9"/>
      <c r="O24" s="11"/>
      <c r="P24" s="12"/>
      <c r="Q24" s="12"/>
      <c r="R24" s="12"/>
      <c r="S24" s="12"/>
      <c r="T24" s="12"/>
      <c r="U24" s="12"/>
      <c r="W24" s="169" t="s">
        <v>22</v>
      </c>
      <c r="X24" s="170"/>
      <c r="Y24" s="170"/>
      <c r="Z24" s="170"/>
      <c r="AA24" s="170"/>
      <c r="AB24" s="173">
        <v>3</v>
      </c>
      <c r="AO24" s="12"/>
    </row>
    <row r="25" spans="6:41" ht="6.75" customHeight="1">
      <c r="F25" s="9"/>
      <c r="N25" s="9"/>
      <c r="O25" s="11"/>
      <c r="P25" s="12"/>
      <c r="Q25" s="12"/>
      <c r="R25" s="12"/>
      <c r="S25" s="12"/>
      <c r="T25" s="12"/>
      <c r="U25" s="12"/>
      <c r="W25" s="171"/>
      <c r="X25" s="172"/>
      <c r="Y25" s="172"/>
      <c r="Z25" s="172"/>
      <c r="AA25" s="172"/>
      <c r="AB25" s="174"/>
      <c r="AO25" s="12"/>
    </row>
    <row r="26" spans="6:15" ht="6.75" customHeight="1">
      <c r="F26" s="9"/>
      <c r="N26" s="9"/>
      <c r="O26" s="11"/>
    </row>
    <row r="27" spans="6:40" ht="6.75" customHeight="1">
      <c r="F27" s="9"/>
      <c r="N27" s="13"/>
      <c r="O27" s="2"/>
      <c r="P27" s="169" t="s">
        <v>23</v>
      </c>
      <c r="Q27" s="170"/>
      <c r="R27" s="170"/>
      <c r="S27" s="170"/>
      <c r="T27" s="170"/>
      <c r="U27" s="173">
        <f>AB27+AH27+AN27+2</f>
        <v>19</v>
      </c>
      <c r="V27" s="7"/>
      <c r="W27" s="169" t="s">
        <v>24</v>
      </c>
      <c r="X27" s="170"/>
      <c r="Y27" s="170"/>
      <c r="Z27" s="170"/>
      <c r="AA27" s="170"/>
      <c r="AB27" s="173">
        <v>11</v>
      </c>
      <c r="AC27" s="169" t="s">
        <v>25</v>
      </c>
      <c r="AD27" s="170"/>
      <c r="AE27" s="170"/>
      <c r="AF27" s="170"/>
      <c r="AG27" s="170"/>
      <c r="AH27" s="173">
        <v>4</v>
      </c>
      <c r="AI27" s="190" t="s">
        <v>26</v>
      </c>
      <c r="AJ27" s="155"/>
      <c r="AK27" s="155"/>
      <c r="AL27" s="155"/>
      <c r="AM27" s="155"/>
      <c r="AN27" s="173">
        <v>2</v>
      </c>
    </row>
    <row r="28" spans="6:40" ht="6.75" customHeight="1">
      <c r="F28" s="9"/>
      <c r="O28" s="4"/>
      <c r="P28" s="171"/>
      <c r="Q28" s="172"/>
      <c r="R28" s="172"/>
      <c r="S28" s="172"/>
      <c r="T28" s="172"/>
      <c r="U28" s="174"/>
      <c r="W28" s="171"/>
      <c r="X28" s="172"/>
      <c r="Y28" s="172"/>
      <c r="Z28" s="172"/>
      <c r="AA28" s="172"/>
      <c r="AB28" s="174"/>
      <c r="AC28" s="171"/>
      <c r="AD28" s="172"/>
      <c r="AE28" s="172"/>
      <c r="AF28" s="172"/>
      <c r="AG28" s="172"/>
      <c r="AH28" s="174"/>
      <c r="AI28" s="191"/>
      <c r="AJ28" s="192"/>
      <c r="AK28" s="192"/>
      <c r="AL28" s="192"/>
      <c r="AM28" s="192"/>
      <c r="AN28" s="174"/>
    </row>
    <row r="29" ht="6.75" customHeight="1">
      <c r="F29" s="9"/>
    </row>
    <row r="30" spans="6:40" ht="6.75" customHeight="1">
      <c r="F30" s="7"/>
      <c r="G30" s="169" t="s">
        <v>27</v>
      </c>
      <c r="H30" s="170"/>
      <c r="I30" s="170"/>
      <c r="J30" s="180"/>
      <c r="K30" s="175">
        <f>U30+U35+U38+J32+J34</f>
        <v>26</v>
      </c>
      <c r="L30" s="173"/>
      <c r="M30" s="6"/>
      <c r="N30" s="6"/>
      <c r="O30" s="2"/>
      <c r="P30" s="169" t="s">
        <v>28</v>
      </c>
      <c r="Q30" s="170"/>
      <c r="R30" s="170"/>
      <c r="S30" s="170"/>
      <c r="T30" s="170"/>
      <c r="U30" s="173">
        <f>AB30+AH30+AN30+AB32</f>
        <v>10</v>
      </c>
      <c r="V30" s="7"/>
      <c r="W30" s="169" t="s">
        <v>2</v>
      </c>
      <c r="X30" s="170"/>
      <c r="Y30" s="170"/>
      <c r="Z30" s="170"/>
      <c r="AA30" s="170"/>
      <c r="AB30" s="173">
        <v>2</v>
      </c>
      <c r="AC30" s="169" t="s">
        <v>29</v>
      </c>
      <c r="AD30" s="170"/>
      <c r="AE30" s="170"/>
      <c r="AF30" s="170"/>
      <c r="AG30" s="170"/>
      <c r="AH30" s="173">
        <v>4</v>
      </c>
      <c r="AI30" s="169" t="s">
        <v>30</v>
      </c>
      <c r="AJ30" s="170"/>
      <c r="AK30" s="170"/>
      <c r="AL30" s="170"/>
      <c r="AM30" s="170"/>
      <c r="AN30" s="173">
        <v>2</v>
      </c>
    </row>
    <row r="31" spans="6:40" ht="6.75" customHeight="1">
      <c r="F31" s="9"/>
      <c r="G31" s="171"/>
      <c r="H31" s="172"/>
      <c r="I31" s="172"/>
      <c r="J31" s="181"/>
      <c r="K31" s="177"/>
      <c r="L31" s="174"/>
      <c r="N31" s="8"/>
      <c r="O31" s="4"/>
      <c r="P31" s="171"/>
      <c r="Q31" s="172"/>
      <c r="R31" s="172"/>
      <c r="S31" s="172"/>
      <c r="T31" s="172"/>
      <c r="U31" s="174"/>
      <c r="W31" s="171"/>
      <c r="X31" s="172"/>
      <c r="Y31" s="172"/>
      <c r="Z31" s="172"/>
      <c r="AA31" s="172"/>
      <c r="AB31" s="174"/>
      <c r="AC31" s="171"/>
      <c r="AD31" s="172"/>
      <c r="AE31" s="172"/>
      <c r="AF31" s="172"/>
      <c r="AG31" s="172"/>
      <c r="AH31" s="174"/>
      <c r="AI31" s="171"/>
      <c r="AJ31" s="172"/>
      <c r="AK31" s="172"/>
      <c r="AL31" s="172"/>
      <c r="AM31" s="172"/>
      <c r="AN31" s="174"/>
    </row>
    <row r="32" spans="6:28" ht="6.75" customHeight="1">
      <c r="F32" s="9"/>
      <c r="G32" s="170" t="s">
        <v>5</v>
      </c>
      <c r="H32" s="170"/>
      <c r="I32" s="170"/>
      <c r="J32" s="175">
        <v>1</v>
      </c>
      <c r="N32" s="9"/>
      <c r="O32" s="11"/>
      <c r="W32" s="169" t="s">
        <v>31</v>
      </c>
      <c r="X32" s="170"/>
      <c r="Y32" s="170"/>
      <c r="Z32" s="170"/>
      <c r="AA32" s="170"/>
      <c r="AB32" s="173">
        <v>2</v>
      </c>
    </row>
    <row r="33" spans="6:28" ht="6.75" customHeight="1">
      <c r="F33" s="9"/>
      <c r="G33" s="182"/>
      <c r="H33" s="182"/>
      <c r="I33" s="182"/>
      <c r="J33" s="183"/>
      <c r="M33" s="15"/>
      <c r="N33" s="9"/>
      <c r="W33" s="171"/>
      <c r="X33" s="172"/>
      <c r="Y33" s="172"/>
      <c r="Z33" s="172"/>
      <c r="AA33" s="172"/>
      <c r="AB33" s="174"/>
    </row>
    <row r="34" spans="6:27" ht="6.75" customHeight="1">
      <c r="F34" s="9"/>
      <c r="G34" s="182" t="s">
        <v>7</v>
      </c>
      <c r="H34" s="182"/>
      <c r="I34" s="182"/>
      <c r="J34" s="183">
        <v>1</v>
      </c>
      <c r="M34" s="15"/>
      <c r="N34" s="9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6:40" ht="6.75" customHeight="1">
      <c r="F35" s="9"/>
      <c r="G35" s="182"/>
      <c r="H35" s="182"/>
      <c r="I35" s="182"/>
      <c r="J35" s="183"/>
      <c r="N35" s="13"/>
      <c r="O35" s="2"/>
      <c r="P35" s="169" t="s">
        <v>32</v>
      </c>
      <c r="Q35" s="170"/>
      <c r="R35" s="170"/>
      <c r="S35" s="170"/>
      <c r="T35" s="170"/>
      <c r="U35" s="173">
        <f>AB35+AH35+AN35+1</f>
        <v>8</v>
      </c>
      <c r="V35" s="7"/>
      <c r="W35" s="169" t="s">
        <v>33</v>
      </c>
      <c r="X35" s="170"/>
      <c r="Y35" s="170"/>
      <c r="Z35" s="170"/>
      <c r="AA35" s="170"/>
      <c r="AB35" s="173">
        <v>3</v>
      </c>
      <c r="AC35" s="169" t="s">
        <v>34</v>
      </c>
      <c r="AD35" s="170"/>
      <c r="AE35" s="170"/>
      <c r="AF35" s="170"/>
      <c r="AG35" s="170"/>
      <c r="AH35" s="173">
        <v>2</v>
      </c>
      <c r="AI35" s="169" t="s">
        <v>35</v>
      </c>
      <c r="AJ35" s="170"/>
      <c r="AK35" s="170"/>
      <c r="AL35" s="170"/>
      <c r="AM35" s="170"/>
      <c r="AN35" s="158">
        <v>2</v>
      </c>
    </row>
    <row r="36" spans="6:40" ht="6.75" customHeight="1">
      <c r="F36" s="9"/>
      <c r="G36" s="179" t="s">
        <v>559</v>
      </c>
      <c r="H36" s="179"/>
      <c r="I36" s="179"/>
      <c r="J36" s="179"/>
      <c r="K36" s="179"/>
      <c r="M36" s="15"/>
      <c r="N36" s="9"/>
      <c r="O36" s="11"/>
      <c r="P36" s="171"/>
      <c r="Q36" s="172"/>
      <c r="R36" s="172"/>
      <c r="S36" s="172"/>
      <c r="T36" s="172"/>
      <c r="U36" s="174"/>
      <c r="W36" s="171"/>
      <c r="X36" s="172"/>
      <c r="Y36" s="172"/>
      <c r="Z36" s="172"/>
      <c r="AA36" s="172"/>
      <c r="AB36" s="174"/>
      <c r="AC36" s="171"/>
      <c r="AD36" s="172"/>
      <c r="AE36" s="172"/>
      <c r="AF36" s="172"/>
      <c r="AG36" s="172"/>
      <c r="AH36" s="174"/>
      <c r="AI36" s="171"/>
      <c r="AJ36" s="172"/>
      <c r="AK36" s="172"/>
      <c r="AL36" s="172"/>
      <c r="AM36" s="172"/>
      <c r="AN36" s="158"/>
    </row>
    <row r="37" spans="6:13" ht="6.75" customHeight="1">
      <c r="F37" s="9"/>
      <c r="G37" s="179"/>
      <c r="H37" s="179"/>
      <c r="I37" s="179"/>
      <c r="J37" s="179"/>
      <c r="K37" s="179"/>
      <c r="M37" s="15"/>
    </row>
    <row r="38" spans="6:28" ht="6.75" customHeight="1">
      <c r="F38" s="9"/>
      <c r="N38" s="13"/>
      <c r="O38" s="2"/>
      <c r="P38" s="169" t="s">
        <v>36</v>
      </c>
      <c r="Q38" s="170"/>
      <c r="R38" s="170"/>
      <c r="S38" s="170"/>
      <c r="T38" s="170"/>
      <c r="U38" s="173">
        <f>AB38+1</f>
        <v>6</v>
      </c>
      <c r="V38" s="7"/>
      <c r="W38" s="169" t="s">
        <v>37</v>
      </c>
      <c r="X38" s="170"/>
      <c r="Y38" s="170"/>
      <c r="Z38" s="170"/>
      <c r="AA38" s="170"/>
      <c r="AB38" s="158">
        <v>5</v>
      </c>
    </row>
    <row r="39" spans="6:28" ht="6.75" customHeight="1">
      <c r="F39" s="9"/>
      <c r="M39" s="11"/>
      <c r="N39" s="11"/>
      <c r="O39" s="11"/>
      <c r="P39" s="171"/>
      <c r="Q39" s="172"/>
      <c r="R39" s="172"/>
      <c r="S39" s="172"/>
      <c r="T39" s="172"/>
      <c r="U39" s="174"/>
      <c r="W39" s="171"/>
      <c r="X39" s="172"/>
      <c r="Y39" s="172"/>
      <c r="Z39" s="172"/>
      <c r="AA39" s="172"/>
      <c r="AB39" s="158"/>
    </row>
    <row r="40" ht="6.75" customHeight="1">
      <c r="F40" s="9"/>
    </row>
    <row r="41" spans="6:40" ht="6.75" customHeight="1">
      <c r="F41" s="7"/>
      <c r="G41" s="169" t="s">
        <v>38</v>
      </c>
      <c r="H41" s="170"/>
      <c r="I41" s="170"/>
      <c r="J41" s="180"/>
      <c r="K41" s="175">
        <f>U41+U44+U47+U52+J43+J45</f>
        <v>54</v>
      </c>
      <c r="L41" s="173"/>
      <c r="M41" s="6"/>
      <c r="N41" s="6"/>
      <c r="O41" s="2"/>
      <c r="P41" s="169" t="s">
        <v>39</v>
      </c>
      <c r="Q41" s="170"/>
      <c r="R41" s="170"/>
      <c r="S41" s="170"/>
      <c r="T41" s="170"/>
      <c r="U41" s="173">
        <f>AB41+AH41+AN41</f>
        <v>6</v>
      </c>
      <c r="V41" s="7"/>
      <c r="W41" s="169" t="s">
        <v>2</v>
      </c>
      <c r="X41" s="170"/>
      <c r="Y41" s="170"/>
      <c r="Z41" s="170"/>
      <c r="AA41" s="170"/>
      <c r="AB41" s="173">
        <v>2</v>
      </c>
      <c r="AC41" s="169" t="s">
        <v>40</v>
      </c>
      <c r="AD41" s="170"/>
      <c r="AE41" s="170"/>
      <c r="AF41" s="170"/>
      <c r="AG41" s="170"/>
      <c r="AH41" s="173">
        <v>2</v>
      </c>
      <c r="AI41" s="169" t="s">
        <v>41</v>
      </c>
      <c r="AJ41" s="170"/>
      <c r="AK41" s="170"/>
      <c r="AL41" s="170"/>
      <c r="AM41" s="170"/>
      <c r="AN41" s="173">
        <v>2</v>
      </c>
    </row>
    <row r="42" spans="6:40" ht="6.75" customHeight="1">
      <c r="F42" s="9"/>
      <c r="G42" s="171"/>
      <c r="H42" s="172"/>
      <c r="I42" s="172"/>
      <c r="J42" s="181"/>
      <c r="K42" s="177"/>
      <c r="L42" s="174"/>
      <c r="N42" s="8"/>
      <c r="O42" s="4"/>
      <c r="P42" s="171"/>
      <c r="Q42" s="172"/>
      <c r="R42" s="172"/>
      <c r="S42" s="172"/>
      <c r="T42" s="172"/>
      <c r="U42" s="174"/>
      <c r="W42" s="171"/>
      <c r="X42" s="172"/>
      <c r="Y42" s="172"/>
      <c r="Z42" s="172"/>
      <c r="AA42" s="172"/>
      <c r="AB42" s="174"/>
      <c r="AC42" s="171"/>
      <c r="AD42" s="172"/>
      <c r="AE42" s="172"/>
      <c r="AF42" s="172"/>
      <c r="AG42" s="172"/>
      <c r="AH42" s="174"/>
      <c r="AI42" s="171"/>
      <c r="AJ42" s="172"/>
      <c r="AK42" s="172"/>
      <c r="AL42" s="172"/>
      <c r="AM42" s="172"/>
      <c r="AN42" s="174"/>
    </row>
    <row r="43" spans="6:15" ht="6.75" customHeight="1">
      <c r="F43" s="9"/>
      <c r="G43" s="170" t="s">
        <v>5</v>
      </c>
      <c r="H43" s="170"/>
      <c r="I43" s="170"/>
      <c r="J43" s="175">
        <v>1</v>
      </c>
      <c r="N43" s="9"/>
      <c r="O43" s="11"/>
    </row>
    <row r="44" spans="6:34" ht="6.75" customHeight="1">
      <c r="F44" s="9"/>
      <c r="G44" s="182"/>
      <c r="H44" s="182"/>
      <c r="I44" s="182"/>
      <c r="J44" s="183"/>
      <c r="N44" s="13"/>
      <c r="O44" s="2"/>
      <c r="P44" s="169" t="s">
        <v>42</v>
      </c>
      <c r="Q44" s="170"/>
      <c r="R44" s="170"/>
      <c r="S44" s="170"/>
      <c r="T44" s="170"/>
      <c r="U44" s="173">
        <f>AB44+AH44+1</f>
        <v>7</v>
      </c>
      <c r="V44" s="7"/>
      <c r="W44" s="169" t="s">
        <v>43</v>
      </c>
      <c r="X44" s="170"/>
      <c r="Y44" s="170"/>
      <c r="Z44" s="170"/>
      <c r="AA44" s="170"/>
      <c r="AB44" s="173">
        <v>3</v>
      </c>
      <c r="AC44" s="169" t="s">
        <v>44</v>
      </c>
      <c r="AD44" s="170"/>
      <c r="AE44" s="170"/>
      <c r="AF44" s="170"/>
      <c r="AG44" s="170"/>
      <c r="AH44" s="173">
        <v>3</v>
      </c>
    </row>
    <row r="45" spans="6:34" ht="6.75" customHeight="1">
      <c r="F45" s="9"/>
      <c r="G45" s="182" t="s">
        <v>7</v>
      </c>
      <c r="H45" s="182"/>
      <c r="I45" s="182"/>
      <c r="J45" s="183">
        <v>1</v>
      </c>
      <c r="N45" s="9"/>
      <c r="O45" s="11"/>
      <c r="P45" s="171"/>
      <c r="Q45" s="172"/>
      <c r="R45" s="172"/>
      <c r="S45" s="172"/>
      <c r="T45" s="172"/>
      <c r="U45" s="174"/>
      <c r="W45" s="171"/>
      <c r="X45" s="172"/>
      <c r="Y45" s="172"/>
      <c r="Z45" s="172"/>
      <c r="AA45" s="172"/>
      <c r="AB45" s="174"/>
      <c r="AC45" s="171"/>
      <c r="AD45" s="172"/>
      <c r="AE45" s="172"/>
      <c r="AF45" s="172"/>
      <c r="AG45" s="172"/>
      <c r="AH45" s="174"/>
    </row>
    <row r="46" spans="6:15" ht="6.75" customHeight="1">
      <c r="F46" s="9"/>
      <c r="G46" s="182"/>
      <c r="H46" s="182"/>
      <c r="I46" s="182"/>
      <c r="J46" s="183"/>
      <c r="N46" s="9"/>
      <c r="O46" s="11"/>
    </row>
    <row r="47" spans="6:40" ht="6.75" customHeight="1">
      <c r="F47" s="9"/>
      <c r="G47" s="179" t="s">
        <v>45</v>
      </c>
      <c r="H47" s="179"/>
      <c r="I47" s="179"/>
      <c r="J47" s="179"/>
      <c r="K47" s="179"/>
      <c r="L47" s="14"/>
      <c r="N47" s="13"/>
      <c r="O47" s="2"/>
      <c r="P47" s="169" t="s">
        <v>46</v>
      </c>
      <c r="Q47" s="170"/>
      <c r="R47" s="170"/>
      <c r="S47" s="170"/>
      <c r="T47" s="170"/>
      <c r="U47" s="173">
        <f>AB47+AH47+AN47+AB49+1</f>
        <v>24</v>
      </c>
      <c r="V47" s="7"/>
      <c r="W47" s="169" t="s">
        <v>47</v>
      </c>
      <c r="X47" s="170"/>
      <c r="Y47" s="170"/>
      <c r="Z47" s="170"/>
      <c r="AA47" s="170"/>
      <c r="AB47" s="173">
        <v>5</v>
      </c>
      <c r="AC47" s="169" t="s">
        <v>48</v>
      </c>
      <c r="AD47" s="170"/>
      <c r="AE47" s="170"/>
      <c r="AF47" s="170"/>
      <c r="AG47" s="170"/>
      <c r="AH47" s="173">
        <v>5</v>
      </c>
      <c r="AI47" s="169" t="s">
        <v>49</v>
      </c>
      <c r="AJ47" s="170"/>
      <c r="AK47" s="170"/>
      <c r="AL47" s="170"/>
      <c r="AM47" s="170"/>
      <c r="AN47" s="173">
        <v>9</v>
      </c>
    </row>
    <row r="48" spans="6:40" ht="6.75" customHeight="1">
      <c r="F48" s="9"/>
      <c r="G48" s="179"/>
      <c r="H48" s="179"/>
      <c r="I48" s="179"/>
      <c r="J48" s="179"/>
      <c r="K48" s="179"/>
      <c r="L48" s="14"/>
      <c r="N48" s="9"/>
      <c r="O48" s="11"/>
      <c r="P48" s="171"/>
      <c r="Q48" s="172"/>
      <c r="R48" s="172"/>
      <c r="S48" s="172"/>
      <c r="T48" s="172"/>
      <c r="U48" s="174"/>
      <c r="W48" s="171"/>
      <c r="X48" s="172"/>
      <c r="Y48" s="172"/>
      <c r="Z48" s="172"/>
      <c r="AA48" s="172"/>
      <c r="AB48" s="174"/>
      <c r="AC48" s="171"/>
      <c r="AD48" s="172"/>
      <c r="AE48" s="172"/>
      <c r="AF48" s="172"/>
      <c r="AG48" s="172"/>
      <c r="AH48" s="174"/>
      <c r="AI48" s="171"/>
      <c r="AJ48" s="172"/>
      <c r="AK48" s="172"/>
      <c r="AL48" s="172"/>
      <c r="AM48" s="172"/>
      <c r="AN48" s="174"/>
    </row>
    <row r="49" spans="6:41" ht="6.75" customHeight="1">
      <c r="F49" s="9"/>
      <c r="G49" s="12"/>
      <c r="H49" s="12"/>
      <c r="I49" s="12"/>
      <c r="J49" s="10"/>
      <c r="N49" s="9"/>
      <c r="O49" s="11"/>
      <c r="P49" s="12"/>
      <c r="Q49" s="12"/>
      <c r="R49" s="12"/>
      <c r="S49" s="12"/>
      <c r="T49" s="12"/>
      <c r="U49" s="12"/>
      <c r="W49" s="169" t="s">
        <v>50</v>
      </c>
      <c r="X49" s="170"/>
      <c r="Y49" s="170"/>
      <c r="Z49" s="170"/>
      <c r="AA49" s="170"/>
      <c r="AB49" s="173">
        <v>4</v>
      </c>
      <c r="AH49" s="12"/>
      <c r="AI49" s="12"/>
      <c r="AO49" s="12"/>
    </row>
    <row r="50" spans="6:41" ht="6.75" customHeight="1">
      <c r="F50" s="9"/>
      <c r="G50" s="12"/>
      <c r="H50" s="12"/>
      <c r="I50" s="12"/>
      <c r="J50" s="10"/>
      <c r="N50" s="9"/>
      <c r="O50" s="11"/>
      <c r="P50" s="12"/>
      <c r="Q50" s="12"/>
      <c r="R50" s="12"/>
      <c r="S50" s="12"/>
      <c r="T50" s="12"/>
      <c r="U50" s="12"/>
      <c r="W50" s="171"/>
      <c r="X50" s="172"/>
      <c r="Y50" s="172"/>
      <c r="Z50" s="172"/>
      <c r="AA50" s="172"/>
      <c r="AB50" s="174"/>
      <c r="AH50" s="12"/>
      <c r="AI50" s="12"/>
      <c r="AO50" s="12"/>
    </row>
    <row r="51" spans="1:15" ht="6.75" customHeight="1">
      <c r="A51" s="169" t="s">
        <v>51</v>
      </c>
      <c r="B51" s="170"/>
      <c r="C51" s="156"/>
      <c r="D51" s="17"/>
      <c r="E51" s="169" t="s">
        <v>560</v>
      </c>
      <c r="F51" s="170"/>
      <c r="G51" s="156"/>
      <c r="N51" s="9"/>
      <c r="O51" s="11"/>
    </row>
    <row r="52" spans="1:40" ht="6.75" customHeight="1">
      <c r="A52" s="171"/>
      <c r="B52" s="172"/>
      <c r="C52" s="157"/>
      <c r="D52" s="18"/>
      <c r="E52" s="171"/>
      <c r="F52" s="172"/>
      <c r="G52" s="157"/>
      <c r="N52" s="13"/>
      <c r="O52" s="2"/>
      <c r="P52" s="169" t="s">
        <v>52</v>
      </c>
      <c r="Q52" s="170"/>
      <c r="R52" s="170"/>
      <c r="S52" s="170"/>
      <c r="T52" s="170"/>
      <c r="U52" s="173">
        <f>AB52+AH52+AN52+AB54+2</f>
        <v>15</v>
      </c>
      <c r="V52" s="7"/>
      <c r="W52" s="169" t="s">
        <v>53</v>
      </c>
      <c r="X52" s="170"/>
      <c r="Y52" s="170"/>
      <c r="Z52" s="170"/>
      <c r="AA52" s="170"/>
      <c r="AB52" s="173">
        <v>5</v>
      </c>
      <c r="AC52" s="169" t="s">
        <v>54</v>
      </c>
      <c r="AD52" s="170"/>
      <c r="AE52" s="170"/>
      <c r="AF52" s="170"/>
      <c r="AG52" s="170"/>
      <c r="AH52" s="173">
        <v>3</v>
      </c>
      <c r="AI52" s="169" t="s">
        <v>55</v>
      </c>
      <c r="AJ52" s="170"/>
      <c r="AK52" s="170"/>
      <c r="AL52" s="170"/>
      <c r="AM52" s="170"/>
      <c r="AN52" s="173">
        <v>2</v>
      </c>
    </row>
    <row r="53" spans="3:40" ht="6.75" customHeight="1">
      <c r="C53" s="9"/>
      <c r="D53" s="11"/>
      <c r="F53" s="9"/>
      <c r="O53" s="11"/>
      <c r="P53" s="171"/>
      <c r="Q53" s="172"/>
      <c r="R53" s="172"/>
      <c r="S53" s="172"/>
      <c r="T53" s="172"/>
      <c r="U53" s="174"/>
      <c r="W53" s="171"/>
      <c r="X53" s="172"/>
      <c r="Y53" s="172"/>
      <c r="Z53" s="172"/>
      <c r="AA53" s="172"/>
      <c r="AB53" s="174"/>
      <c r="AC53" s="171"/>
      <c r="AD53" s="172"/>
      <c r="AE53" s="172"/>
      <c r="AF53" s="172"/>
      <c r="AG53" s="172"/>
      <c r="AH53" s="174"/>
      <c r="AI53" s="171"/>
      <c r="AJ53" s="172"/>
      <c r="AK53" s="172"/>
      <c r="AL53" s="172"/>
      <c r="AM53" s="172"/>
      <c r="AN53" s="174"/>
    </row>
    <row r="54" spans="3:28" ht="6.75" customHeight="1">
      <c r="C54" s="202">
        <f>K3+K30+K41+K64+K91+K114+K123</f>
        <v>417</v>
      </c>
      <c r="D54" s="226"/>
      <c r="E54" s="227"/>
      <c r="F54" s="227"/>
      <c r="G54" s="227"/>
      <c r="O54" s="11"/>
      <c r="W54" s="169" t="s">
        <v>56</v>
      </c>
      <c r="X54" s="170"/>
      <c r="Y54" s="170"/>
      <c r="Z54" s="170"/>
      <c r="AA54" s="170"/>
      <c r="AB54" s="173">
        <v>3</v>
      </c>
    </row>
    <row r="55" spans="3:28" ht="6.75" customHeight="1">
      <c r="C55" s="228"/>
      <c r="D55" s="229"/>
      <c r="E55" s="227"/>
      <c r="F55" s="227"/>
      <c r="G55" s="227"/>
      <c r="O55" s="11"/>
      <c r="W55" s="171"/>
      <c r="X55" s="172"/>
      <c r="Y55" s="172"/>
      <c r="Z55" s="172"/>
      <c r="AA55" s="172"/>
      <c r="AB55" s="174"/>
    </row>
    <row r="56" spans="3:28" ht="6.75" customHeight="1">
      <c r="C56" s="20"/>
      <c r="D56" s="12"/>
      <c r="E56" s="21"/>
      <c r="F56" s="20"/>
      <c r="G56" s="12"/>
      <c r="H56" s="12"/>
      <c r="I56" s="12"/>
      <c r="O56" s="11"/>
      <c r="W56" s="12"/>
      <c r="X56" s="12"/>
      <c r="Y56" s="12"/>
      <c r="Z56" s="12"/>
      <c r="AA56" s="12"/>
      <c r="AB56" s="10"/>
    </row>
    <row r="57" spans="3:41" ht="6.75" customHeight="1">
      <c r="C57" s="20"/>
      <c r="D57" s="12"/>
      <c r="E57" s="21"/>
      <c r="F57" s="20"/>
      <c r="G57" s="12"/>
      <c r="H57" s="12"/>
      <c r="I57" s="12"/>
      <c r="O57" s="22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4"/>
    </row>
    <row r="58" spans="3:41" ht="6.75" customHeight="1">
      <c r="C58" s="9"/>
      <c r="D58" s="11"/>
      <c r="F58" s="9"/>
      <c r="G58" s="11"/>
      <c r="K58" s="11"/>
      <c r="L58" s="11"/>
      <c r="M58" s="11"/>
      <c r="N58" s="6"/>
      <c r="O58" s="25"/>
      <c r="P58" s="169" t="s">
        <v>57</v>
      </c>
      <c r="Q58" s="170"/>
      <c r="R58" s="170"/>
      <c r="S58" s="170"/>
      <c r="T58" s="170"/>
      <c r="U58" s="173">
        <f>AB58+AH58</f>
        <v>6</v>
      </c>
      <c r="V58" s="7"/>
      <c r="W58" s="169" t="s">
        <v>2</v>
      </c>
      <c r="X58" s="170"/>
      <c r="Y58" s="170"/>
      <c r="Z58" s="170"/>
      <c r="AA58" s="170"/>
      <c r="AB58" s="173">
        <v>3</v>
      </c>
      <c r="AC58" s="169" t="s">
        <v>58</v>
      </c>
      <c r="AD58" s="170"/>
      <c r="AE58" s="170"/>
      <c r="AF58" s="170"/>
      <c r="AG58" s="170"/>
      <c r="AH58" s="173">
        <v>3</v>
      </c>
      <c r="AI58" s="11"/>
      <c r="AJ58" s="11"/>
      <c r="AK58" s="11"/>
      <c r="AL58" s="11"/>
      <c r="AM58" s="11"/>
      <c r="AN58" s="11"/>
      <c r="AO58" s="26"/>
    </row>
    <row r="59" spans="3:41" ht="6.75" customHeight="1">
      <c r="C59" s="9"/>
      <c r="D59" s="11"/>
      <c r="F59" s="9"/>
      <c r="G59" s="11"/>
      <c r="K59" s="11"/>
      <c r="L59" s="11"/>
      <c r="M59" s="15"/>
      <c r="N59" s="8"/>
      <c r="O59" s="27"/>
      <c r="P59" s="171"/>
      <c r="Q59" s="172"/>
      <c r="R59" s="172"/>
      <c r="S59" s="172"/>
      <c r="T59" s="172"/>
      <c r="U59" s="174"/>
      <c r="V59" s="11"/>
      <c r="W59" s="171"/>
      <c r="X59" s="172"/>
      <c r="Y59" s="172"/>
      <c r="Z59" s="172"/>
      <c r="AA59" s="172"/>
      <c r="AB59" s="174"/>
      <c r="AC59" s="171"/>
      <c r="AD59" s="172"/>
      <c r="AE59" s="172"/>
      <c r="AF59" s="172"/>
      <c r="AG59" s="172"/>
      <c r="AH59" s="174"/>
      <c r="AI59" s="11"/>
      <c r="AJ59" s="11"/>
      <c r="AK59" s="11"/>
      <c r="AL59" s="11"/>
      <c r="AM59" s="11"/>
      <c r="AN59" s="11"/>
      <c r="AO59" s="26"/>
    </row>
    <row r="60" spans="3:41" ht="6.75" customHeight="1">
      <c r="C60" s="9"/>
      <c r="D60" s="11"/>
      <c r="F60" s="9"/>
      <c r="H60" s="220" t="s">
        <v>59</v>
      </c>
      <c r="I60" s="221"/>
      <c r="J60" s="221"/>
      <c r="K60" s="222"/>
      <c r="L60" s="28"/>
      <c r="M60" s="29"/>
      <c r="N60" s="30"/>
      <c r="O60" s="3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26"/>
    </row>
    <row r="61" spans="3:41" ht="6.75" customHeight="1">
      <c r="C61" s="9"/>
      <c r="D61" s="11"/>
      <c r="F61" s="9"/>
      <c r="H61" s="223"/>
      <c r="I61" s="224"/>
      <c r="J61" s="224"/>
      <c r="K61" s="225"/>
      <c r="L61" s="22"/>
      <c r="M61" s="23"/>
      <c r="N61" s="34"/>
      <c r="O61" s="25"/>
      <c r="P61" s="169" t="s">
        <v>60</v>
      </c>
      <c r="Q61" s="170"/>
      <c r="R61" s="170"/>
      <c r="S61" s="170"/>
      <c r="T61" s="170"/>
      <c r="U61" s="173">
        <f>AB61+AH61+AB63+AH63+AN63+AM65+1</f>
        <v>57</v>
      </c>
      <c r="V61" s="7"/>
      <c r="W61" s="169" t="s">
        <v>61</v>
      </c>
      <c r="X61" s="170"/>
      <c r="Y61" s="170"/>
      <c r="Z61" s="170"/>
      <c r="AA61" s="170"/>
      <c r="AB61" s="173">
        <v>5</v>
      </c>
      <c r="AC61" s="169" t="s">
        <v>62</v>
      </c>
      <c r="AD61" s="170"/>
      <c r="AE61" s="170"/>
      <c r="AF61" s="170"/>
      <c r="AG61" s="170"/>
      <c r="AH61" s="173">
        <v>7</v>
      </c>
      <c r="AI61" s="11"/>
      <c r="AJ61" s="11"/>
      <c r="AK61" s="11"/>
      <c r="AL61" s="11"/>
      <c r="AM61" s="11"/>
      <c r="AN61" s="11"/>
      <c r="AO61" s="26"/>
    </row>
    <row r="62" spans="3:41" ht="6.75" customHeight="1">
      <c r="C62" s="9"/>
      <c r="D62" s="11"/>
      <c r="F62" s="9"/>
      <c r="H62" s="35"/>
      <c r="I62" s="36"/>
      <c r="N62" s="9"/>
      <c r="O62" s="31"/>
      <c r="P62" s="171"/>
      <c r="Q62" s="172"/>
      <c r="R62" s="172"/>
      <c r="S62" s="172"/>
      <c r="T62" s="172"/>
      <c r="U62" s="174"/>
      <c r="V62" s="11"/>
      <c r="W62" s="171"/>
      <c r="X62" s="172"/>
      <c r="Y62" s="172"/>
      <c r="Z62" s="172"/>
      <c r="AA62" s="172"/>
      <c r="AB62" s="174"/>
      <c r="AC62" s="171"/>
      <c r="AD62" s="172"/>
      <c r="AE62" s="172"/>
      <c r="AF62" s="172"/>
      <c r="AG62" s="172"/>
      <c r="AH62" s="174"/>
      <c r="AI62" s="11"/>
      <c r="AJ62" s="11"/>
      <c r="AK62" s="11"/>
      <c r="AL62" s="11"/>
      <c r="AM62" s="11"/>
      <c r="AN62" s="11"/>
      <c r="AO62" s="26"/>
    </row>
    <row r="63" spans="3:41" ht="6.75" customHeight="1">
      <c r="C63" s="9"/>
      <c r="D63" s="11"/>
      <c r="F63" s="9"/>
      <c r="H63" s="2"/>
      <c r="I63" s="13"/>
      <c r="N63" s="9"/>
      <c r="O63" s="31"/>
      <c r="P63" s="11"/>
      <c r="Q63" s="11"/>
      <c r="R63" s="11"/>
      <c r="S63" s="11"/>
      <c r="T63" s="11"/>
      <c r="U63" s="11"/>
      <c r="V63" s="11"/>
      <c r="W63" s="169" t="s">
        <v>63</v>
      </c>
      <c r="X63" s="170"/>
      <c r="Y63" s="170"/>
      <c r="Z63" s="170"/>
      <c r="AA63" s="170"/>
      <c r="AB63" s="173">
        <v>9</v>
      </c>
      <c r="AC63" s="169" t="s">
        <v>64</v>
      </c>
      <c r="AD63" s="170"/>
      <c r="AE63" s="170"/>
      <c r="AF63" s="170"/>
      <c r="AG63" s="170"/>
      <c r="AH63" s="173">
        <v>16</v>
      </c>
      <c r="AI63" s="169" t="s">
        <v>65</v>
      </c>
      <c r="AJ63" s="170"/>
      <c r="AK63" s="170"/>
      <c r="AL63" s="170"/>
      <c r="AM63" s="170"/>
      <c r="AN63" s="173">
        <v>15</v>
      </c>
      <c r="AO63" s="26"/>
    </row>
    <row r="64" spans="3:41" ht="6.75" customHeight="1">
      <c r="C64" s="9"/>
      <c r="D64" s="11"/>
      <c r="F64" s="9"/>
      <c r="G64" s="169" t="s">
        <v>66</v>
      </c>
      <c r="H64" s="170"/>
      <c r="I64" s="170"/>
      <c r="J64" s="180"/>
      <c r="K64" s="175">
        <f>U58+U61+U68+U71+U74+U80+U83+U86+J66+J68+J72</f>
        <v>165</v>
      </c>
      <c r="L64" s="176"/>
      <c r="M64" s="7"/>
      <c r="N64" s="9"/>
      <c r="O64" s="31"/>
      <c r="P64" s="11"/>
      <c r="Q64" s="11"/>
      <c r="R64" s="11"/>
      <c r="S64" s="11"/>
      <c r="T64" s="11"/>
      <c r="U64" s="11"/>
      <c r="V64" s="11"/>
      <c r="W64" s="171"/>
      <c r="X64" s="172"/>
      <c r="Y64" s="172"/>
      <c r="Z64" s="172"/>
      <c r="AA64" s="172"/>
      <c r="AB64" s="174"/>
      <c r="AC64" s="171"/>
      <c r="AD64" s="172"/>
      <c r="AE64" s="172"/>
      <c r="AF64" s="172"/>
      <c r="AG64" s="172"/>
      <c r="AH64" s="174"/>
      <c r="AI64" s="171"/>
      <c r="AJ64" s="172"/>
      <c r="AK64" s="172"/>
      <c r="AL64" s="172"/>
      <c r="AM64" s="172"/>
      <c r="AN64" s="174"/>
      <c r="AO64" s="26"/>
    </row>
    <row r="65" spans="3:41" ht="6.75" customHeight="1">
      <c r="C65" s="9"/>
      <c r="D65" s="11"/>
      <c r="F65" s="9"/>
      <c r="G65" s="171"/>
      <c r="H65" s="172"/>
      <c r="I65" s="172"/>
      <c r="J65" s="181"/>
      <c r="K65" s="177"/>
      <c r="L65" s="178"/>
      <c r="M65" s="37"/>
      <c r="N65" s="9"/>
      <c r="O65" s="31"/>
      <c r="P65" s="11"/>
      <c r="Q65" s="11"/>
      <c r="R65" s="11"/>
      <c r="S65" s="11"/>
      <c r="T65" s="11"/>
      <c r="U65" s="11"/>
      <c r="V65" s="11"/>
      <c r="W65" s="169" t="s">
        <v>67</v>
      </c>
      <c r="X65" s="214"/>
      <c r="Y65" s="214"/>
      <c r="Z65" s="214"/>
      <c r="AA65" s="214"/>
      <c r="AB65" s="214"/>
      <c r="AC65" s="214"/>
      <c r="AD65" s="214"/>
      <c r="AE65" s="214"/>
      <c r="AF65" s="214"/>
      <c r="AG65" s="214"/>
      <c r="AH65" s="214"/>
      <c r="AI65" s="214"/>
      <c r="AJ65" s="214"/>
      <c r="AK65" s="214"/>
      <c r="AL65" s="175" t="s">
        <v>68</v>
      </c>
      <c r="AM65" s="173">
        <v>4</v>
      </c>
      <c r="AN65" s="11"/>
      <c r="AO65" s="26"/>
    </row>
    <row r="66" spans="3:41" ht="6.75" customHeight="1">
      <c r="C66" s="9"/>
      <c r="D66" s="11"/>
      <c r="F66" s="9"/>
      <c r="G66" s="170" t="s">
        <v>5</v>
      </c>
      <c r="H66" s="170"/>
      <c r="I66" s="170"/>
      <c r="J66" s="175">
        <v>1</v>
      </c>
      <c r="N66" s="9"/>
      <c r="O66" s="31"/>
      <c r="P66" s="11"/>
      <c r="Q66" s="11"/>
      <c r="R66" s="11"/>
      <c r="S66" s="11"/>
      <c r="T66" s="11"/>
      <c r="U66" s="11"/>
      <c r="V66" s="11"/>
      <c r="W66" s="215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177"/>
      <c r="AM66" s="174"/>
      <c r="AN66" s="11"/>
      <c r="AO66" s="26"/>
    </row>
    <row r="67" spans="3:41" ht="6.75" customHeight="1">
      <c r="C67" s="9"/>
      <c r="D67" s="11"/>
      <c r="F67" s="9"/>
      <c r="G67" s="182"/>
      <c r="H67" s="182"/>
      <c r="I67" s="182"/>
      <c r="J67" s="183"/>
      <c r="N67" s="9"/>
      <c r="O67" s="3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26"/>
    </row>
    <row r="68" spans="3:41" ht="6.75" customHeight="1">
      <c r="C68" s="9"/>
      <c r="D68" s="11"/>
      <c r="F68" s="9"/>
      <c r="G68" s="184" t="s">
        <v>69</v>
      </c>
      <c r="H68" s="184"/>
      <c r="I68" s="184"/>
      <c r="J68" s="183">
        <v>1</v>
      </c>
      <c r="N68" s="13"/>
      <c r="O68" s="25"/>
      <c r="P68" s="169" t="s">
        <v>70</v>
      </c>
      <c r="Q68" s="170"/>
      <c r="R68" s="170"/>
      <c r="S68" s="170"/>
      <c r="T68" s="170"/>
      <c r="U68" s="173">
        <f>AB68+AH68+1</f>
        <v>9</v>
      </c>
      <c r="V68" s="7"/>
      <c r="W68" s="169" t="s">
        <v>71</v>
      </c>
      <c r="X68" s="170"/>
      <c r="Y68" s="170"/>
      <c r="Z68" s="170"/>
      <c r="AA68" s="170"/>
      <c r="AB68" s="173">
        <v>4</v>
      </c>
      <c r="AC68" s="169" t="s">
        <v>72</v>
      </c>
      <c r="AD68" s="170"/>
      <c r="AE68" s="170"/>
      <c r="AF68" s="170"/>
      <c r="AG68" s="170"/>
      <c r="AH68" s="173">
        <v>4</v>
      </c>
      <c r="AI68" s="11"/>
      <c r="AJ68" s="11"/>
      <c r="AK68" s="11"/>
      <c r="AL68" s="11"/>
      <c r="AM68" s="11"/>
      <c r="AN68" s="11"/>
      <c r="AO68" s="26"/>
    </row>
    <row r="69" spans="3:41" ht="6.75" customHeight="1">
      <c r="C69" s="9"/>
      <c r="D69" s="11"/>
      <c r="F69" s="9"/>
      <c r="G69" s="184"/>
      <c r="H69" s="184"/>
      <c r="I69" s="184"/>
      <c r="J69" s="183"/>
      <c r="N69" s="9"/>
      <c r="O69" s="31"/>
      <c r="P69" s="171"/>
      <c r="Q69" s="172"/>
      <c r="R69" s="172"/>
      <c r="S69" s="172"/>
      <c r="T69" s="172"/>
      <c r="U69" s="174"/>
      <c r="V69" s="11"/>
      <c r="W69" s="171"/>
      <c r="X69" s="172"/>
      <c r="Y69" s="172"/>
      <c r="Z69" s="172"/>
      <c r="AA69" s="172"/>
      <c r="AB69" s="174"/>
      <c r="AC69" s="171"/>
      <c r="AD69" s="172"/>
      <c r="AE69" s="172"/>
      <c r="AF69" s="172"/>
      <c r="AG69" s="172"/>
      <c r="AH69" s="174"/>
      <c r="AI69" s="11"/>
      <c r="AJ69" s="11"/>
      <c r="AK69" s="11"/>
      <c r="AL69" s="11"/>
      <c r="AM69" s="11"/>
      <c r="AN69" s="11"/>
      <c r="AO69" s="26"/>
    </row>
    <row r="70" spans="3:41" ht="6.75" customHeight="1">
      <c r="C70" s="9"/>
      <c r="D70" s="11"/>
      <c r="F70" s="9"/>
      <c r="G70" s="179" t="s">
        <v>73</v>
      </c>
      <c r="H70" s="179"/>
      <c r="I70" s="179"/>
      <c r="J70" s="179"/>
      <c r="K70" s="179"/>
      <c r="L70" s="14"/>
      <c r="N70" s="9"/>
      <c r="O70" s="3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26"/>
    </row>
    <row r="71" spans="3:41" ht="6.75" customHeight="1">
      <c r="C71" s="9"/>
      <c r="D71" s="11"/>
      <c r="F71" s="9"/>
      <c r="G71" s="179"/>
      <c r="H71" s="179"/>
      <c r="I71" s="179"/>
      <c r="J71" s="179"/>
      <c r="K71" s="179"/>
      <c r="L71" s="14"/>
      <c r="N71" s="13"/>
      <c r="O71" s="25"/>
      <c r="P71" s="169" t="s">
        <v>74</v>
      </c>
      <c r="Q71" s="170"/>
      <c r="R71" s="170"/>
      <c r="S71" s="170"/>
      <c r="T71" s="170"/>
      <c r="U71" s="173">
        <f>AB71+1</f>
        <v>12</v>
      </c>
      <c r="V71" s="7"/>
      <c r="W71" s="169" t="s">
        <v>75</v>
      </c>
      <c r="X71" s="170"/>
      <c r="Y71" s="170"/>
      <c r="Z71" s="170"/>
      <c r="AA71" s="170"/>
      <c r="AB71" s="173">
        <v>11</v>
      </c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26"/>
    </row>
    <row r="72" spans="3:41" ht="6.75" customHeight="1">
      <c r="C72" s="9"/>
      <c r="D72" s="11"/>
      <c r="F72" s="9"/>
      <c r="G72" s="184" t="s">
        <v>76</v>
      </c>
      <c r="H72" s="184"/>
      <c r="I72" s="184"/>
      <c r="J72" s="183">
        <v>1</v>
      </c>
      <c r="N72" s="9"/>
      <c r="O72" s="31"/>
      <c r="P72" s="171"/>
      <c r="Q72" s="172"/>
      <c r="R72" s="172"/>
      <c r="S72" s="172"/>
      <c r="T72" s="172"/>
      <c r="U72" s="174"/>
      <c r="V72" s="11"/>
      <c r="W72" s="171"/>
      <c r="X72" s="172"/>
      <c r="Y72" s="172"/>
      <c r="Z72" s="172"/>
      <c r="AA72" s="172"/>
      <c r="AB72" s="174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26"/>
    </row>
    <row r="73" spans="3:41" ht="6.75" customHeight="1">
      <c r="C73" s="9"/>
      <c r="D73" s="11"/>
      <c r="F73" s="9"/>
      <c r="G73" s="184"/>
      <c r="H73" s="184"/>
      <c r="I73" s="184"/>
      <c r="J73" s="183"/>
      <c r="N73" s="9"/>
      <c r="O73" s="3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26"/>
    </row>
    <row r="74" spans="3:41" ht="6.75" customHeight="1">
      <c r="C74" s="9"/>
      <c r="D74" s="11"/>
      <c r="F74" s="9"/>
      <c r="G74" s="179" t="s">
        <v>77</v>
      </c>
      <c r="H74" s="179"/>
      <c r="I74" s="179"/>
      <c r="J74" s="179"/>
      <c r="K74" s="179"/>
      <c r="L74" s="14"/>
      <c r="N74" s="13"/>
      <c r="O74" s="25"/>
      <c r="P74" s="169" t="s">
        <v>78</v>
      </c>
      <c r="Q74" s="170"/>
      <c r="R74" s="170"/>
      <c r="S74" s="170"/>
      <c r="T74" s="170"/>
      <c r="U74" s="173">
        <f>AB74+AH74+AN74+AB76+AH76+1</f>
        <v>14</v>
      </c>
      <c r="V74" s="7"/>
      <c r="W74" s="169" t="s">
        <v>25</v>
      </c>
      <c r="X74" s="170"/>
      <c r="Y74" s="170"/>
      <c r="Z74" s="170"/>
      <c r="AA74" s="170"/>
      <c r="AB74" s="173">
        <v>4</v>
      </c>
      <c r="AC74" s="169" t="s">
        <v>79</v>
      </c>
      <c r="AD74" s="170"/>
      <c r="AE74" s="170"/>
      <c r="AF74" s="170"/>
      <c r="AG74" s="170"/>
      <c r="AH74" s="173">
        <v>5</v>
      </c>
      <c r="AI74" s="169" t="s">
        <v>80</v>
      </c>
      <c r="AJ74" s="170"/>
      <c r="AK74" s="170"/>
      <c r="AL74" s="170"/>
      <c r="AM74" s="170"/>
      <c r="AN74" s="173">
        <v>1</v>
      </c>
      <c r="AO74" s="26"/>
    </row>
    <row r="75" spans="3:41" ht="6.75" customHeight="1">
      <c r="C75" s="9"/>
      <c r="D75" s="11"/>
      <c r="F75" s="9"/>
      <c r="G75" s="179"/>
      <c r="H75" s="179"/>
      <c r="I75" s="179"/>
      <c r="J75" s="179"/>
      <c r="K75" s="179"/>
      <c r="L75" s="14"/>
      <c r="N75" s="9"/>
      <c r="O75" s="31"/>
      <c r="P75" s="171"/>
      <c r="Q75" s="172"/>
      <c r="R75" s="172"/>
      <c r="S75" s="172"/>
      <c r="T75" s="172"/>
      <c r="U75" s="174"/>
      <c r="V75" s="11"/>
      <c r="W75" s="171"/>
      <c r="X75" s="172"/>
      <c r="Y75" s="172"/>
      <c r="Z75" s="172"/>
      <c r="AA75" s="172"/>
      <c r="AB75" s="174"/>
      <c r="AC75" s="171"/>
      <c r="AD75" s="172"/>
      <c r="AE75" s="172"/>
      <c r="AF75" s="172"/>
      <c r="AG75" s="172"/>
      <c r="AH75" s="174"/>
      <c r="AI75" s="171"/>
      <c r="AJ75" s="172"/>
      <c r="AK75" s="172"/>
      <c r="AL75" s="172"/>
      <c r="AM75" s="172"/>
      <c r="AN75" s="174"/>
      <c r="AO75" s="26"/>
    </row>
    <row r="76" spans="3:41" ht="6.75" customHeight="1">
      <c r="C76" s="9"/>
      <c r="D76" s="11"/>
      <c r="F76" s="9"/>
      <c r="N76" s="9"/>
      <c r="O76" s="31"/>
      <c r="P76" s="12"/>
      <c r="Q76" s="12"/>
      <c r="R76" s="12"/>
      <c r="S76" s="12"/>
      <c r="T76" s="12"/>
      <c r="U76" s="12"/>
      <c r="V76" s="11"/>
      <c r="W76" s="169" t="s">
        <v>81</v>
      </c>
      <c r="X76" s="170"/>
      <c r="Y76" s="170"/>
      <c r="Z76" s="170"/>
      <c r="AA76" s="170"/>
      <c r="AB76" s="173">
        <v>1</v>
      </c>
      <c r="AC76" s="190" t="s">
        <v>82</v>
      </c>
      <c r="AD76" s="155"/>
      <c r="AE76" s="155"/>
      <c r="AF76" s="155"/>
      <c r="AG76" s="155"/>
      <c r="AH76" s="173">
        <v>2</v>
      </c>
      <c r="AI76" s="12"/>
      <c r="AJ76" s="12"/>
      <c r="AK76" s="12"/>
      <c r="AL76" s="12"/>
      <c r="AM76" s="12"/>
      <c r="AN76" s="12"/>
      <c r="AO76" s="39"/>
    </row>
    <row r="77" spans="3:41" ht="6.75" customHeight="1">
      <c r="C77" s="9"/>
      <c r="D77" s="11"/>
      <c r="F77" s="9"/>
      <c r="N77" s="9"/>
      <c r="O77" s="31"/>
      <c r="P77" s="12"/>
      <c r="Q77" s="12"/>
      <c r="R77" s="12"/>
      <c r="S77" s="12"/>
      <c r="T77" s="12"/>
      <c r="U77" s="12"/>
      <c r="V77" s="11"/>
      <c r="W77" s="171"/>
      <c r="X77" s="172"/>
      <c r="Y77" s="172"/>
      <c r="Z77" s="172"/>
      <c r="AA77" s="172"/>
      <c r="AB77" s="174"/>
      <c r="AC77" s="191"/>
      <c r="AD77" s="192"/>
      <c r="AE77" s="192"/>
      <c r="AF77" s="192"/>
      <c r="AG77" s="192"/>
      <c r="AH77" s="174"/>
      <c r="AI77" s="12"/>
      <c r="AJ77" s="11"/>
      <c r="AK77" s="11"/>
      <c r="AL77" s="11"/>
      <c r="AM77" s="11"/>
      <c r="AN77" s="11"/>
      <c r="AO77" s="39"/>
    </row>
    <row r="78" spans="3:41" ht="6.75" customHeight="1">
      <c r="C78" s="9"/>
      <c r="D78" s="11"/>
      <c r="F78" s="9"/>
      <c r="N78" s="9"/>
      <c r="O78" s="28"/>
      <c r="P78" s="32"/>
      <c r="Q78" s="32"/>
      <c r="R78" s="32"/>
      <c r="S78" s="32"/>
      <c r="T78" s="32"/>
      <c r="U78" s="32"/>
      <c r="V78" s="29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29"/>
      <c r="AK78" s="29"/>
      <c r="AL78" s="29"/>
      <c r="AM78" s="29"/>
      <c r="AN78" s="29"/>
      <c r="AO78" s="40"/>
    </row>
    <row r="79" spans="3:15" ht="6.75" customHeight="1">
      <c r="C79" s="9"/>
      <c r="D79" s="11"/>
      <c r="F79" s="9"/>
      <c r="N79" s="9"/>
      <c r="O79" s="11"/>
    </row>
    <row r="80" spans="3:40" ht="6.75" customHeight="1">
      <c r="C80" s="9"/>
      <c r="D80" s="11"/>
      <c r="F80" s="9"/>
      <c r="N80" s="13"/>
      <c r="O80" s="2"/>
      <c r="P80" s="169" t="s">
        <v>83</v>
      </c>
      <c r="Q80" s="170"/>
      <c r="R80" s="170"/>
      <c r="S80" s="170"/>
      <c r="T80" s="170"/>
      <c r="U80" s="173">
        <f>AB80+AH80+AN80+1</f>
        <v>17</v>
      </c>
      <c r="V80" s="7"/>
      <c r="W80" s="169" t="s">
        <v>84</v>
      </c>
      <c r="X80" s="170"/>
      <c r="Y80" s="170"/>
      <c r="Z80" s="170"/>
      <c r="AA80" s="170"/>
      <c r="AB80" s="173">
        <v>3</v>
      </c>
      <c r="AC80" s="169" t="s">
        <v>85</v>
      </c>
      <c r="AD80" s="170"/>
      <c r="AE80" s="170"/>
      <c r="AF80" s="170"/>
      <c r="AG80" s="170"/>
      <c r="AH80" s="173">
        <v>5</v>
      </c>
      <c r="AI80" s="169" t="s">
        <v>86</v>
      </c>
      <c r="AJ80" s="170"/>
      <c r="AK80" s="170"/>
      <c r="AL80" s="170"/>
      <c r="AM80" s="170"/>
      <c r="AN80" s="173">
        <v>8</v>
      </c>
    </row>
    <row r="81" spans="3:40" ht="6.75" customHeight="1">
      <c r="C81" s="9"/>
      <c r="D81" s="11"/>
      <c r="F81" s="9"/>
      <c r="N81" s="9"/>
      <c r="O81" s="11"/>
      <c r="P81" s="171"/>
      <c r="Q81" s="172"/>
      <c r="R81" s="172"/>
      <c r="S81" s="172"/>
      <c r="T81" s="172"/>
      <c r="U81" s="174"/>
      <c r="W81" s="171"/>
      <c r="X81" s="172"/>
      <c r="Y81" s="172"/>
      <c r="Z81" s="172"/>
      <c r="AA81" s="172"/>
      <c r="AB81" s="174"/>
      <c r="AC81" s="171"/>
      <c r="AD81" s="172"/>
      <c r="AE81" s="172"/>
      <c r="AF81" s="172"/>
      <c r="AG81" s="172"/>
      <c r="AH81" s="174"/>
      <c r="AI81" s="171"/>
      <c r="AJ81" s="172"/>
      <c r="AK81" s="172"/>
      <c r="AL81" s="172"/>
      <c r="AM81" s="172"/>
      <c r="AN81" s="174"/>
    </row>
    <row r="82" spans="3:15" ht="6.75" customHeight="1">
      <c r="C82" s="9"/>
      <c r="D82" s="11"/>
      <c r="F82" s="9"/>
      <c r="N82" s="9"/>
      <c r="O82" s="11"/>
    </row>
    <row r="83" spans="3:34" ht="6.75" customHeight="1">
      <c r="C83" s="9"/>
      <c r="D83" s="11"/>
      <c r="F83" s="9"/>
      <c r="N83" s="13"/>
      <c r="O83" s="2"/>
      <c r="P83" s="169" t="s">
        <v>87</v>
      </c>
      <c r="Q83" s="170"/>
      <c r="R83" s="170"/>
      <c r="S83" s="170"/>
      <c r="T83" s="170"/>
      <c r="U83" s="173">
        <f>AB83+AH83+1</f>
        <v>29</v>
      </c>
      <c r="V83" s="7"/>
      <c r="W83" s="169" t="s">
        <v>88</v>
      </c>
      <c r="X83" s="170"/>
      <c r="Y83" s="170"/>
      <c r="Z83" s="170"/>
      <c r="AA83" s="170"/>
      <c r="AB83" s="173">
        <v>9</v>
      </c>
      <c r="AC83" s="169" t="s">
        <v>89</v>
      </c>
      <c r="AD83" s="170"/>
      <c r="AE83" s="170"/>
      <c r="AF83" s="170"/>
      <c r="AG83" s="170"/>
      <c r="AH83" s="173">
        <v>19</v>
      </c>
    </row>
    <row r="84" spans="3:34" ht="6.75" customHeight="1">
      <c r="C84" s="9"/>
      <c r="D84" s="11"/>
      <c r="F84" s="9"/>
      <c r="N84" s="9"/>
      <c r="O84" s="11"/>
      <c r="P84" s="171"/>
      <c r="Q84" s="172"/>
      <c r="R84" s="172"/>
      <c r="S84" s="172"/>
      <c r="T84" s="172"/>
      <c r="U84" s="174"/>
      <c r="W84" s="171"/>
      <c r="X84" s="172"/>
      <c r="Y84" s="172"/>
      <c r="Z84" s="172"/>
      <c r="AA84" s="172"/>
      <c r="AB84" s="174"/>
      <c r="AC84" s="171"/>
      <c r="AD84" s="172"/>
      <c r="AE84" s="172"/>
      <c r="AF84" s="172"/>
      <c r="AG84" s="172"/>
      <c r="AH84" s="174"/>
    </row>
    <row r="85" spans="3:15" ht="6.75" customHeight="1">
      <c r="C85" s="9"/>
      <c r="D85" s="11"/>
      <c r="F85" s="9"/>
      <c r="N85" s="9"/>
      <c r="O85" s="11"/>
    </row>
    <row r="86" spans="3:40" ht="6.75" customHeight="1">
      <c r="C86" s="9"/>
      <c r="D86" s="11"/>
      <c r="F86" s="9"/>
      <c r="N86" s="13"/>
      <c r="O86" s="2"/>
      <c r="P86" s="169" t="s">
        <v>90</v>
      </c>
      <c r="Q86" s="170"/>
      <c r="R86" s="170"/>
      <c r="S86" s="170"/>
      <c r="T86" s="170"/>
      <c r="U86" s="173">
        <f>AB86+AH86+AN86+AB88+1</f>
        <v>18</v>
      </c>
      <c r="V86" s="7"/>
      <c r="W86" s="169" t="s">
        <v>91</v>
      </c>
      <c r="X86" s="170"/>
      <c r="Y86" s="170"/>
      <c r="Z86" s="170"/>
      <c r="AA86" s="170"/>
      <c r="AB86" s="173">
        <v>3</v>
      </c>
      <c r="AC86" s="169" t="s">
        <v>92</v>
      </c>
      <c r="AD86" s="170"/>
      <c r="AE86" s="170"/>
      <c r="AF86" s="170"/>
      <c r="AG86" s="170"/>
      <c r="AH86" s="173">
        <v>4</v>
      </c>
      <c r="AI86" s="169" t="s">
        <v>93</v>
      </c>
      <c r="AJ86" s="170"/>
      <c r="AK86" s="170"/>
      <c r="AL86" s="170"/>
      <c r="AM86" s="170"/>
      <c r="AN86" s="173">
        <v>5</v>
      </c>
    </row>
    <row r="87" spans="3:40" ht="6.75" customHeight="1">
      <c r="C87" s="9"/>
      <c r="D87" s="11"/>
      <c r="F87" s="9"/>
      <c r="O87" s="11"/>
      <c r="P87" s="171"/>
      <c r="Q87" s="172"/>
      <c r="R87" s="172"/>
      <c r="S87" s="172"/>
      <c r="T87" s="172"/>
      <c r="U87" s="174"/>
      <c r="W87" s="171"/>
      <c r="X87" s="172"/>
      <c r="Y87" s="172"/>
      <c r="Z87" s="172"/>
      <c r="AA87" s="172"/>
      <c r="AB87" s="174"/>
      <c r="AC87" s="171"/>
      <c r="AD87" s="172"/>
      <c r="AE87" s="172"/>
      <c r="AF87" s="172"/>
      <c r="AG87" s="172"/>
      <c r="AH87" s="174"/>
      <c r="AI87" s="171"/>
      <c r="AJ87" s="172"/>
      <c r="AK87" s="172"/>
      <c r="AL87" s="172"/>
      <c r="AM87" s="172"/>
      <c r="AN87" s="174"/>
    </row>
    <row r="88" spans="3:40" ht="6.75" customHeight="1">
      <c r="C88" s="9"/>
      <c r="D88" s="11"/>
      <c r="F88" s="9"/>
      <c r="O88" s="11"/>
      <c r="P88" s="12"/>
      <c r="Q88" s="12"/>
      <c r="R88" s="12"/>
      <c r="S88" s="12"/>
      <c r="T88" s="12"/>
      <c r="U88" s="10"/>
      <c r="W88" s="169" t="s">
        <v>94</v>
      </c>
      <c r="X88" s="170"/>
      <c r="Y88" s="170"/>
      <c r="Z88" s="170"/>
      <c r="AA88" s="170"/>
      <c r="AB88" s="173">
        <v>5</v>
      </c>
      <c r="AC88" s="12"/>
      <c r="AD88" s="12"/>
      <c r="AE88" s="12"/>
      <c r="AF88" s="12"/>
      <c r="AG88" s="12"/>
      <c r="AH88" s="10"/>
      <c r="AI88" s="12"/>
      <c r="AJ88" s="12"/>
      <c r="AK88" s="12"/>
      <c r="AL88" s="12"/>
      <c r="AM88" s="12"/>
      <c r="AN88" s="10"/>
    </row>
    <row r="89" spans="3:28" ht="6.75" customHeight="1">
      <c r="C89" s="9"/>
      <c r="D89" s="11"/>
      <c r="F89" s="9"/>
      <c r="O89" s="11"/>
      <c r="W89" s="171"/>
      <c r="X89" s="172"/>
      <c r="Y89" s="172"/>
      <c r="Z89" s="172"/>
      <c r="AA89" s="172"/>
      <c r="AB89" s="174"/>
    </row>
    <row r="90" spans="3:15" ht="6.75" customHeight="1">
      <c r="C90" s="9"/>
      <c r="D90" s="11"/>
      <c r="F90" s="9"/>
      <c r="O90" s="11"/>
    </row>
    <row r="91" spans="3:40" ht="6.75" customHeight="1">
      <c r="C91" s="9"/>
      <c r="D91" s="11"/>
      <c r="F91" s="7"/>
      <c r="G91" s="169" t="s">
        <v>95</v>
      </c>
      <c r="H91" s="170"/>
      <c r="I91" s="170"/>
      <c r="J91" s="180"/>
      <c r="K91" s="175">
        <f>U91+U96+U99+U102+U105+U108+U111+J93+J95+J99</f>
        <v>77</v>
      </c>
      <c r="L91" s="176"/>
      <c r="M91" s="6"/>
      <c r="N91" s="6"/>
      <c r="O91" s="2"/>
      <c r="P91" s="169" t="s">
        <v>96</v>
      </c>
      <c r="Q91" s="170"/>
      <c r="R91" s="170"/>
      <c r="S91" s="170"/>
      <c r="T91" s="170"/>
      <c r="U91" s="173">
        <f>AB91+AH91+AN91+AB93</f>
        <v>13</v>
      </c>
      <c r="V91" s="7"/>
      <c r="W91" s="169" t="s">
        <v>2</v>
      </c>
      <c r="X91" s="170"/>
      <c r="Y91" s="170"/>
      <c r="Z91" s="170"/>
      <c r="AA91" s="170"/>
      <c r="AB91" s="173">
        <v>4</v>
      </c>
      <c r="AC91" s="169" t="s">
        <v>97</v>
      </c>
      <c r="AD91" s="170"/>
      <c r="AE91" s="170"/>
      <c r="AF91" s="170"/>
      <c r="AG91" s="170"/>
      <c r="AH91" s="173">
        <v>4</v>
      </c>
      <c r="AI91" s="169" t="s">
        <v>98</v>
      </c>
      <c r="AJ91" s="170"/>
      <c r="AK91" s="170"/>
      <c r="AL91" s="170"/>
      <c r="AM91" s="170"/>
      <c r="AN91" s="173">
        <v>3</v>
      </c>
    </row>
    <row r="92" spans="3:40" ht="6.75" customHeight="1">
      <c r="C92" s="9"/>
      <c r="D92" s="11"/>
      <c r="F92" s="9"/>
      <c r="G92" s="171"/>
      <c r="H92" s="172"/>
      <c r="I92" s="172"/>
      <c r="J92" s="181"/>
      <c r="K92" s="177"/>
      <c r="L92" s="178"/>
      <c r="N92" s="8"/>
      <c r="O92" s="4"/>
      <c r="P92" s="171"/>
      <c r="Q92" s="172"/>
      <c r="R92" s="172"/>
      <c r="S92" s="172"/>
      <c r="T92" s="172"/>
      <c r="U92" s="174"/>
      <c r="W92" s="171"/>
      <c r="X92" s="172"/>
      <c r="Y92" s="172"/>
      <c r="Z92" s="172"/>
      <c r="AA92" s="172"/>
      <c r="AB92" s="174"/>
      <c r="AC92" s="171"/>
      <c r="AD92" s="172"/>
      <c r="AE92" s="172"/>
      <c r="AF92" s="172"/>
      <c r="AG92" s="172"/>
      <c r="AH92" s="174"/>
      <c r="AI92" s="171"/>
      <c r="AJ92" s="172"/>
      <c r="AK92" s="172"/>
      <c r="AL92" s="172"/>
      <c r="AM92" s="172"/>
      <c r="AN92" s="174"/>
    </row>
    <row r="93" spans="3:28" ht="6.75" customHeight="1">
      <c r="C93" s="9"/>
      <c r="D93" s="11"/>
      <c r="F93" s="9"/>
      <c r="G93" s="170" t="s">
        <v>5</v>
      </c>
      <c r="H93" s="170"/>
      <c r="I93" s="170"/>
      <c r="J93" s="175">
        <v>1</v>
      </c>
      <c r="N93" s="9"/>
      <c r="O93" s="11"/>
      <c r="W93" s="169" t="s">
        <v>99</v>
      </c>
      <c r="X93" s="170"/>
      <c r="Y93" s="170"/>
      <c r="Z93" s="170"/>
      <c r="AA93" s="170"/>
      <c r="AB93" s="173">
        <v>2</v>
      </c>
    </row>
    <row r="94" spans="3:28" ht="6.75" customHeight="1">
      <c r="C94" s="9"/>
      <c r="D94" s="11"/>
      <c r="F94" s="9"/>
      <c r="G94" s="182"/>
      <c r="H94" s="182"/>
      <c r="I94" s="182"/>
      <c r="J94" s="183"/>
      <c r="N94" s="9"/>
      <c r="O94" s="11"/>
      <c r="W94" s="171"/>
      <c r="X94" s="172"/>
      <c r="Y94" s="172"/>
      <c r="Z94" s="172"/>
      <c r="AA94" s="172"/>
      <c r="AB94" s="174"/>
    </row>
    <row r="95" spans="3:15" ht="6.75" customHeight="1">
      <c r="C95" s="9"/>
      <c r="D95" s="11"/>
      <c r="F95" s="9"/>
      <c r="G95" s="182" t="s">
        <v>7</v>
      </c>
      <c r="H95" s="182"/>
      <c r="I95" s="182"/>
      <c r="J95" s="183">
        <v>1</v>
      </c>
      <c r="N95" s="9"/>
      <c r="O95" s="11"/>
    </row>
    <row r="96" spans="3:34" ht="6.75" customHeight="1">
      <c r="C96" s="9"/>
      <c r="D96" s="11"/>
      <c r="F96" s="9"/>
      <c r="G96" s="182"/>
      <c r="H96" s="182"/>
      <c r="I96" s="182"/>
      <c r="J96" s="183"/>
      <c r="N96" s="13"/>
      <c r="O96" s="2"/>
      <c r="P96" s="169" t="s">
        <v>100</v>
      </c>
      <c r="Q96" s="170"/>
      <c r="R96" s="170"/>
      <c r="S96" s="170"/>
      <c r="T96" s="170"/>
      <c r="U96" s="173">
        <f>AB96+AH96+1</f>
        <v>8</v>
      </c>
      <c r="V96" s="7"/>
      <c r="W96" s="169" t="s">
        <v>101</v>
      </c>
      <c r="X96" s="170"/>
      <c r="Y96" s="170"/>
      <c r="Z96" s="170"/>
      <c r="AA96" s="170"/>
      <c r="AB96" s="173">
        <v>3</v>
      </c>
      <c r="AC96" s="169" t="s">
        <v>102</v>
      </c>
      <c r="AD96" s="170"/>
      <c r="AE96" s="170"/>
      <c r="AF96" s="170"/>
      <c r="AG96" s="170"/>
      <c r="AH96" s="173">
        <v>4</v>
      </c>
    </row>
    <row r="97" spans="3:34" ht="6.75" customHeight="1">
      <c r="C97" s="9"/>
      <c r="D97" s="11"/>
      <c r="F97" s="9"/>
      <c r="G97" s="179" t="s">
        <v>561</v>
      </c>
      <c r="H97" s="179"/>
      <c r="I97" s="179"/>
      <c r="J97" s="179"/>
      <c r="K97" s="179"/>
      <c r="N97" s="9"/>
      <c r="O97" s="11"/>
      <c r="P97" s="171"/>
      <c r="Q97" s="172"/>
      <c r="R97" s="172"/>
      <c r="S97" s="172"/>
      <c r="T97" s="172"/>
      <c r="U97" s="174"/>
      <c r="W97" s="171"/>
      <c r="X97" s="172"/>
      <c r="Y97" s="172"/>
      <c r="Z97" s="172"/>
      <c r="AA97" s="172"/>
      <c r="AB97" s="174"/>
      <c r="AC97" s="171"/>
      <c r="AD97" s="172"/>
      <c r="AE97" s="172"/>
      <c r="AF97" s="172"/>
      <c r="AG97" s="172"/>
      <c r="AH97" s="174"/>
    </row>
    <row r="98" spans="3:37" ht="6.75" customHeight="1">
      <c r="C98" s="9"/>
      <c r="D98" s="11"/>
      <c r="F98" s="9"/>
      <c r="G98" s="179"/>
      <c r="H98" s="179"/>
      <c r="I98" s="179"/>
      <c r="J98" s="179"/>
      <c r="K98" s="179"/>
      <c r="N98" s="9"/>
      <c r="O98" s="11"/>
      <c r="P98" s="12"/>
      <c r="Q98" s="12"/>
      <c r="R98" s="12"/>
      <c r="S98" s="12"/>
      <c r="T98" s="12"/>
      <c r="U98" s="12"/>
      <c r="V98" s="11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</row>
    <row r="99" spans="3:34" ht="6.75" customHeight="1">
      <c r="C99" s="9"/>
      <c r="D99" s="11"/>
      <c r="F99" s="9"/>
      <c r="G99" s="184" t="s">
        <v>103</v>
      </c>
      <c r="H99" s="184"/>
      <c r="I99" s="184"/>
      <c r="J99" s="183">
        <v>1</v>
      </c>
      <c r="N99" s="13"/>
      <c r="O99" s="2"/>
      <c r="P99" s="169" t="s">
        <v>105</v>
      </c>
      <c r="Q99" s="170"/>
      <c r="R99" s="170"/>
      <c r="S99" s="170"/>
      <c r="T99" s="170"/>
      <c r="U99" s="173">
        <f>AB99+AH99+1</f>
        <v>10</v>
      </c>
      <c r="V99" s="7"/>
      <c r="W99" s="169" t="s">
        <v>106</v>
      </c>
      <c r="X99" s="170"/>
      <c r="Y99" s="170"/>
      <c r="Z99" s="170"/>
      <c r="AA99" s="170"/>
      <c r="AB99" s="173">
        <v>5</v>
      </c>
      <c r="AC99" s="169" t="s">
        <v>107</v>
      </c>
      <c r="AD99" s="170"/>
      <c r="AE99" s="170"/>
      <c r="AF99" s="170"/>
      <c r="AG99" s="170"/>
      <c r="AH99" s="173">
        <v>4</v>
      </c>
    </row>
    <row r="100" spans="3:34" ht="6.75" customHeight="1">
      <c r="C100" s="9"/>
      <c r="D100" s="11"/>
      <c r="F100" s="9"/>
      <c r="G100" s="184"/>
      <c r="H100" s="184"/>
      <c r="I100" s="184"/>
      <c r="J100" s="183"/>
      <c r="N100" s="9"/>
      <c r="O100" s="11"/>
      <c r="P100" s="171"/>
      <c r="Q100" s="172"/>
      <c r="R100" s="172"/>
      <c r="S100" s="172"/>
      <c r="T100" s="172"/>
      <c r="U100" s="174"/>
      <c r="W100" s="171"/>
      <c r="X100" s="172"/>
      <c r="Y100" s="172"/>
      <c r="Z100" s="172"/>
      <c r="AA100" s="172"/>
      <c r="AB100" s="174"/>
      <c r="AC100" s="171"/>
      <c r="AD100" s="172"/>
      <c r="AE100" s="172"/>
      <c r="AF100" s="172"/>
      <c r="AG100" s="172"/>
      <c r="AH100" s="174"/>
    </row>
    <row r="101" spans="3:15" ht="6.75" customHeight="1">
      <c r="C101" s="9"/>
      <c r="D101" s="11"/>
      <c r="F101" s="9"/>
      <c r="G101" s="179" t="s">
        <v>104</v>
      </c>
      <c r="H101" s="179"/>
      <c r="I101" s="179"/>
      <c r="J101" s="179"/>
      <c r="K101" s="179"/>
      <c r="L101" s="14"/>
      <c r="N101" s="9"/>
      <c r="O101" s="11"/>
    </row>
    <row r="102" spans="3:34" ht="6.75" customHeight="1">
      <c r="C102" s="9"/>
      <c r="D102" s="11"/>
      <c r="F102" s="9"/>
      <c r="G102" s="179"/>
      <c r="H102" s="179"/>
      <c r="I102" s="179"/>
      <c r="J102" s="179"/>
      <c r="K102" s="179"/>
      <c r="L102" s="14"/>
      <c r="N102" s="13"/>
      <c r="O102" s="2"/>
      <c r="P102" s="169" t="s">
        <v>108</v>
      </c>
      <c r="Q102" s="170"/>
      <c r="R102" s="170"/>
      <c r="S102" s="170"/>
      <c r="T102" s="170"/>
      <c r="U102" s="173">
        <f>AB102+AH102</f>
        <v>5</v>
      </c>
      <c r="V102" s="7"/>
      <c r="W102" s="169" t="s">
        <v>84</v>
      </c>
      <c r="X102" s="170"/>
      <c r="Y102" s="170"/>
      <c r="Z102" s="170"/>
      <c r="AA102" s="170"/>
      <c r="AB102" s="173">
        <v>1</v>
      </c>
      <c r="AC102" s="169" t="s">
        <v>88</v>
      </c>
      <c r="AD102" s="170"/>
      <c r="AE102" s="170"/>
      <c r="AF102" s="170"/>
      <c r="AG102" s="170"/>
      <c r="AH102" s="173">
        <v>4</v>
      </c>
    </row>
    <row r="103" spans="3:34" ht="6.75" customHeight="1">
      <c r="C103" s="9"/>
      <c r="D103" s="11"/>
      <c r="F103" s="9"/>
      <c r="N103" s="9"/>
      <c r="O103" s="11"/>
      <c r="P103" s="171"/>
      <c r="Q103" s="172"/>
      <c r="R103" s="172"/>
      <c r="S103" s="172"/>
      <c r="T103" s="172"/>
      <c r="U103" s="174"/>
      <c r="W103" s="171"/>
      <c r="X103" s="172"/>
      <c r="Y103" s="172"/>
      <c r="Z103" s="172"/>
      <c r="AA103" s="172"/>
      <c r="AB103" s="174"/>
      <c r="AC103" s="171"/>
      <c r="AD103" s="172"/>
      <c r="AE103" s="172"/>
      <c r="AF103" s="172"/>
      <c r="AG103" s="172"/>
      <c r="AH103" s="174"/>
    </row>
    <row r="104" spans="3:15" ht="6.75" customHeight="1">
      <c r="C104" s="9"/>
      <c r="D104" s="11"/>
      <c r="F104" s="9"/>
      <c r="N104" s="9"/>
      <c r="O104" s="11"/>
    </row>
    <row r="105" spans="3:40" ht="6.75" customHeight="1">
      <c r="C105" s="9"/>
      <c r="D105" s="11"/>
      <c r="F105" s="9"/>
      <c r="N105" s="13"/>
      <c r="O105" s="2"/>
      <c r="P105" s="169" t="s">
        <v>109</v>
      </c>
      <c r="Q105" s="170"/>
      <c r="R105" s="170"/>
      <c r="S105" s="170"/>
      <c r="T105" s="170"/>
      <c r="U105" s="173">
        <f>AB105+AH105+AN105+1</f>
        <v>14</v>
      </c>
      <c r="V105" s="7"/>
      <c r="W105" s="169" t="s">
        <v>110</v>
      </c>
      <c r="X105" s="170"/>
      <c r="Y105" s="170"/>
      <c r="Z105" s="170"/>
      <c r="AA105" s="170"/>
      <c r="AB105" s="173">
        <v>4</v>
      </c>
      <c r="AC105" s="169" t="s">
        <v>102</v>
      </c>
      <c r="AD105" s="170"/>
      <c r="AE105" s="170"/>
      <c r="AF105" s="170"/>
      <c r="AG105" s="170"/>
      <c r="AH105" s="173">
        <v>3</v>
      </c>
      <c r="AI105" s="169" t="s">
        <v>111</v>
      </c>
      <c r="AJ105" s="170"/>
      <c r="AK105" s="170"/>
      <c r="AL105" s="170"/>
      <c r="AM105" s="170"/>
      <c r="AN105" s="173">
        <v>6</v>
      </c>
    </row>
    <row r="106" spans="3:40" ht="6.75" customHeight="1">
      <c r="C106" s="9"/>
      <c r="D106" s="11"/>
      <c r="F106" s="9"/>
      <c r="N106" s="8"/>
      <c r="O106" s="11"/>
      <c r="P106" s="171"/>
      <c r="Q106" s="172"/>
      <c r="R106" s="172"/>
      <c r="S106" s="172"/>
      <c r="T106" s="172"/>
      <c r="U106" s="174"/>
      <c r="W106" s="171"/>
      <c r="X106" s="172"/>
      <c r="Y106" s="172"/>
      <c r="Z106" s="172"/>
      <c r="AA106" s="172"/>
      <c r="AB106" s="174"/>
      <c r="AC106" s="171"/>
      <c r="AD106" s="172"/>
      <c r="AE106" s="172"/>
      <c r="AF106" s="172"/>
      <c r="AG106" s="172"/>
      <c r="AH106" s="174"/>
      <c r="AI106" s="171"/>
      <c r="AJ106" s="172"/>
      <c r="AK106" s="172"/>
      <c r="AL106" s="172"/>
      <c r="AM106" s="172"/>
      <c r="AN106" s="174"/>
    </row>
    <row r="107" spans="3:37" ht="6.75" customHeight="1">
      <c r="C107" s="9"/>
      <c r="D107" s="11"/>
      <c r="F107" s="9"/>
      <c r="N107" s="9"/>
      <c r="O107" s="11"/>
      <c r="P107" s="12"/>
      <c r="Q107" s="12"/>
      <c r="R107" s="12"/>
      <c r="S107" s="12"/>
      <c r="T107" s="12"/>
      <c r="U107" s="12"/>
      <c r="V107" s="11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</row>
    <row r="108" spans="3:40" ht="6.75" customHeight="1">
      <c r="C108" s="9"/>
      <c r="D108" s="11"/>
      <c r="F108" s="9"/>
      <c r="N108" s="13"/>
      <c r="O108" s="2"/>
      <c r="P108" s="169" t="s">
        <v>112</v>
      </c>
      <c r="Q108" s="170"/>
      <c r="R108" s="170"/>
      <c r="S108" s="170"/>
      <c r="T108" s="170"/>
      <c r="U108" s="173">
        <f>AB108+AH108+AN108+1+1</f>
        <v>14</v>
      </c>
      <c r="V108" s="7"/>
      <c r="W108" s="169" t="s">
        <v>88</v>
      </c>
      <c r="X108" s="170"/>
      <c r="Y108" s="170"/>
      <c r="Z108" s="170"/>
      <c r="AA108" s="170"/>
      <c r="AB108" s="173">
        <v>2</v>
      </c>
      <c r="AC108" s="169" t="s">
        <v>25</v>
      </c>
      <c r="AD108" s="170"/>
      <c r="AE108" s="170"/>
      <c r="AF108" s="170"/>
      <c r="AG108" s="170"/>
      <c r="AH108" s="173">
        <v>5</v>
      </c>
      <c r="AI108" s="169" t="s">
        <v>113</v>
      </c>
      <c r="AJ108" s="170"/>
      <c r="AK108" s="170"/>
      <c r="AL108" s="170"/>
      <c r="AM108" s="170"/>
      <c r="AN108" s="173">
        <v>5</v>
      </c>
    </row>
    <row r="109" spans="3:40" ht="6.75" customHeight="1">
      <c r="C109" s="9"/>
      <c r="D109" s="11"/>
      <c r="F109" s="9"/>
      <c r="M109" s="15"/>
      <c r="N109" s="8"/>
      <c r="O109" s="11"/>
      <c r="P109" s="171"/>
      <c r="Q109" s="172"/>
      <c r="R109" s="172"/>
      <c r="S109" s="172"/>
      <c r="T109" s="172"/>
      <c r="U109" s="174"/>
      <c r="W109" s="171"/>
      <c r="X109" s="172"/>
      <c r="Y109" s="172"/>
      <c r="Z109" s="172"/>
      <c r="AA109" s="172"/>
      <c r="AB109" s="174"/>
      <c r="AC109" s="171"/>
      <c r="AD109" s="172"/>
      <c r="AE109" s="172"/>
      <c r="AF109" s="172"/>
      <c r="AG109" s="172"/>
      <c r="AH109" s="174"/>
      <c r="AI109" s="171"/>
      <c r="AJ109" s="172"/>
      <c r="AK109" s="172"/>
      <c r="AL109" s="172"/>
      <c r="AM109" s="172"/>
      <c r="AN109" s="174"/>
    </row>
    <row r="110" spans="3:34" ht="6.75" customHeight="1">
      <c r="C110" s="9"/>
      <c r="D110" s="11"/>
      <c r="F110" s="9"/>
      <c r="N110" s="9"/>
      <c r="O110" s="11"/>
      <c r="P110" s="12"/>
      <c r="Q110" s="12"/>
      <c r="R110" s="12"/>
      <c r="S110" s="12"/>
      <c r="T110" s="12"/>
      <c r="U110" s="12"/>
      <c r="V110" s="11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</row>
    <row r="111" spans="3:34" ht="6.75" customHeight="1">
      <c r="C111" s="9"/>
      <c r="D111" s="11"/>
      <c r="F111" s="9"/>
      <c r="N111" s="13"/>
      <c r="O111" s="2"/>
      <c r="P111" s="169" t="s">
        <v>114</v>
      </c>
      <c r="Q111" s="170"/>
      <c r="R111" s="170"/>
      <c r="S111" s="170"/>
      <c r="T111" s="170"/>
      <c r="U111" s="173">
        <f>AB111+AH111+AN111+AB113+1</f>
        <v>10</v>
      </c>
      <c r="V111" s="7"/>
      <c r="W111" s="169" t="s">
        <v>25</v>
      </c>
      <c r="X111" s="170"/>
      <c r="Y111" s="170"/>
      <c r="Z111" s="170"/>
      <c r="AA111" s="170"/>
      <c r="AB111" s="173">
        <v>6</v>
      </c>
      <c r="AC111" s="169" t="s">
        <v>115</v>
      </c>
      <c r="AD111" s="170"/>
      <c r="AE111" s="170"/>
      <c r="AF111" s="170"/>
      <c r="AG111" s="170"/>
      <c r="AH111" s="173">
        <v>3</v>
      </c>
    </row>
    <row r="112" spans="3:34" ht="6.75" customHeight="1">
      <c r="C112" s="9"/>
      <c r="D112" s="11"/>
      <c r="F112" s="9"/>
      <c r="N112" s="4"/>
      <c r="O112" s="11"/>
      <c r="P112" s="171"/>
      <c r="Q112" s="172"/>
      <c r="R112" s="172"/>
      <c r="S112" s="172"/>
      <c r="T112" s="172"/>
      <c r="U112" s="174"/>
      <c r="W112" s="171"/>
      <c r="X112" s="172"/>
      <c r="Y112" s="172"/>
      <c r="Z112" s="172"/>
      <c r="AA112" s="172"/>
      <c r="AB112" s="174"/>
      <c r="AC112" s="171"/>
      <c r="AD112" s="172"/>
      <c r="AE112" s="172"/>
      <c r="AF112" s="172"/>
      <c r="AG112" s="172"/>
      <c r="AH112" s="174"/>
    </row>
    <row r="113" spans="3:15" ht="6.75" customHeight="1">
      <c r="C113" s="9"/>
      <c r="D113" s="11"/>
      <c r="F113" s="9"/>
      <c r="O113" s="11"/>
    </row>
    <row r="114" spans="3:28" ht="6.75" customHeight="1">
      <c r="C114" s="9"/>
      <c r="D114" s="11"/>
      <c r="F114" s="7"/>
      <c r="G114" s="169" t="s">
        <v>116</v>
      </c>
      <c r="H114" s="170"/>
      <c r="I114" s="170"/>
      <c r="J114" s="180"/>
      <c r="K114" s="175">
        <f>U114+U117+J116+J118</f>
        <v>9</v>
      </c>
      <c r="L114" s="176"/>
      <c r="M114" s="6"/>
      <c r="N114" s="6"/>
      <c r="O114" s="2"/>
      <c r="P114" s="169" t="s">
        <v>117</v>
      </c>
      <c r="Q114" s="170"/>
      <c r="R114" s="170"/>
      <c r="S114" s="170"/>
      <c r="T114" s="170"/>
      <c r="U114" s="173">
        <f>AB114+1</f>
        <v>3</v>
      </c>
      <c r="V114" s="7"/>
      <c r="W114" s="169" t="s">
        <v>118</v>
      </c>
      <c r="X114" s="170"/>
      <c r="Y114" s="170"/>
      <c r="Z114" s="170"/>
      <c r="AA114" s="170"/>
      <c r="AB114" s="173">
        <v>2</v>
      </c>
    </row>
    <row r="115" spans="3:28" ht="6.75" customHeight="1">
      <c r="C115" s="9"/>
      <c r="D115" s="11"/>
      <c r="G115" s="171"/>
      <c r="H115" s="172"/>
      <c r="I115" s="172"/>
      <c r="J115" s="181"/>
      <c r="K115" s="177"/>
      <c r="L115" s="178"/>
      <c r="N115" s="8"/>
      <c r="O115" s="4"/>
      <c r="P115" s="171"/>
      <c r="Q115" s="172"/>
      <c r="R115" s="172"/>
      <c r="S115" s="172"/>
      <c r="T115" s="172"/>
      <c r="U115" s="174"/>
      <c r="W115" s="171"/>
      <c r="X115" s="172"/>
      <c r="Y115" s="172"/>
      <c r="Z115" s="172"/>
      <c r="AA115" s="172"/>
      <c r="AB115" s="174"/>
    </row>
    <row r="116" spans="3:15" ht="6.75" customHeight="1">
      <c r="C116" s="9"/>
      <c r="D116" s="11"/>
      <c r="G116" s="170" t="s">
        <v>5</v>
      </c>
      <c r="H116" s="170"/>
      <c r="I116" s="170"/>
      <c r="J116" s="175">
        <v>1</v>
      </c>
      <c r="N116" s="9"/>
      <c r="O116" s="11"/>
    </row>
    <row r="117" spans="3:28" ht="6.75" customHeight="1">
      <c r="C117" s="9"/>
      <c r="D117" s="11"/>
      <c r="G117" s="182"/>
      <c r="H117" s="182"/>
      <c r="I117" s="182"/>
      <c r="J117" s="183"/>
      <c r="N117" s="13"/>
      <c r="O117" s="6"/>
      <c r="P117" s="169" t="s">
        <v>119</v>
      </c>
      <c r="Q117" s="170"/>
      <c r="R117" s="170"/>
      <c r="S117" s="170"/>
      <c r="T117" s="170"/>
      <c r="U117" s="173">
        <f>AB117</f>
        <v>4</v>
      </c>
      <c r="V117" s="7"/>
      <c r="W117" s="169" t="s">
        <v>120</v>
      </c>
      <c r="X117" s="170"/>
      <c r="Y117" s="170"/>
      <c r="Z117" s="170"/>
      <c r="AA117" s="170"/>
      <c r="AB117" s="173">
        <v>4</v>
      </c>
    </row>
    <row r="118" spans="3:28" ht="6.75" customHeight="1">
      <c r="C118" s="9"/>
      <c r="D118" s="11"/>
      <c r="G118" s="182" t="s">
        <v>7</v>
      </c>
      <c r="H118" s="182"/>
      <c r="I118" s="182"/>
      <c r="J118" s="183">
        <v>1</v>
      </c>
      <c r="O118" s="11"/>
      <c r="P118" s="171"/>
      <c r="Q118" s="172"/>
      <c r="R118" s="172"/>
      <c r="S118" s="172"/>
      <c r="T118" s="172"/>
      <c r="U118" s="174"/>
      <c r="W118" s="171"/>
      <c r="X118" s="172"/>
      <c r="Y118" s="172"/>
      <c r="Z118" s="172"/>
      <c r="AA118" s="172"/>
      <c r="AB118" s="174"/>
    </row>
    <row r="119" spans="3:28" ht="6.75" customHeight="1">
      <c r="C119" s="9"/>
      <c r="D119" s="11"/>
      <c r="G119" s="182"/>
      <c r="H119" s="182"/>
      <c r="I119" s="182"/>
      <c r="J119" s="183"/>
      <c r="O119" s="11"/>
      <c r="P119" s="12"/>
      <c r="Q119" s="12"/>
      <c r="R119" s="12"/>
      <c r="S119" s="12"/>
      <c r="T119" s="12"/>
      <c r="U119" s="10"/>
      <c r="W119" s="12"/>
      <c r="X119" s="12"/>
      <c r="Y119" s="12"/>
      <c r="Z119" s="12"/>
      <c r="AA119" s="12"/>
      <c r="AB119" s="10"/>
    </row>
    <row r="120" spans="3:28" ht="6.75" customHeight="1">
      <c r="C120" s="9"/>
      <c r="D120" s="11"/>
      <c r="G120" s="179" t="s">
        <v>562</v>
      </c>
      <c r="H120" s="179"/>
      <c r="I120" s="179"/>
      <c r="J120" s="179"/>
      <c r="K120" s="179"/>
      <c r="L120" s="179"/>
      <c r="O120" s="11"/>
      <c r="P120" s="12"/>
      <c r="Q120" s="12"/>
      <c r="R120" s="12"/>
      <c r="S120" s="12"/>
      <c r="T120" s="12"/>
      <c r="U120" s="10"/>
      <c r="W120" s="12"/>
      <c r="X120" s="12"/>
      <c r="Y120" s="12"/>
      <c r="Z120" s="12"/>
      <c r="AA120" s="12"/>
      <c r="AB120" s="10"/>
    </row>
    <row r="121" spans="3:28" ht="6.75" customHeight="1">
      <c r="C121" s="9"/>
      <c r="D121" s="11"/>
      <c r="G121" s="179"/>
      <c r="H121" s="179"/>
      <c r="I121" s="179"/>
      <c r="J121" s="179"/>
      <c r="K121" s="179"/>
      <c r="L121" s="179"/>
      <c r="O121" s="11"/>
      <c r="P121" s="12"/>
      <c r="Q121" s="12"/>
      <c r="R121" s="12"/>
      <c r="S121" s="12"/>
      <c r="T121" s="12"/>
      <c r="U121" s="10"/>
      <c r="W121" s="12"/>
      <c r="X121" s="12"/>
      <c r="Y121" s="12"/>
      <c r="Z121" s="12"/>
      <c r="AA121" s="12"/>
      <c r="AB121" s="10"/>
    </row>
    <row r="122" spans="3:15" ht="6.75" customHeight="1">
      <c r="C122" s="9"/>
      <c r="D122" s="11"/>
      <c r="O122" s="11"/>
    </row>
    <row r="123" spans="3:28" ht="6.75" customHeight="1">
      <c r="C123" s="13"/>
      <c r="D123" s="6"/>
      <c r="E123" s="6"/>
      <c r="F123" s="6"/>
      <c r="G123" s="169" t="s">
        <v>563</v>
      </c>
      <c r="H123" s="170"/>
      <c r="I123" s="170"/>
      <c r="J123" s="180"/>
      <c r="K123" s="175">
        <f>U123+J125</f>
        <v>7</v>
      </c>
      <c r="L123" s="176"/>
      <c r="M123" s="6"/>
      <c r="N123" s="6"/>
      <c r="O123" s="2"/>
      <c r="P123" s="169" t="s">
        <v>121</v>
      </c>
      <c r="Q123" s="170"/>
      <c r="R123" s="170"/>
      <c r="S123" s="170"/>
      <c r="T123" s="170"/>
      <c r="U123" s="173">
        <f>AB123+1</f>
        <v>6</v>
      </c>
      <c r="V123" s="7"/>
      <c r="W123" s="169" t="s">
        <v>122</v>
      </c>
      <c r="X123" s="170"/>
      <c r="Y123" s="170"/>
      <c r="Z123" s="170"/>
      <c r="AA123" s="170"/>
      <c r="AB123" s="173">
        <v>5</v>
      </c>
    </row>
    <row r="124" spans="3:28" ht="6.75" customHeight="1">
      <c r="C124" s="3"/>
      <c r="D124" s="3"/>
      <c r="E124" s="4"/>
      <c r="F124" s="4"/>
      <c r="G124" s="171"/>
      <c r="H124" s="172"/>
      <c r="I124" s="172"/>
      <c r="J124" s="181"/>
      <c r="K124" s="177"/>
      <c r="L124" s="178"/>
      <c r="O124" s="11"/>
      <c r="P124" s="171"/>
      <c r="Q124" s="172"/>
      <c r="R124" s="172"/>
      <c r="S124" s="172"/>
      <c r="T124" s="172"/>
      <c r="U124" s="174"/>
      <c r="W124" s="171"/>
      <c r="X124" s="172"/>
      <c r="Y124" s="172"/>
      <c r="Z124" s="172"/>
      <c r="AA124" s="172"/>
      <c r="AB124" s="174"/>
    </row>
    <row r="125" spans="7:15" ht="6.75" customHeight="1">
      <c r="G125" s="155" t="s">
        <v>564</v>
      </c>
      <c r="H125" s="155"/>
      <c r="I125" s="155"/>
      <c r="J125" s="175">
        <v>1</v>
      </c>
      <c r="O125" s="11"/>
    </row>
    <row r="126" spans="7:15" ht="6.75" customHeight="1">
      <c r="G126" s="184"/>
      <c r="H126" s="184"/>
      <c r="I126" s="184"/>
      <c r="J126" s="183"/>
      <c r="O126" s="11"/>
    </row>
    <row r="127" ht="6.75" customHeight="1">
      <c r="O127" s="11"/>
    </row>
    <row r="128" ht="6.75" customHeight="1">
      <c r="O128" s="11"/>
    </row>
    <row r="129" ht="6.75" customHeight="1">
      <c r="O129" s="11"/>
    </row>
    <row r="130" ht="6.75" customHeight="1">
      <c r="O130" s="11"/>
    </row>
    <row r="131" ht="6.75" customHeight="1">
      <c r="O131" s="11"/>
    </row>
    <row r="132" ht="6.75" customHeight="1">
      <c r="O132" s="11"/>
    </row>
    <row r="133" ht="6.75" customHeight="1">
      <c r="O133" s="11"/>
    </row>
    <row r="134" ht="6.75" customHeight="1">
      <c r="O134" s="11"/>
    </row>
    <row r="135" ht="6.75" customHeight="1">
      <c r="O135" s="11"/>
    </row>
    <row r="136" ht="6.75" customHeight="1">
      <c r="O136" s="11"/>
    </row>
    <row r="137" spans="1:15" ht="14.25" customHeight="1">
      <c r="A137" s="1" t="s">
        <v>565</v>
      </c>
      <c r="O137" s="11"/>
    </row>
    <row r="138" ht="6.75" customHeight="1">
      <c r="O138" s="11"/>
    </row>
    <row r="139" spans="15:41" ht="6.75" customHeight="1">
      <c r="O139" s="11"/>
      <c r="AJ139" s="134"/>
      <c r="AK139" s="135"/>
      <c r="AL139" s="135"/>
      <c r="AM139" s="135"/>
      <c r="AN139" s="135"/>
      <c r="AO139" s="136"/>
    </row>
    <row r="140" spans="14:41" ht="6.75" customHeight="1">
      <c r="N140" s="11"/>
      <c r="O140" s="2"/>
      <c r="P140" s="169" t="s">
        <v>1</v>
      </c>
      <c r="Q140" s="170"/>
      <c r="R140" s="170"/>
      <c r="S140" s="170"/>
      <c r="T140" s="170"/>
      <c r="U140" s="173">
        <f>AB140+AH140+1</f>
        <v>6</v>
      </c>
      <c r="V140" s="7"/>
      <c r="W140" s="169" t="s">
        <v>2</v>
      </c>
      <c r="X140" s="170"/>
      <c r="Y140" s="170"/>
      <c r="Z140" s="170"/>
      <c r="AA140" s="170"/>
      <c r="AB140" s="173">
        <v>3</v>
      </c>
      <c r="AC140" s="169" t="s">
        <v>84</v>
      </c>
      <c r="AD140" s="170"/>
      <c r="AE140" s="170"/>
      <c r="AF140" s="170"/>
      <c r="AG140" s="170"/>
      <c r="AH140" s="173">
        <v>2</v>
      </c>
      <c r="AJ140" s="137"/>
      <c r="AK140" s="190" t="s">
        <v>566</v>
      </c>
      <c r="AL140" s="155"/>
      <c r="AM140" s="155"/>
      <c r="AN140" s="173">
        <v>6</v>
      </c>
      <c r="AO140" s="138"/>
    </row>
    <row r="141" spans="14:41" ht="6.75" customHeight="1">
      <c r="N141" s="15"/>
      <c r="O141" s="8"/>
      <c r="P141" s="171"/>
      <c r="Q141" s="172"/>
      <c r="R141" s="172"/>
      <c r="S141" s="172"/>
      <c r="T141" s="172"/>
      <c r="U141" s="174"/>
      <c r="W141" s="171"/>
      <c r="X141" s="172"/>
      <c r="Y141" s="172"/>
      <c r="Z141" s="172"/>
      <c r="AA141" s="172"/>
      <c r="AB141" s="174"/>
      <c r="AC141" s="171"/>
      <c r="AD141" s="172"/>
      <c r="AE141" s="172"/>
      <c r="AF141" s="172"/>
      <c r="AG141" s="172"/>
      <c r="AH141" s="174"/>
      <c r="AJ141" s="137"/>
      <c r="AK141" s="191"/>
      <c r="AL141" s="192"/>
      <c r="AM141" s="192"/>
      <c r="AN141" s="174"/>
      <c r="AO141" s="138"/>
    </row>
    <row r="142" spans="14:41" ht="6.75" customHeight="1">
      <c r="N142" s="15"/>
      <c r="O142" s="9"/>
      <c r="AJ142" s="139"/>
      <c r="AK142" s="140"/>
      <c r="AL142" s="140"/>
      <c r="AM142" s="140"/>
      <c r="AN142" s="140"/>
      <c r="AO142" s="141"/>
    </row>
    <row r="143" spans="7:34" ht="6.75" customHeight="1">
      <c r="G143" s="169" t="s">
        <v>123</v>
      </c>
      <c r="H143" s="170"/>
      <c r="I143" s="170"/>
      <c r="J143" s="180"/>
      <c r="K143" s="175">
        <f>U140+U143+U146+U149+U154+U159+J145+J147</f>
        <v>75</v>
      </c>
      <c r="L143" s="176"/>
      <c r="M143" s="6"/>
      <c r="N143" s="2"/>
      <c r="O143" s="7"/>
      <c r="P143" s="169" t="s">
        <v>124</v>
      </c>
      <c r="Q143" s="170"/>
      <c r="R143" s="170"/>
      <c r="S143" s="170"/>
      <c r="T143" s="170"/>
      <c r="U143" s="173">
        <f>AB143+AH143+1</f>
        <v>6</v>
      </c>
      <c r="V143" s="7"/>
      <c r="W143" s="169" t="s">
        <v>91</v>
      </c>
      <c r="X143" s="170"/>
      <c r="Y143" s="170"/>
      <c r="Z143" s="170"/>
      <c r="AA143" s="170"/>
      <c r="AB143" s="173">
        <v>3</v>
      </c>
      <c r="AC143" s="169" t="s">
        <v>97</v>
      </c>
      <c r="AD143" s="170"/>
      <c r="AE143" s="170"/>
      <c r="AF143" s="170"/>
      <c r="AG143" s="170"/>
      <c r="AH143" s="173">
        <v>2</v>
      </c>
    </row>
    <row r="144" spans="7:34" ht="6.75" customHeight="1">
      <c r="G144" s="171"/>
      <c r="H144" s="172"/>
      <c r="I144" s="172"/>
      <c r="J144" s="181"/>
      <c r="K144" s="177"/>
      <c r="L144" s="178"/>
      <c r="N144" s="41"/>
      <c r="O144" s="9"/>
      <c r="P144" s="171"/>
      <c r="Q144" s="172"/>
      <c r="R144" s="172"/>
      <c r="S144" s="172"/>
      <c r="T144" s="172"/>
      <c r="U144" s="174"/>
      <c r="W144" s="171"/>
      <c r="X144" s="172"/>
      <c r="Y144" s="172"/>
      <c r="Z144" s="172"/>
      <c r="AA144" s="172"/>
      <c r="AB144" s="174"/>
      <c r="AC144" s="171"/>
      <c r="AD144" s="172"/>
      <c r="AE144" s="172"/>
      <c r="AF144" s="172"/>
      <c r="AG144" s="172"/>
      <c r="AH144" s="174"/>
    </row>
    <row r="145" spans="7:15" ht="6.75" customHeight="1">
      <c r="G145" s="170" t="s">
        <v>125</v>
      </c>
      <c r="H145" s="170"/>
      <c r="I145" s="170"/>
      <c r="J145" s="175">
        <v>1</v>
      </c>
      <c r="N145" s="41"/>
      <c r="O145" s="9"/>
    </row>
    <row r="146" spans="7:34" ht="6.75" customHeight="1">
      <c r="G146" s="182"/>
      <c r="H146" s="182"/>
      <c r="I146" s="182"/>
      <c r="J146" s="183"/>
      <c r="N146" s="41"/>
      <c r="O146" s="7"/>
      <c r="P146" s="169" t="s">
        <v>126</v>
      </c>
      <c r="Q146" s="170"/>
      <c r="R146" s="170"/>
      <c r="S146" s="170"/>
      <c r="T146" s="170"/>
      <c r="U146" s="173">
        <f>AB146+AH146+1</f>
        <v>4</v>
      </c>
      <c r="V146" s="7"/>
      <c r="W146" s="169" t="s">
        <v>127</v>
      </c>
      <c r="X146" s="170"/>
      <c r="Y146" s="170"/>
      <c r="Z146" s="170"/>
      <c r="AA146" s="170"/>
      <c r="AB146" s="173">
        <v>1</v>
      </c>
      <c r="AC146" s="169" t="s">
        <v>128</v>
      </c>
      <c r="AD146" s="170"/>
      <c r="AE146" s="170"/>
      <c r="AF146" s="170"/>
      <c r="AG146" s="170"/>
      <c r="AH146" s="173">
        <v>2</v>
      </c>
    </row>
    <row r="147" spans="7:34" ht="6.75" customHeight="1">
      <c r="G147" s="182" t="s">
        <v>7</v>
      </c>
      <c r="H147" s="182"/>
      <c r="I147" s="182"/>
      <c r="J147" s="183">
        <v>1</v>
      </c>
      <c r="N147" s="9"/>
      <c r="O147" s="11"/>
      <c r="P147" s="171"/>
      <c r="Q147" s="172"/>
      <c r="R147" s="172"/>
      <c r="S147" s="172"/>
      <c r="T147" s="172"/>
      <c r="U147" s="174"/>
      <c r="W147" s="171"/>
      <c r="X147" s="172"/>
      <c r="Y147" s="172"/>
      <c r="Z147" s="172"/>
      <c r="AA147" s="172"/>
      <c r="AB147" s="174"/>
      <c r="AC147" s="171"/>
      <c r="AD147" s="172"/>
      <c r="AE147" s="172"/>
      <c r="AF147" s="172"/>
      <c r="AG147" s="172"/>
      <c r="AH147" s="174"/>
    </row>
    <row r="148" spans="7:15" ht="6.75" customHeight="1">
      <c r="G148" s="182"/>
      <c r="H148" s="182"/>
      <c r="I148" s="182"/>
      <c r="J148" s="183"/>
      <c r="N148" s="9"/>
      <c r="O148" s="11"/>
    </row>
    <row r="149" spans="7:40" ht="6.75" customHeight="1">
      <c r="G149" s="179" t="s">
        <v>567</v>
      </c>
      <c r="H149" s="179"/>
      <c r="I149" s="179"/>
      <c r="J149" s="179"/>
      <c r="N149" s="13"/>
      <c r="O149" s="2"/>
      <c r="P149" s="169" t="s">
        <v>568</v>
      </c>
      <c r="Q149" s="170"/>
      <c r="R149" s="170"/>
      <c r="S149" s="170"/>
      <c r="T149" s="170"/>
      <c r="U149" s="173">
        <f>AB149+AB151+AH149+AH151+AN149+AN151</f>
        <v>26</v>
      </c>
      <c r="V149" s="7"/>
      <c r="W149" s="169" t="s">
        <v>129</v>
      </c>
      <c r="X149" s="170"/>
      <c r="Y149" s="170"/>
      <c r="Z149" s="170"/>
      <c r="AA149" s="170"/>
      <c r="AB149" s="173">
        <v>5</v>
      </c>
      <c r="AC149" s="169" t="s">
        <v>130</v>
      </c>
      <c r="AD149" s="170"/>
      <c r="AE149" s="170"/>
      <c r="AF149" s="170"/>
      <c r="AG149" s="170"/>
      <c r="AH149" s="173">
        <v>6</v>
      </c>
      <c r="AI149" s="169" t="s">
        <v>131</v>
      </c>
      <c r="AJ149" s="170"/>
      <c r="AK149" s="170"/>
      <c r="AL149" s="170"/>
      <c r="AM149" s="170"/>
      <c r="AN149" s="173">
        <v>6</v>
      </c>
    </row>
    <row r="150" spans="7:40" ht="6.75" customHeight="1">
      <c r="G150" s="179"/>
      <c r="H150" s="179"/>
      <c r="I150" s="179"/>
      <c r="J150" s="179"/>
      <c r="M150" s="11"/>
      <c r="N150" s="4"/>
      <c r="O150" s="4"/>
      <c r="P150" s="171"/>
      <c r="Q150" s="172"/>
      <c r="R150" s="172"/>
      <c r="S150" s="172"/>
      <c r="T150" s="172"/>
      <c r="U150" s="174"/>
      <c r="W150" s="171"/>
      <c r="X150" s="172"/>
      <c r="Y150" s="172"/>
      <c r="Z150" s="172"/>
      <c r="AA150" s="172"/>
      <c r="AB150" s="174"/>
      <c r="AC150" s="171"/>
      <c r="AD150" s="172"/>
      <c r="AE150" s="172"/>
      <c r="AF150" s="172"/>
      <c r="AG150" s="172"/>
      <c r="AH150" s="174"/>
      <c r="AI150" s="171"/>
      <c r="AJ150" s="172"/>
      <c r="AK150" s="172"/>
      <c r="AL150" s="172"/>
      <c r="AM150" s="172"/>
      <c r="AN150" s="174"/>
    </row>
    <row r="151" spans="13:40" ht="6.75" customHeight="1">
      <c r="M151" s="11"/>
      <c r="N151" s="11"/>
      <c r="O151" s="11"/>
      <c r="P151" s="45"/>
      <c r="Q151" s="8"/>
      <c r="W151" s="169" t="s">
        <v>132</v>
      </c>
      <c r="X151" s="170"/>
      <c r="Y151" s="170"/>
      <c r="Z151" s="170"/>
      <c r="AA151" s="170"/>
      <c r="AB151" s="173">
        <v>3</v>
      </c>
      <c r="AC151" s="169" t="s">
        <v>133</v>
      </c>
      <c r="AD151" s="170"/>
      <c r="AE151" s="170"/>
      <c r="AF151" s="170"/>
      <c r="AG151" s="170"/>
      <c r="AH151" s="173">
        <v>3</v>
      </c>
      <c r="AI151" s="169" t="s">
        <v>134</v>
      </c>
      <c r="AJ151" s="170"/>
      <c r="AK151" s="170"/>
      <c r="AL151" s="170"/>
      <c r="AM151" s="170"/>
      <c r="AN151" s="173">
        <v>3</v>
      </c>
    </row>
    <row r="152" spans="13:40" ht="6.75" customHeight="1">
      <c r="M152" s="11"/>
      <c r="N152" s="11"/>
      <c r="O152" s="11"/>
      <c r="P152" s="15"/>
      <c r="Q152" s="9"/>
      <c r="W152" s="171"/>
      <c r="X152" s="172"/>
      <c r="Y152" s="172"/>
      <c r="Z152" s="172"/>
      <c r="AA152" s="172"/>
      <c r="AB152" s="174"/>
      <c r="AC152" s="171"/>
      <c r="AD152" s="172"/>
      <c r="AE152" s="172"/>
      <c r="AF152" s="172"/>
      <c r="AG152" s="172"/>
      <c r="AH152" s="174"/>
      <c r="AI152" s="171"/>
      <c r="AJ152" s="172"/>
      <c r="AK152" s="172"/>
      <c r="AL152" s="172"/>
      <c r="AM152" s="172"/>
      <c r="AN152" s="174"/>
    </row>
    <row r="153" spans="13:17" ht="6.75" customHeight="1">
      <c r="M153" s="11"/>
      <c r="N153" s="11"/>
      <c r="O153" s="11"/>
      <c r="P153" s="2"/>
      <c r="Q153" s="13"/>
    </row>
    <row r="154" spans="13:40" ht="6.75" customHeight="1">
      <c r="M154" s="11"/>
      <c r="N154" s="11"/>
      <c r="O154" s="15"/>
      <c r="P154" s="169" t="s">
        <v>135</v>
      </c>
      <c r="Q154" s="170"/>
      <c r="R154" s="170"/>
      <c r="S154" s="170"/>
      <c r="T154" s="170"/>
      <c r="U154" s="173">
        <f>AB154+AH154+AN154+AB156+AH156+AN156+1</f>
        <v>14</v>
      </c>
      <c r="V154" s="7"/>
      <c r="W154" s="169" t="s">
        <v>129</v>
      </c>
      <c r="X154" s="205"/>
      <c r="Y154" s="205"/>
      <c r="Z154" s="205"/>
      <c r="AA154" s="205"/>
      <c r="AB154" s="173">
        <v>3</v>
      </c>
      <c r="AC154" s="169" t="s">
        <v>136</v>
      </c>
      <c r="AD154" s="170"/>
      <c r="AE154" s="170"/>
      <c r="AF154" s="170"/>
      <c r="AG154" s="170"/>
      <c r="AH154" s="173">
        <v>2</v>
      </c>
      <c r="AI154" s="169" t="s">
        <v>131</v>
      </c>
      <c r="AJ154" s="170"/>
      <c r="AK154" s="170"/>
      <c r="AL154" s="170"/>
      <c r="AM154" s="170"/>
      <c r="AN154" s="173">
        <v>2</v>
      </c>
    </row>
    <row r="155" spans="13:40" ht="6.75" customHeight="1">
      <c r="M155" s="11"/>
      <c r="N155" s="11"/>
      <c r="O155" s="15"/>
      <c r="P155" s="171"/>
      <c r="Q155" s="172"/>
      <c r="R155" s="172"/>
      <c r="S155" s="172"/>
      <c r="T155" s="172"/>
      <c r="U155" s="174"/>
      <c r="W155" s="207"/>
      <c r="X155" s="208"/>
      <c r="Y155" s="208"/>
      <c r="Z155" s="208"/>
      <c r="AA155" s="208"/>
      <c r="AB155" s="174"/>
      <c r="AC155" s="171"/>
      <c r="AD155" s="172"/>
      <c r="AE155" s="172"/>
      <c r="AF155" s="172"/>
      <c r="AG155" s="172"/>
      <c r="AH155" s="174"/>
      <c r="AI155" s="171"/>
      <c r="AJ155" s="172"/>
      <c r="AK155" s="172"/>
      <c r="AL155" s="172"/>
      <c r="AM155" s="172"/>
      <c r="AN155" s="174"/>
    </row>
    <row r="156" spans="13:40" ht="6.75" customHeight="1">
      <c r="M156" s="11"/>
      <c r="N156" s="11"/>
      <c r="O156" s="11"/>
      <c r="P156" s="16"/>
      <c r="Q156" s="133"/>
      <c r="R156" s="12"/>
      <c r="S156" s="12"/>
      <c r="T156" s="12"/>
      <c r="U156" s="10"/>
      <c r="W156" s="169" t="s">
        <v>132</v>
      </c>
      <c r="X156" s="170"/>
      <c r="Y156" s="170"/>
      <c r="Z156" s="170"/>
      <c r="AA156" s="170"/>
      <c r="AB156" s="173">
        <v>2</v>
      </c>
      <c r="AC156" s="169" t="s">
        <v>133</v>
      </c>
      <c r="AD156" s="170"/>
      <c r="AE156" s="170"/>
      <c r="AF156" s="170"/>
      <c r="AG156" s="170"/>
      <c r="AH156" s="173">
        <v>2</v>
      </c>
      <c r="AI156" s="169" t="s">
        <v>134</v>
      </c>
      <c r="AJ156" s="170"/>
      <c r="AK156" s="170"/>
      <c r="AL156" s="170"/>
      <c r="AM156" s="170"/>
      <c r="AN156" s="173">
        <v>2</v>
      </c>
    </row>
    <row r="157" spans="13:40" ht="6.75" customHeight="1">
      <c r="M157" s="11"/>
      <c r="N157" s="11"/>
      <c r="O157" s="11"/>
      <c r="P157" s="21"/>
      <c r="Q157" s="20"/>
      <c r="R157" s="12"/>
      <c r="S157" s="12"/>
      <c r="T157" s="12"/>
      <c r="U157" s="10"/>
      <c r="W157" s="171"/>
      <c r="X157" s="172"/>
      <c r="Y157" s="172"/>
      <c r="Z157" s="172"/>
      <c r="AA157" s="172"/>
      <c r="AB157" s="174"/>
      <c r="AC157" s="171"/>
      <c r="AD157" s="172"/>
      <c r="AE157" s="172"/>
      <c r="AF157" s="172"/>
      <c r="AG157" s="172"/>
      <c r="AH157" s="174"/>
      <c r="AI157" s="171"/>
      <c r="AJ157" s="172"/>
      <c r="AK157" s="172"/>
      <c r="AL157" s="172"/>
      <c r="AM157" s="172"/>
      <c r="AN157" s="174"/>
    </row>
    <row r="158" spans="13:17" ht="6.75" customHeight="1">
      <c r="M158" s="11"/>
      <c r="N158" s="11"/>
      <c r="O158" s="11"/>
      <c r="P158" s="2"/>
      <c r="Q158" s="13"/>
    </row>
    <row r="159" spans="13:40" ht="6.75" customHeight="1">
      <c r="M159" s="11"/>
      <c r="N159" s="11"/>
      <c r="O159" s="15"/>
      <c r="P159" s="169" t="s">
        <v>137</v>
      </c>
      <c r="Q159" s="170"/>
      <c r="R159" s="170"/>
      <c r="S159" s="170"/>
      <c r="T159" s="170"/>
      <c r="U159" s="173">
        <f>AB159+AB161+AH159+AH161+AN159+AN161+1</f>
        <v>17</v>
      </c>
      <c r="V159" s="7"/>
      <c r="W159" s="169" t="s">
        <v>129</v>
      </c>
      <c r="X159" s="205"/>
      <c r="Y159" s="205"/>
      <c r="Z159" s="205"/>
      <c r="AA159" s="205"/>
      <c r="AB159" s="173">
        <v>2</v>
      </c>
      <c r="AC159" s="169" t="s">
        <v>136</v>
      </c>
      <c r="AD159" s="205"/>
      <c r="AE159" s="205"/>
      <c r="AF159" s="205"/>
      <c r="AG159" s="205"/>
      <c r="AH159" s="173">
        <v>2</v>
      </c>
      <c r="AI159" s="169" t="s">
        <v>131</v>
      </c>
      <c r="AJ159" s="205"/>
      <c r="AK159" s="205"/>
      <c r="AL159" s="205"/>
      <c r="AM159" s="205"/>
      <c r="AN159" s="173">
        <v>3</v>
      </c>
    </row>
    <row r="160" spans="14:40" ht="6.75" customHeight="1">
      <c r="N160" s="11"/>
      <c r="O160" s="15"/>
      <c r="P160" s="171"/>
      <c r="Q160" s="172"/>
      <c r="R160" s="172"/>
      <c r="S160" s="172"/>
      <c r="T160" s="172"/>
      <c r="U160" s="174"/>
      <c r="W160" s="207"/>
      <c r="X160" s="208"/>
      <c r="Y160" s="208"/>
      <c r="Z160" s="208"/>
      <c r="AA160" s="208"/>
      <c r="AB160" s="174"/>
      <c r="AC160" s="207"/>
      <c r="AD160" s="208"/>
      <c r="AE160" s="208"/>
      <c r="AF160" s="208"/>
      <c r="AG160" s="208"/>
      <c r="AH160" s="174"/>
      <c r="AI160" s="207"/>
      <c r="AJ160" s="208"/>
      <c r="AK160" s="208"/>
      <c r="AL160" s="208"/>
      <c r="AM160" s="208"/>
      <c r="AN160" s="174"/>
    </row>
    <row r="161" spans="15:40" ht="6.75" customHeight="1">
      <c r="O161" s="11"/>
      <c r="P161" s="12"/>
      <c r="Q161" s="12"/>
      <c r="R161" s="12"/>
      <c r="S161" s="12"/>
      <c r="T161" s="12"/>
      <c r="U161" s="12"/>
      <c r="W161" s="169" t="s">
        <v>132</v>
      </c>
      <c r="X161" s="170"/>
      <c r="Y161" s="170"/>
      <c r="Z161" s="170"/>
      <c r="AA161" s="170"/>
      <c r="AB161" s="173">
        <v>3</v>
      </c>
      <c r="AC161" s="169" t="s">
        <v>133</v>
      </c>
      <c r="AD161" s="170"/>
      <c r="AE161" s="170"/>
      <c r="AF161" s="170"/>
      <c r="AG161" s="170"/>
      <c r="AH161" s="173">
        <v>3</v>
      </c>
      <c r="AI161" s="169" t="s">
        <v>134</v>
      </c>
      <c r="AJ161" s="170"/>
      <c r="AK161" s="170"/>
      <c r="AL161" s="170"/>
      <c r="AM161" s="170"/>
      <c r="AN161" s="173">
        <v>3</v>
      </c>
    </row>
    <row r="162" spans="15:40" ht="6.75" customHeight="1">
      <c r="O162" s="11"/>
      <c r="W162" s="171"/>
      <c r="X162" s="172"/>
      <c r="Y162" s="172"/>
      <c r="Z162" s="172"/>
      <c r="AA162" s="172"/>
      <c r="AB162" s="174"/>
      <c r="AC162" s="171"/>
      <c r="AD162" s="172"/>
      <c r="AE162" s="172"/>
      <c r="AF162" s="172"/>
      <c r="AG162" s="172"/>
      <c r="AH162" s="174"/>
      <c r="AI162" s="171"/>
      <c r="AJ162" s="172"/>
      <c r="AK162" s="172"/>
      <c r="AL162" s="172"/>
      <c r="AM162" s="172"/>
      <c r="AN162" s="174"/>
    </row>
    <row r="163" spans="15:40" ht="6.75" customHeight="1">
      <c r="O163" s="11"/>
      <c r="W163" s="12"/>
      <c r="X163" s="12"/>
      <c r="Y163" s="12"/>
      <c r="Z163" s="12"/>
      <c r="AA163" s="12"/>
      <c r="AB163" s="10"/>
      <c r="AC163" s="12"/>
      <c r="AD163" s="12"/>
      <c r="AE163" s="12"/>
      <c r="AF163" s="12"/>
      <c r="AG163" s="12"/>
      <c r="AH163" s="10"/>
      <c r="AI163" s="12"/>
      <c r="AJ163" s="12"/>
      <c r="AK163" s="12"/>
      <c r="AL163" s="12"/>
      <c r="AM163" s="12"/>
      <c r="AN163" s="10"/>
    </row>
    <row r="164" spans="6:15" ht="6.75" customHeight="1">
      <c r="F164" s="169" t="s">
        <v>138</v>
      </c>
      <c r="G164" s="205"/>
      <c r="H164" s="205"/>
      <c r="I164" s="205"/>
      <c r="J164" s="230"/>
      <c r="K164" s="42"/>
      <c r="L164" s="42"/>
      <c r="O164" s="11"/>
    </row>
    <row r="165" spans="6:15" ht="6.75" customHeight="1">
      <c r="F165" s="207"/>
      <c r="G165" s="208"/>
      <c r="H165" s="208"/>
      <c r="I165" s="208"/>
      <c r="J165" s="231"/>
      <c r="K165" s="42"/>
      <c r="L165" s="42"/>
      <c r="O165" s="11"/>
    </row>
    <row r="166" spans="10:15" ht="6.75" customHeight="1">
      <c r="J166" s="9"/>
      <c r="K166" s="11"/>
      <c r="L166" s="11"/>
      <c r="O166" s="11"/>
    </row>
    <row r="167" spans="7:40" ht="6.75" customHeight="1">
      <c r="G167" s="169" t="s">
        <v>139</v>
      </c>
      <c r="H167" s="170"/>
      <c r="I167" s="170"/>
      <c r="J167" s="180"/>
      <c r="K167" s="175">
        <f>U167+U170+U173+J169</f>
        <v>31</v>
      </c>
      <c r="L167" s="176"/>
      <c r="M167" s="6"/>
      <c r="N167" s="6"/>
      <c r="O167" s="2"/>
      <c r="P167" s="169" t="s">
        <v>1</v>
      </c>
      <c r="Q167" s="170"/>
      <c r="R167" s="170"/>
      <c r="S167" s="170"/>
      <c r="T167" s="170"/>
      <c r="U167" s="173">
        <f>AB167+AH167+AN167</f>
        <v>7</v>
      </c>
      <c r="V167" s="7"/>
      <c r="W167" s="169" t="s">
        <v>58</v>
      </c>
      <c r="X167" s="170"/>
      <c r="Y167" s="170"/>
      <c r="Z167" s="170"/>
      <c r="AA167" s="170"/>
      <c r="AB167" s="173">
        <v>3</v>
      </c>
      <c r="AC167" s="169" t="s">
        <v>140</v>
      </c>
      <c r="AD167" s="170"/>
      <c r="AE167" s="170"/>
      <c r="AF167" s="170"/>
      <c r="AG167" s="170"/>
      <c r="AH167" s="173">
        <v>3</v>
      </c>
      <c r="AI167" s="169" t="s">
        <v>141</v>
      </c>
      <c r="AJ167" s="170"/>
      <c r="AK167" s="170"/>
      <c r="AL167" s="170"/>
      <c r="AM167" s="170"/>
      <c r="AN167" s="173">
        <v>1</v>
      </c>
    </row>
    <row r="168" spans="7:40" ht="6.75" customHeight="1">
      <c r="G168" s="171"/>
      <c r="H168" s="172"/>
      <c r="I168" s="172"/>
      <c r="J168" s="181"/>
      <c r="K168" s="177"/>
      <c r="L168" s="178"/>
      <c r="N168" s="8"/>
      <c r="O168" s="4"/>
      <c r="P168" s="171"/>
      <c r="Q168" s="172"/>
      <c r="R168" s="172"/>
      <c r="S168" s="172"/>
      <c r="T168" s="172"/>
      <c r="U168" s="174"/>
      <c r="W168" s="171"/>
      <c r="X168" s="172"/>
      <c r="Y168" s="172"/>
      <c r="Z168" s="172"/>
      <c r="AA168" s="172"/>
      <c r="AB168" s="174"/>
      <c r="AC168" s="171"/>
      <c r="AD168" s="172"/>
      <c r="AE168" s="172"/>
      <c r="AF168" s="172"/>
      <c r="AG168" s="172"/>
      <c r="AH168" s="174"/>
      <c r="AI168" s="171"/>
      <c r="AJ168" s="172"/>
      <c r="AK168" s="172"/>
      <c r="AL168" s="172"/>
      <c r="AM168" s="172"/>
      <c r="AN168" s="174"/>
    </row>
    <row r="169" spans="7:15" ht="6.75" customHeight="1">
      <c r="G169" s="182" t="s">
        <v>7</v>
      </c>
      <c r="H169" s="182"/>
      <c r="I169" s="182"/>
      <c r="J169" s="183">
        <v>1</v>
      </c>
      <c r="N169" s="9"/>
      <c r="O169" s="11"/>
    </row>
    <row r="170" spans="7:34" ht="6.75" customHeight="1">
      <c r="G170" s="182"/>
      <c r="H170" s="182"/>
      <c r="I170" s="182"/>
      <c r="J170" s="183"/>
      <c r="N170" s="13"/>
      <c r="O170" s="2"/>
      <c r="P170" s="169" t="s">
        <v>142</v>
      </c>
      <c r="Q170" s="170"/>
      <c r="R170" s="170"/>
      <c r="S170" s="170"/>
      <c r="T170" s="170"/>
      <c r="U170" s="173">
        <f>AB170+AH170+1</f>
        <v>10</v>
      </c>
      <c r="V170" s="7"/>
      <c r="W170" s="169" t="s">
        <v>88</v>
      </c>
      <c r="X170" s="170"/>
      <c r="Y170" s="170"/>
      <c r="Z170" s="170"/>
      <c r="AA170" s="170"/>
      <c r="AB170" s="173">
        <v>5</v>
      </c>
      <c r="AC170" s="169" t="s">
        <v>143</v>
      </c>
      <c r="AD170" s="170"/>
      <c r="AE170" s="170"/>
      <c r="AF170" s="170"/>
      <c r="AG170" s="170"/>
      <c r="AH170" s="173">
        <v>4</v>
      </c>
    </row>
    <row r="171" spans="7:34" ht="6.75" customHeight="1">
      <c r="G171" s="179" t="s">
        <v>11</v>
      </c>
      <c r="H171" s="179"/>
      <c r="I171" s="179"/>
      <c r="J171" s="179"/>
      <c r="N171" s="9"/>
      <c r="O171" s="11"/>
      <c r="P171" s="171"/>
      <c r="Q171" s="172"/>
      <c r="R171" s="172"/>
      <c r="S171" s="172"/>
      <c r="T171" s="172"/>
      <c r="U171" s="174"/>
      <c r="W171" s="171"/>
      <c r="X171" s="172"/>
      <c r="Y171" s="172"/>
      <c r="Z171" s="172"/>
      <c r="AA171" s="172"/>
      <c r="AB171" s="174"/>
      <c r="AC171" s="171"/>
      <c r="AD171" s="172"/>
      <c r="AE171" s="172"/>
      <c r="AF171" s="172"/>
      <c r="AG171" s="172"/>
      <c r="AH171" s="174"/>
    </row>
    <row r="172" spans="7:15" ht="6.75" customHeight="1">
      <c r="G172" s="179"/>
      <c r="H172" s="179"/>
      <c r="I172" s="179"/>
      <c r="J172" s="179"/>
      <c r="N172" s="9"/>
      <c r="O172" s="11"/>
    </row>
    <row r="173" spans="14:40" ht="6.75" customHeight="1">
      <c r="N173" s="13"/>
      <c r="O173" s="2"/>
      <c r="P173" s="169" t="s">
        <v>144</v>
      </c>
      <c r="Q173" s="170"/>
      <c r="R173" s="170"/>
      <c r="S173" s="170"/>
      <c r="T173" s="170"/>
      <c r="U173" s="173">
        <f>AB173+AH173+AN173+1</f>
        <v>13</v>
      </c>
      <c r="V173" s="7"/>
      <c r="W173" s="169" t="s">
        <v>98</v>
      </c>
      <c r="X173" s="170"/>
      <c r="Y173" s="170"/>
      <c r="Z173" s="170"/>
      <c r="AA173" s="170"/>
      <c r="AB173" s="173">
        <v>3</v>
      </c>
      <c r="AC173" s="169" t="s">
        <v>145</v>
      </c>
      <c r="AD173" s="170"/>
      <c r="AE173" s="170"/>
      <c r="AF173" s="170"/>
      <c r="AG173" s="170"/>
      <c r="AH173" s="173">
        <v>4</v>
      </c>
      <c r="AI173" s="169" t="s">
        <v>146</v>
      </c>
      <c r="AJ173" s="170"/>
      <c r="AK173" s="170"/>
      <c r="AL173" s="170"/>
      <c r="AM173" s="170"/>
      <c r="AN173" s="173">
        <v>5</v>
      </c>
    </row>
    <row r="174" spans="15:40" ht="6.75" customHeight="1">
      <c r="O174" s="11"/>
      <c r="P174" s="171"/>
      <c r="Q174" s="172"/>
      <c r="R174" s="172"/>
      <c r="S174" s="172"/>
      <c r="T174" s="172"/>
      <c r="U174" s="174"/>
      <c r="W174" s="171"/>
      <c r="X174" s="172"/>
      <c r="Y174" s="172"/>
      <c r="Z174" s="172"/>
      <c r="AA174" s="172"/>
      <c r="AB174" s="174"/>
      <c r="AC174" s="171"/>
      <c r="AD174" s="172"/>
      <c r="AE174" s="172"/>
      <c r="AF174" s="172"/>
      <c r="AG174" s="172"/>
      <c r="AH174" s="174"/>
      <c r="AI174" s="171"/>
      <c r="AJ174" s="172"/>
      <c r="AK174" s="172"/>
      <c r="AL174" s="172"/>
      <c r="AM174" s="172"/>
      <c r="AN174" s="174"/>
    </row>
    <row r="175" spans="15:40" ht="6.75" customHeight="1">
      <c r="O175" s="11"/>
      <c r="P175" s="12"/>
      <c r="Q175" s="12"/>
      <c r="R175" s="12"/>
      <c r="S175" s="12"/>
      <c r="T175" s="12"/>
      <c r="U175" s="10"/>
      <c r="W175" s="12"/>
      <c r="X175" s="12"/>
      <c r="Y175" s="12"/>
      <c r="Z175" s="12"/>
      <c r="AA175" s="12"/>
      <c r="AB175" s="10"/>
      <c r="AC175" s="12"/>
      <c r="AD175" s="12"/>
      <c r="AE175" s="12"/>
      <c r="AF175" s="12"/>
      <c r="AG175" s="12"/>
      <c r="AH175" s="10"/>
      <c r="AI175" s="12"/>
      <c r="AJ175" s="12"/>
      <c r="AK175" s="12"/>
      <c r="AL175" s="12"/>
      <c r="AM175" s="12"/>
      <c r="AN175" s="10"/>
    </row>
    <row r="176" spans="2:38" ht="6.75" customHeight="1">
      <c r="B176" s="169" t="s">
        <v>147</v>
      </c>
      <c r="C176" s="205"/>
      <c r="D176" s="205"/>
      <c r="E176" s="205"/>
      <c r="F176" s="206"/>
      <c r="G176" s="202">
        <f>K182+K206</f>
        <v>147</v>
      </c>
      <c r="H176" s="203"/>
      <c r="K176" s="11"/>
      <c r="L176" s="11"/>
      <c r="M176" s="12"/>
      <c r="N176" s="12"/>
      <c r="O176" s="12"/>
      <c r="P176" s="12"/>
      <c r="Q176" s="12"/>
      <c r="R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</row>
    <row r="177" spans="2:38" ht="6.75" customHeight="1">
      <c r="B177" s="207"/>
      <c r="C177" s="208"/>
      <c r="D177" s="208"/>
      <c r="E177" s="208"/>
      <c r="F177" s="209"/>
      <c r="G177" s="204"/>
      <c r="H177" s="203"/>
      <c r="K177" s="11"/>
      <c r="L177" s="11"/>
      <c r="M177" s="12"/>
      <c r="N177" s="12"/>
      <c r="O177" s="12"/>
      <c r="P177" s="12"/>
      <c r="Q177" s="12"/>
      <c r="R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</row>
    <row r="178" spans="3:38" ht="6.75" customHeight="1">
      <c r="C178" s="44"/>
      <c r="K178" s="11"/>
      <c r="L178" s="11"/>
      <c r="M178" s="12"/>
      <c r="N178" s="12"/>
      <c r="O178" s="12"/>
      <c r="P178" s="12"/>
      <c r="Q178" s="12"/>
      <c r="R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</row>
    <row r="179" spans="2:38" ht="6.75" customHeight="1">
      <c r="B179" s="169" t="s">
        <v>148</v>
      </c>
      <c r="C179" s="170"/>
      <c r="D179" s="170"/>
      <c r="E179" s="170"/>
      <c r="F179" s="156"/>
      <c r="K179" s="11"/>
      <c r="L179" s="11"/>
      <c r="M179" s="12"/>
      <c r="N179" s="12"/>
      <c r="O179" s="12"/>
      <c r="P179" s="12"/>
      <c r="Q179" s="12"/>
      <c r="R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</row>
    <row r="180" spans="2:12" ht="6.75" customHeight="1">
      <c r="B180" s="171"/>
      <c r="C180" s="172"/>
      <c r="D180" s="172"/>
      <c r="E180" s="172"/>
      <c r="F180" s="157"/>
      <c r="K180" s="11"/>
      <c r="L180" s="11"/>
    </row>
    <row r="181" spans="3:12" ht="6.75" customHeight="1">
      <c r="C181" s="8"/>
      <c r="D181" s="11"/>
      <c r="E181" s="11"/>
      <c r="F181" s="11"/>
      <c r="G181" s="6"/>
      <c r="H181" s="11"/>
      <c r="K181" s="11"/>
      <c r="L181" s="11"/>
    </row>
    <row r="182" spans="3:37" ht="6.75" customHeight="1">
      <c r="C182" s="13"/>
      <c r="D182" s="6"/>
      <c r="E182" s="6"/>
      <c r="F182" s="2"/>
      <c r="G182" s="169" t="s">
        <v>149</v>
      </c>
      <c r="H182" s="170"/>
      <c r="I182" s="170"/>
      <c r="J182" s="180"/>
      <c r="K182" s="175">
        <f>U182+U185+U188+U191+U194+U197+U200+U203+J184+J186</f>
        <v>49</v>
      </c>
      <c r="L182" s="176"/>
      <c r="M182" s="6"/>
      <c r="N182" s="6"/>
      <c r="O182" s="2"/>
      <c r="P182" s="169" t="s">
        <v>1</v>
      </c>
      <c r="Q182" s="170"/>
      <c r="R182" s="170"/>
      <c r="S182" s="170"/>
      <c r="T182" s="170"/>
      <c r="U182" s="173">
        <f>AB182+AH182</f>
        <v>8</v>
      </c>
      <c r="V182" s="7"/>
      <c r="W182" s="169" t="s">
        <v>58</v>
      </c>
      <c r="X182" s="170"/>
      <c r="Y182" s="170"/>
      <c r="Z182" s="170"/>
      <c r="AA182" s="170"/>
      <c r="AB182" s="173">
        <v>3</v>
      </c>
      <c r="AC182" s="169" t="s">
        <v>150</v>
      </c>
      <c r="AD182" s="170"/>
      <c r="AE182" s="170"/>
      <c r="AF182" s="170"/>
      <c r="AG182" s="170"/>
      <c r="AH182" s="173">
        <v>5</v>
      </c>
      <c r="AI182" s="12"/>
      <c r="AJ182" s="12"/>
      <c r="AK182" s="12"/>
    </row>
    <row r="183" spans="3:37" ht="6.75" customHeight="1">
      <c r="C183" s="9"/>
      <c r="G183" s="171"/>
      <c r="H183" s="172"/>
      <c r="I183" s="172"/>
      <c r="J183" s="181"/>
      <c r="K183" s="177"/>
      <c r="L183" s="178"/>
      <c r="N183" s="8"/>
      <c r="O183" s="4"/>
      <c r="P183" s="171"/>
      <c r="Q183" s="172"/>
      <c r="R183" s="172"/>
      <c r="S183" s="172"/>
      <c r="T183" s="172"/>
      <c r="U183" s="174"/>
      <c r="W183" s="171"/>
      <c r="X183" s="172"/>
      <c r="Y183" s="172"/>
      <c r="Z183" s="172"/>
      <c r="AA183" s="172"/>
      <c r="AB183" s="174"/>
      <c r="AC183" s="171"/>
      <c r="AD183" s="172"/>
      <c r="AE183" s="172"/>
      <c r="AF183" s="172"/>
      <c r="AG183" s="172"/>
      <c r="AH183" s="174"/>
      <c r="AI183" s="12"/>
      <c r="AJ183" s="12"/>
      <c r="AK183" s="12"/>
    </row>
    <row r="184" spans="3:15" ht="6.75" customHeight="1">
      <c r="C184" s="9"/>
      <c r="G184" s="170" t="s">
        <v>5</v>
      </c>
      <c r="H184" s="170"/>
      <c r="I184" s="170"/>
      <c r="J184" s="175">
        <v>1</v>
      </c>
      <c r="N184" s="9"/>
      <c r="O184" s="11"/>
    </row>
    <row r="185" spans="3:34" ht="6.75" customHeight="1">
      <c r="C185" s="9"/>
      <c r="G185" s="182"/>
      <c r="H185" s="182"/>
      <c r="I185" s="182"/>
      <c r="J185" s="183"/>
      <c r="N185" s="13"/>
      <c r="O185" s="2"/>
      <c r="P185" s="169" t="s">
        <v>144</v>
      </c>
      <c r="Q185" s="170"/>
      <c r="R185" s="170"/>
      <c r="S185" s="170"/>
      <c r="T185" s="170"/>
      <c r="U185" s="173">
        <f>AB185+AH185+1</f>
        <v>9</v>
      </c>
      <c r="V185" s="7"/>
      <c r="W185" s="169" t="s">
        <v>25</v>
      </c>
      <c r="X185" s="170"/>
      <c r="Y185" s="170"/>
      <c r="Z185" s="170"/>
      <c r="AA185" s="170"/>
      <c r="AB185" s="173">
        <v>3</v>
      </c>
      <c r="AC185" s="169" t="s">
        <v>98</v>
      </c>
      <c r="AD185" s="170"/>
      <c r="AE185" s="170"/>
      <c r="AF185" s="170"/>
      <c r="AG185" s="170"/>
      <c r="AH185" s="173">
        <v>5</v>
      </c>
    </row>
    <row r="186" spans="3:34" ht="6.75" customHeight="1">
      <c r="C186" s="9"/>
      <c r="G186" s="182" t="s">
        <v>7</v>
      </c>
      <c r="H186" s="182"/>
      <c r="I186" s="182"/>
      <c r="J186" s="183">
        <v>1</v>
      </c>
      <c r="N186" s="9"/>
      <c r="O186" s="11"/>
      <c r="P186" s="171"/>
      <c r="Q186" s="172"/>
      <c r="R186" s="172"/>
      <c r="S186" s="172"/>
      <c r="T186" s="172"/>
      <c r="U186" s="174"/>
      <c r="W186" s="171"/>
      <c r="X186" s="172"/>
      <c r="Y186" s="172"/>
      <c r="Z186" s="172"/>
      <c r="AA186" s="172"/>
      <c r="AB186" s="174"/>
      <c r="AC186" s="171"/>
      <c r="AD186" s="172"/>
      <c r="AE186" s="172"/>
      <c r="AF186" s="172"/>
      <c r="AG186" s="172"/>
      <c r="AH186" s="174"/>
    </row>
    <row r="187" spans="3:15" ht="6.75" customHeight="1">
      <c r="C187" s="9"/>
      <c r="G187" s="182"/>
      <c r="H187" s="182"/>
      <c r="I187" s="182"/>
      <c r="J187" s="183"/>
      <c r="N187" s="9"/>
      <c r="O187" s="11"/>
    </row>
    <row r="188" spans="3:28" ht="6.75" customHeight="1">
      <c r="C188" s="9"/>
      <c r="G188" s="179" t="s">
        <v>11</v>
      </c>
      <c r="H188" s="179"/>
      <c r="I188" s="179"/>
      <c r="J188" s="179"/>
      <c r="N188" s="13"/>
      <c r="O188" s="2"/>
      <c r="P188" s="169" t="s">
        <v>151</v>
      </c>
      <c r="Q188" s="170"/>
      <c r="R188" s="170"/>
      <c r="S188" s="170"/>
      <c r="T188" s="170"/>
      <c r="U188" s="173">
        <f>AB188+1</f>
        <v>3</v>
      </c>
      <c r="V188" s="7"/>
      <c r="W188" s="169" t="s">
        <v>152</v>
      </c>
      <c r="X188" s="170"/>
      <c r="Y188" s="170"/>
      <c r="Z188" s="170"/>
      <c r="AA188" s="170"/>
      <c r="AB188" s="173">
        <v>2</v>
      </c>
    </row>
    <row r="189" spans="3:28" ht="6.75" customHeight="1">
      <c r="C189" s="9"/>
      <c r="G189" s="179"/>
      <c r="H189" s="179"/>
      <c r="I189" s="179"/>
      <c r="J189" s="179"/>
      <c r="N189" s="9"/>
      <c r="O189" s="11"/>
      <c r="P189" s="171"/>
      <c r="Q189" s="172"/>
      <c r="R189" s="172"/>
      <c r="S189" s="172"/>
      <c r="T189" s="172"/>
      <c r="U189" s="174"/>
      <c r="W189" s="171"/>
      <c r="X189" s="172"/>
      <c r="Y189" s="172"/>
      <c r="Z189" s="172"/>
      <c r="AA189" s="172"/>
      <c r="AB189" s="174"/>
    </row>
    <row r="190" spans="3:15" ht="6.75" customHeight="1">
      <c r="C190" s="9"/>
      <c r="N190" s="9"/>
      <c r="O190" s="11"/>
    </row>
    <row r="191" spans="3:28" ht="6.75" customHeight="1">
      <c r="C191" s="9"/>
      <c r="N191" s="13"/>
      <c r="O191" s="2"/>
      <c r="P191" s="169" t="s">
        <v>153</v>
      </c>
      <c r="Q191" s="170"/>
      <c r="R191" s="170"/>
      <c r="S191" s="170"/>
      <c r="T191" s="170"/>
      <c r="U191" s="173">
        <f>AB191+1</f>
        <v>3</v>
      </c>
      <c r="V191" s="7"/>
      <c r="W191" s="169" t="s">
        <v>154</v>
      </c>
      <c r="X191" s="170"/>
      <c r="Y191" s="170"/>
      <c r="Z191" s="170"/>
      <c r="AA191" s="170"/>
      <c r="AB191" s="173">
        <v>2</v>
      </c>
    </row>
    <row r="192" spans="3:28" ht="6.75" customHeight="1">
      <c r="C192" s="9"/>
      <c r="N192" s="9"/>
      <c r="O192" s="11"/>
      <c r="P192" s="171"/>
      <c r="Q192" s="172"/>
      <c r="R192" s="172"/>
      <c r="S192" s="172"/>
      <c r="T192" s="172"/>
      <c r="U192" s="174"/>
      <c r="W192" s="171"/>
      <c r="X192" s="172"/>
      <c r="Y192" s="172"/>
      <c r="Z192" s="172"/>
      <c r="AA192" s="172"/>
      <c r="AB192" s="174"/>
    </row>
    <row r="193" spans="3:15" ht="6.75" customHeight="1">
      <c r="C193" s="9"/>
      <c r="N193" s="9"/>
      <c r="O193" s="11"/>
    </row>
    <row r="194" spans="3:40" ht="6.75" customHeight="1">
      <c r="C194" s="9"/>
      <c r="N194" s="13"/>
      <c r="O194" s="2"/>
      <c r="P194" s="169" t="s">
        <v>155</v>
      </c>
      <c r="Q194" s="170"/>
      <c r="R194" s="170"/>
      <c r="S194" s="170"/>
      <c r="T194" s="170"/>
      <c r="U194" s="173">
        <f>AB194+AH194+AN194+1</f>
        <v>11</v>
      </c>
      <c r="V194" s="7"/>
      <c r="W194" s="169" t="s">
        <v>156</v>
      </c>
      <c r="X194" s="170"/>
      <c r="Y194" s="170"/>
      <c r="Z194" s="170"/>
      <c r="AA194" s="170"/>
      <c r="AB194" s="173">
        <v>3</v>
      </c>
      <c r="AC194" s="169" t="s">
        <v>157</v>
      </c>
      <c r="AD194" s="170"/>
      <c r="AE194" s="170"/>
      <c r="AF194" s="170"/>
      <c r="AG194" s="170"/>
      <c r="AH194" s="173">
        <v>2</v>
      </c>
      <c r="AI194" s="169" t="s">
        <v>158</v>
      </c>
      <c r="AJ194" s="170"/>
      <c r="AK194" s="170"/>
      <c r="AL194" s="170"/>
      <c r="AM194" s="170"/>
      <c r="AN194" s="173">
        <v>5</v>
      </c>
    </row>
    <row r="195" spans="3:40" ht="6.75" customHeight="1">
      <c r="C195" s="9"/>
      <c r="M195" s="15"/>
      <c r="N195" s="9"/>
      <c r="O195" s="11"/>
      <c r="P195" s="171"/>
      <c r="Q195" s="172"/>
      <c r="R195" s="172"/>
      <c r="S195" s="172"/>
      <c r="T195" s="172"/>
      <c r="U195" s="174"/>
      <c r="W195" s="171"/>
      <c r="X195" s="172"/>
      <c r="Y195" s="172"/>
      <c r="Z195" s="172"/>
      <c r="AA195" s="172"/>
      <c r="AB195" s="174"/>
      <c r="AC195" s="171"/>
      <c r="AD195" s="172"/>
      <c r="AE195" s="172"/>
      <c r="AF195" s="172"/>
      <c r="AG195" s="172"/>
      <c r="AH195" s="174"/>
      <c r="AI195" s="171"/>
      <c r="AJ195" s="172"/>
      <c r="AK195" s="172"/>
      <c r="AL195" s="172"/>
      <c r="AM195" s="172"/>
      <c r="AN195" s="174"/>
    </row>
    <row r="196" spans="3:15" ht="6.75" customHeight="1">
      <c r="C196" s="9"/>
      <c r="M196" s="15"/>
      <c r="N196" s="9"/>
      <c r="O196" s="11"/>
    </row>
    <row r="197" spans="3:28" ht="6.75" customHeight="1">
      <c r="C197" s="9"/>
      <c r="M197" s="15"/>
      <c r="N197" s="13"/>
      <c r="O197" s="2"/>
      <c r="P197" s="169" t="s">
        <v>159</v>
      </c>
      <c r="Q197" s="170"/>
      <c r="R197" s="170"/>
      <c r="S197" s="170"/>
      <c r="T197" s="170"/>
      <c r="U197" s="173">
        <f>AB197+1</f>
        <v>3</v>
      </c>
      <c r="V197" s="7"/>
      <c r="W197" s="169" t="s">
        <v>25</v>
      </c>
      <c r="X197" s="170"/>
      <c r="Y197" s="170"/>
      <c r="Z197" s="170"/>
      <c r="AA197" s="170"/>
      <c r="AB197" s="173">
        <v>2</v>
      </c>
    </row>
    <row r="198" spans="3:28" ht="6.75" customHeight="1">
      <c r="C198" s="9"/>
      <c r="M198" s="15"/>
      <c r="N198" s="8"/>
      <c r="O198" s="45"/>
      <c r="P198" s="171"/>
      <c r="Q198" s="172"/>
      <c r="R198" s="172"/>
      <c r="S198" s="172"/>
      <c r="T198" s="172"/>
      <c r="U198" s="174"/>
      <c r="W198" s="171"/>
      <c r="X198" s="172"/>
      <c r="Y198" s="172"/>
      <c r="Z198" s="172"/>
      <c r="AA198" s="172"/>
      <c r="AB198" s="174"/>
    </row>
    <row r="199" spans="3:15" ht="6.75" customHeight="1">
      <c r="C199" s="9"/>
      <c r="M199" s="15"/>
      <c r="N199" s="9"/>
      <c r="O199" s="11"/>
    </row>
    <row r="200" spans="3:28" ht="6.75" customHeight="1">
      <c r="C200" s="9"/>
      <c r="M200" s="15"/>
      <c r="N200" s="13"/>
      <c r="O200" s="2"/>
      <c r="P200" s="169" t="s">
        <v>160</v>
      </c>
      <c r="Q200" s="170"/>
      <c r="R200" s="170"/>
      <c r="S200" s="170"/>
      <c r="T200" s="170"/>
      <c r="U200" s="173">
        <f>AB200</f>
        <v>2</v>
      </c>
      <c r="V200" s="7"/>
      <c r="W200" s="169" t="s">
        <v>25</v>
      </c>
      <c r="X200" s="170"/>
      <c r="Y200" s="170"/>
      <c r="Z200" s="170"/>
      <c r="AA200" s="170"/>
      <c r="AB200" s="173">
        <v>2</v>
      </c>
    </row>
    <row r="201" spans="3:28" ht="6.75" customHeight="1">
      <c r="C201" s="9"/>
      <c r="M201" s="15"/>
      <c r="N201" s="8"/>
      <c r="O201" s="45"/>
      <c r="P201" s="171"/>
      <c r="Q201" s="172"/>
      <c r="R201" s="172"/>
      <c r="S201" s="172"/>
      <c r="T201" s="172"/>
      <c r="U201" s="174"/>
      <c r="W201" s="171"/>
      <c r="X201" s="172"/>
      <c r="Y201" s="172"/>
      <c r="Z201" s="172"/>
      <c r="AA201" s="172"/>
      <c r="AB201" s="174"/>
    </row>
    <row r="202" spans="3:15" ht="6.75" customHeight="1">
      <c r="C202" s="9"/>
      <c r="M202" s="15"/>
      <c r="N202" s="9"/>
      <c r="O202" s="11"/>
    </row>
    <row r="203" spans="3:34" ht="6.75" customHeight="1">
      <c r="C203" s="9"/>
      <c r="M203" s="15"/>
      <c r="N203" s="13"/>
      <c r="O203" s="2"/>
      <c r="P203" s="169" t="s">
        <v>161</v>
      </c>
      <c r="Q203" s="170"/>
      <c r="R203" s="170"/>
      <c r="S203" s="170"/>
      <c r="T203" s="170"/>
      <c r="U203" s="173">
        <f>AB203+AH203+1</f>
        <v>8</v>
      </c>
      <c r="V203" s="7"/>
      <c r="W203" s="169" t="s">
        <v>25</v>
      </c>
      <c r="X203" s="170"/>
      <c r="Y203" s="170"/>
      <c r="Z203" s="170"/>
      <c r="AA203" s="170"/>
      <c r="AB203" s="173">
        <v>2</v>
      </c>
      <c r="AC203" s="169" t="s">
        <v>162</v>
      </c>
      <c r="AD203" s="170"/>
      <c r="AE203" s="170"/>
      <c r="AF203" s="170"/>
      <c r="AG203" s="170"/>
      <c r="AH203" s="173">
        <v>5</v>
      </c>
    </row>
    <row r="204" spans="3:34" ht="6.75" customHeight="1">
      <c r="C204" s="9"/>
      <c r="N204" s="4"/>
      <c r="O204" s="45"/>
      <c r="P204" s="171"/>
      <c r="Q204" s="172"/>
      <c r="R204" s="172"/>
      <c r="S204" s="172"/>
      <c r="T204" s="172"/>
      <c r="U204" s="174"/>
      <c r="W204" s="171"/>
      <c r="X204" s="172"/>
      <c r="Y204" s="172"/>
      <c r="Z204" s="172"/>
      <c r="AA204" s="172"/>
      <c r="AB204" s="174"/>
      <c r="AC204" s="171"/>
      <c r="AD204" s="172"/>
      <c r="AE204" s="172"/>
      <c r="AF204" s="172"/>
      <c r="AG204" s="172"/>
      <c r="AH204" s="174"/>
    </row>
    <row r="205" spans="3:34" ht="6.75" customHeight="1">
      <c r="C205" s="9"/>
      <c r="N205" s="11"/>
      <c r="O205" s="11"/>
      <c r="P205" s="12"/>
      <c r="Q205" s="12"/>
      <c r="R205" s="12"/>
      <c r="S205" s="12"/>
      <c r="T205" s="12"/>
      <c r="U205" s="10"/>
      <c r="W205" s="12"/>
      <c r="X205" s="12"/>
      <c r="Y205" s="12"/>
      <c r="Z205" s="12"/>
      <c r="AA205" s="12"/>
      <c r="AB205" s="10"/>
      <c r="AC205" s="12"/>
      <c r="AD205" s="12"/>
      <c r="AE205" s="12"/>
      <c r="AF205" s="12"/>
      <c r="AG205" s="12"/>
      <c r="AH205" s="10"/>
    </row>
    <row r="206" spans="3:34" ht="6.75" customHeight="1">
      <c r="C206" s="13"/>
      <c r="D206" s="6"/>
      <c r="E206" s="6"/>
      <c r="F206" s="2"/>
      <c r="G206" s="169" t="s">
        <v>163</v>
      </c>
      <c r="H206" s="170"/>
      <c r="I206" s="170"/>
      <c r="J206" s="180"/>
      <c r="K206" s="175">
        <f>U206+U209+U212+U215+U222+U229+U234+J208+J210</f>
        <v>98</v>
      </c>
      <c r="L206" s="176"/>
      <c r="M206" s="13"/>
      <c r="N206" s="6"/>
      <c r="O206" s="2"/>
      <c r="P206" s="169" t="s">
        <v>164</v>
      </c>
      <c r="Q206" s="170"/>
      <c r="R206" s="170"/>
      <c r="S206" s="170"/>
      <c r="T206" s="170"/>
      <c r="U206" s="173">
        <f>AB206+AH206</f>
        <v>10</v>
      </c>
      <c r="V206" s="7"/>
      <c r="W206" s="169" t="s">
        <v>165</v>
      </c>
      <c r="X206" s="170"/>
      <c r="Y206" s="170"/>
      <c r="Z206" s="170"/>
      <c r="AA206" s="170"/>
      <c r="AB206" s="173">
        <v>6</v>
      </c>
      <c r="AC206" s="169" t="s">
        <v>97</v>
      </c>
      <c r="AD206" s="170"/>
      <c r="AE206" s="170"/>
      <c r="AF206" s="170"/>
      <c r="AG206" s="170"/>
      <c r="AH206" s="173">
        <v>4</v>
      </c>
    </row>
    <row r="207" spans="3:34" ht="6.75" customHeight="1">
      <c r="C207" s="4"/>
      <c r="D207" s="4"/>
      <c r="E207" s="4"/>
      <c r="F207" s="45"/>
      <c r="G207" s="171"/>
      <c r="H207" s="172"/>
      <c r="I207" s="172"/>
      <c r="J207" s="181"/>
      <c r="K207" s="177"/>
      <c r="L207" s="178"/>
      <c r="M207" s="45"/>
      <c r="N207" s="8"/>
      <c r="O207" s="4"/>
      <c r="P207" s="171"/>
      <c r="Q207" s="172"/>
      <c r="R207" s="172"/>
      <c r="S207" s="172"/>
      <c r="T207" s="172"/>
      <c r="U207" s="174"/>
      <c r="W207" s="171"/>
      <c r="X207" s="172"/>
      <c r="Y207" s="172"/>
      <c r="Z207" s="172"/>
      <c r="AA207" s="172"/>
      <c r="AB207" s="174"/>
      <c r="AC207" s="171"/>
      <c r="AD207" s="172"/>
      <c r="AE207" s="172"/>
      <c r="AF207" s="172"/>
      <c r="AG207" s="172"/>
      <c r="AH207" s="174"/>
    </row>
    <row r="208" spans="7:15" ht="6.75" customHeight="1">
      <c r="G208" s="170" t="s">
        <v>5</v>
      </c>
      <c r="H208" s="170"/>
      <c r="I208" s="170"/>
      <c r="J208" s="175">
        <v>1</v>
      </c>
      <c r="K208" s="11"/>
      <c r="L208" s="11"/>
      <c r="M208" s="15"/>
      <c r="N208" s="9"/>
      <c r="O208" s="11"/>
    </row>
    <row r="209" spans="7:34" ht="6.75" customHeight="1">
      <c r="G209" s="182"/>
      <c r="H209" s="182"/>
      <c r="I209" s="182"/>
      <c r="J209" s="183"/>
      <c r="K209" s="11"/>
      <c r="L209" s="11"/>
      <c r="M209" s="15"/>
      <c r="N209" s="13"/>
      <c r="O209" s="2"/>
      <c r="P209" s="210" t="s">
        <v>166</v>
      </c>
      <c r="Q209" s="211"/>
      <c r="R209" s="211"/>
      <c r="S209" s="211"/>
      <c r="T209" s="211"/>
      <c r="U209" s="173">
        <f>AB209+AH209</f>
        <v>3</v>
      </c>
      <c r="V209" s="7"/>
      <c r="W209" s="169" t="s">
        <v>25</v>
      </c>
      <c r="X209" s="170"/>
      <c r="Y209" s="170"/>
      <c r="Z209" s="170"/>
      <c r="AA209" s="170"/>
      <c r="AB209" s="173">
        <v>2</v>
      </c>
      <c r="AC209" s="169" t="s">
        <v>167</v>
      </c>
      <c r="AD209" s="170"/>
      <c r="AE209" s="170"/>
      <c r="AF209" s="170"/>
      <c r="AG209" s="170"/>
      <c r="AH209" s="173">
        <v>1</v>
      </c>
    </row>
    <row r="210" spans="7:34" ht="6.75" customHeight="1">
      <c r="G210" s="182" t="s">
        <v>7</v>
      </c>
      <c r="H210" s="182"/>
      <c r="I210" s="182"/>
      <c r="J210" s="183">
        <v>1</v>
      </c>
      <c r="K210" s="43"/>
      <c r="L210" s="43"/>
      <c r="M210" s="46"/>
      <c r="N210" s="47"/>
      <c r="O210" s="45"/>
      <c r="P210" s="212"/>
      <c r="Q210" s="213"/>
      <c r="R210" s="213"/>
      <c r="S210" s="213"/>
      <c r="T210" s="213"/>
      <c r="U210" s="174"/>
      <c r="W210" s="171"/>
      <c r="X210" s="172"/>
      <c r="Y210" s="172"/>
      <c r="Z210" s="172"/>
      <c r="AA210" s="172"/>
      <c r="AB210" s="174"/>
      <c r="AC210" s="171"/>
      <c r="AD210" s="172"/>
      <c r="AE210" s="172"/>
      <c r="AF210" s="172"/>
      <c r="AG210" s="172"/>
      <c r="AH210" s="174"/>
    </row>
    <row r="211" spans="7:15" ht="6.75" customHeight="1">
      <c r="G211" s="182"/>
      <c r="H211" s="182"/>
      <c r="I211" s="182"/>
      <c r="J211" s="183"/>
      <c r="K211" s="43"/>
      <c r="L211" s="43"/>
      <c r="M211" s="46"/>
      <c r="N211" s="48"/>
      <c r="O211" s="11"/>
    </row>
    <row r="212" spans="7:21" ht="6.75" customHeight="1">
      <c r="G212" s="179" t="s">
        <v>569</v>
      </c>
      <c r="H212" s="179"/>
      <c r="I212" s="179"/>
      <c r="J212" s="179"/>
      <c r="K212" s="179"/>
      <c r="L212" s="43"/>
      <c r="M212" s="46"/>
      <c r="N212" s="13"/>
      <c r="O212" s="2"/>
      <c r="P212" s="190" t="s">
        <v>570</v>
      </c>
      <c r="Q212" s="155"/>
      <c r="R212" s="155"/>
      <c r="S212" s="155"/>
      <c r="T212" s="155"/>
      <c r="U212" s="173">
        <v>0</v>
      </c>
    </row>
    <row r="213" spans="7:21" ht="6.75" customHeight="1">
      <c r="G213" s="179"/>
      <c r="H213" s="179"/>
      <c r="I213" s="179"/>
      <c r="J213" s="179"/>
      <c r="K213" s="179"/>
      <c r="L213" s="43"/>
      <c r="M213" s="46"/>
      <c r="N213" s="8"/>
      <c r="O213" s="45"/>
      <c r="P213" s="191"/>
      <c r="Q213" s="192"/>
      <c r="R213" s="192"/>
      <c r="S213" s="192"/>
      <c r="T213" s="192"/>
      <c r="U213" s="174"/>
    </row>
    <row r="214" spans="7:15" ht="6.75" customHeight="1">
      <c r="G214" s="12"/>
      <c r="H214" s="12"/>
      <c r="I214" s="12"/>
      <c r="J214" s="10"/>
      <c r="K214" s="43"/>
      <c r="L214" s="43"/>
      <c r="M214" s="46"/>
      <c r="N214" s="48"/>
      <c r="O214" s="11"/>
    </row>
    <row r="215" spans="12:40" ht="6.75" customHeight="1">
      <c r="L215" s="49"/>
      <c r="M215" s="15"/>
      <c r="N215" s="13"/>
      <c r="O215" s="2"/>
      <c r="P215" s="169" t="s">
        <v>168</v>
      </c>
      <c r="Q215" s="170"/>
      <c r="R215" s="170"/>
      <c r="S215" s="170"/>
      <c r="T215" s="170"/>
      <c r="U215" s="173">
        <f>AB215+AH215+AN215+AB217+AH217+AN217+AB219+AH219</f>
        <v>27</v>
      </c>
      <c r="V215" s="7"/>
      <c r="W215" s="169" t="s">
        <v>169</v>
      </c>
      <c r="X215" s="170"/>
      <c r="Y215" s="170"/>
      <c r="Z215" s="170"/>
      <c r="AA215" s="170"/>
      <c r="AB215" s="173">
        <v>3</v>
      </c>
      <c r="AC215" s="198" t="s">
        <v>170</v>
      </c>
      <c r="AD215" s="199"/>
      <c r="AE215" s="199"/>
      <c r="AF215" s="199"/>
      <c r="AG215" s="199"/>
      <c r="AH215" s="173">
        <v>4</v>
      </c>
      <c r="AI215" s="169" t="s">
        <v>171</v>
      </c>
      <c r="AJ215" s="170"/>
      <c r="AK215" s="170"/>
      <c r="AL215" s="170"/>
      <c r="AM215" s="170"/>
      <c r="AN215" s="173">
        <v>4</v>
      </c>
    </row>
    <row r="216" spans="12:40" ht="6.75" customHeight="1">
      <c r="L216" s="49"/>
      <c r="M216" s="15"/>
      <c r="N216" s="8"/>
      <c r="O216" s="45"/>
      <c r="P216" s="171"/>
      <c r="Q216" s="172"/>
      <c r="R216" s="172"/>
      <c r="S216" s="172"/>
      <c r="T216" s="172"/>
      <c r="U216" s="174"/>
      <c r="W216" s="171"/>
      <c r="X216" s="172"/>
      <c r="Y216" s="172"/>
      <c r="Z216" s="172"/>
      <c r="AA216" s="172"/>
      <c r="AB216" s="174"/>
      <c r="AC216" s="200"/>
      <c r="AD216" s="201"/>
      <c r="AE216" s="201"/>
      <c r="AF216" s="201"/>
      <c r="AG216" s="201"/>
      <c r="AH216" s="174"/>
      <c r="AI216" s="171"/>
      <c r="AJ216" s="172"/>
      <c r="AK216" s="172"/>
      <c r="AL216" s="172"/>
      <c r="AM216" s="172"/>
      <c r="AN216" s="174"/>
    </row>
    <row r="217" spans="11:40" ht="6.75" customHeight="1">
      <c r="K217" s="49"/>
      <c r="L217" s="49"/>
      <c r="M217" s="15"/>
      <c r="N217" s="9"/>
      <c r="O217" s="11"/>
      <c r="P217" s="12"/>
      <c r="Q217" s="12"/>
      <c r="R217" s="12"/>
      <c r="S217" s="12"/>
      <c r="T217" s="12"/>
      <c r="U217" s="12"/>
      <c r="W217" s="169" t="s">
        <v>172</v>
      </c>
      <c r="X217" s="170"/>
      <c r="Y217" s="170"/>
      <c r="Z217" s="170"/>
      <c r="AA217" s="170"/>
      <c r="AB217" s="173">
        <v>3</v>
      </c>
      <c r="AC217" s="169" t="s">
        <v>173</v>
      </c>
      <c r="AD217" s="170"/>
      <c r="AE217" s="170"/>
      <c r="AF217" s="170"/>
      <c r="AG217" s="170"/>
      <c r="AH217" s="173">
        <v>4</v>
      </c>
      <c r="AI217" s="169" t="s">
        <v>174</v>
      </c>
      <c r="AJ217" s="170"/>
      <c r="AK217" s="170"/>
      <c r="AL217" s="170"/>
      <c r="AM217" s="170"/>
      <c r="AN217" s="173">
        <v>3</v>
      </c>
    </row>
    <row r="218" spans="11:40" ht="6.75" customHeight="1">
      <c r="K218" s="49"/>
      <c r="L218" s="49"/>
      <c r="M218" s="15"/>
      <c r="N218" s="9"/>
      <c r="O218" s="11"/>
      <c r="P218" s="12"/>
      <c r="Q218" s="12"/>
      <c r="R218" s="12"/>
      <c r="S218" s="12"/>
      <c r="T218" s="12"/>
      <c r="U218" s="12"/>
      <c r="W218" s="171"/>
      <c r="X218" s="172"/>
      <c r="Y218" s="172"/>
      <c r="Z218" s="172"/>
      <c r="AA218" s="172"/>
      <c r="AB218" s="174"/>
      <c r="AC218" s="171"/>
      <c r="AD218" s="172"/>
      <c r="AE218" s="172"/>
      <c r="AF218" s="172"/>
      <c r="AG218" s="172"/>
      <c r="AH218" s="174"/>
      <c r="AI218" s="171"/>
      <c r="AJ218" s="172"/>
      <c r="AK218" s="172"/>
      <c r="AL218" s="172"/>
      <c r="AM218" s="172"/>
      <c r="AN218" s="174"/>
    </row>
    <row r="219" spans="11:34" ht="6.75" customHeight="1">
      <c r="K219" s="49"/>
      <c r="L219" s="49"/>
      <c r="M219" s="15"/>
      <c r="N219" s="9"/>
      <c r="O219" s="11"/>
      <c r="W219" s="169" t="s">
        <v>175</v>
      </c>
      <c r="X219" s="170"/>
      <c r="Y219" s="170"/>
      <c r="Z219" s="170"/>
      <c r="AA219" s="170"/>
      <c r="AB219" s="173">
        <v>3</v>
      </c>
      <c r="AC219" s="169" t="s">
        <v>176</v>
      </c>
      <c r="AD219" s="170"/>
      <c r="AE219" s="170"/>
      <c r="AF219" s="170"/>
      <c r="AG219" s="170"/>
      <c r="AH219" s="173">
        <v>3</v>
      </c>
    </row>
    <row r="220" spans="11:34" ht="6.75" customHeight="1">
      <c r="K220" s="49"/>
      <c r="L220" s="49"/>
      <c r="M220" s="15"/>
      <c r="N220" s="9"/>
      <c r="O220" s="11"/>
      <c r="W220" s="171"/>
      <c r="X220" s="172"/>
      <c r="Y220" s="172"/>
      <c r="Z220" s="172"/>
      <c r="AA220" s="172"/>
      <c r="AB220" s="174"/>
      <c r="AC220" s="171"/>
      <c r="AD220" s="172"/>
      <c r="AE220" s="172"/>
      <c r="AF220" s="172"/>
      <c r="AG220" s="172"/>
      <c r="AH220" s="174"/>
    </row>
    <row r="221" spans="11:15" ht="6.75" customHeight="1">
      <c r="K221" s="49"/>
      <c r="L221" s="49"/>
      <c r="M221" s="15"/>
      <c r="N221" s="9"/>
      <c r="O221" s="11"/>
    </row>
    <row r="222" spans="11:40" ht="6.75" customHeight="1">
      <c r="K222" s="49"/>
      <c r="L222" s="49"/>
      <c r="M222" s="15"/>
      <c r="N222" s="13"/>
      <c r="O222" s="2"/>
      <c r="P222" s="169" t="s">
        <v>177</v>
      </c>
      <c r="Q222" s="170"/>
      <c r="R222" s="170"/>
      <c r="S222" s="170"/>
      <c r="T222" s="170"/>
      <c r="U222" s="173">
        <f>AB222+AH222+AN222+AB224+AH224+AN224+AB226+AH226</f>
        <v>10</v>
      </c>
      <c r="V222" s="7"/>
      <c r="W222" s="169" t="s">
        <v>178</v>
      </c>
      <c r="X222" s="170"/>
      <c r="Y222" s="170"/>
      <c r="Z222" s="170"/>
      <c r="AA222" s="170"/>
      <c r="AB222" s="173">
        <v>1</v>
      </c>
      <c r="AC222" s="198" t="s">
        <v>179</v>
      </c>
      <c r="AD222" s="199"/>
      <c r="AE222" s="199"/>
      <c r="AF222" s="199"/>
      <c r="AG222" s="199"/>
      <c r="AH222" s="173">
        <v>1</v>
      </c>
      <c r="AI222" s="169" t="s">
        <v>180</v>
      </c>
      <c r="AJ222" s="170"/>
      <c r="AK222" s="170"/>
      <c r="AL222" s="170"/>
      <c r="AM222" s="170"/>
      <c r="AN222" s="173">
        <v>3</v>
      </c>
    </row>
    <row r="223" spans="11:40" ht="6.75" customHeight="1">
      <c r="K223" s="49"/>
      <c r="L223" s="49"/>
      <c r="M223" s="15"/>
      <c r="N223" s="8"/>
      <c r="O223" s="45"/>
      <c r="P223" s="171"/>
      <c r="Q223" s="172"/>
      <c r="R223" s="172"/>
      <c r="S223" s="172"/>
      <c r="T223" s="172"/>
      <c r="U223" s="174"/>
      <c r="W223" s="171"/>
      <c r="X223" s="172"/>
      <c r="Y223" s="172"/>
      <c r="Z223" s="172"/>
      <c r="AA223" s="172"/>
      <c r="AB223" s="174"/>
      <c r="AC223" s="200"/>
      <c r="AD223" s="201"/>
      <c r="AE223" s="201"/>
      <c r="AF223" s="201"/>
      <c r="AG223" s="201"/>
      <c r="AH223" s="174"/>
      <c r="AI223" s="171"/>
      <c r="AJ223" s="172"/>
      <c r="AK223" s="172"/>
      <c r="AL223" s="172"/>
      <c r="AM223" s="172"/>
      <c r="AN223" s="174"/>
    </row>
    <row r="224" spans="11:40" ht="6.75" customHeight="1">
      <c r="K224" s="49"/>
      <c r="L224" s="49"/>
      <c r="M224" s="15"/>
      <c r="N224" s="9"/>
      <c r="O224" s="11"/>
      <c r="P224" s="12"/>
      <c r="Q224" s="12"/>
      <c r="R224" s="12"/>
      <c r="S224" s="12"/>
      <c r="T224" s="12"/>
      <c r="U224" s="12"/>
      <c r="W224" s="169" t="s">
        <v>181</v>
      </c>
      <c r="X224" s="170"/>
      <c r="Y224" s="170"/>
      <c r="Z224" s="170"/>
      <c r="AA224" s="170"/>
      <c r="AB224" s="173">
        <v>2</v>
      </c>
      <c r="AC224" s="169" t="s">
        <v>182</v>
      </c>
      <c r="AD224" s="170"/>
      <c r="AE224" s="170"/>
      <c r="AF224" s="170"/>
      <c r="AG224" s="170"/>
      <c r="AH224" s="173">
        <v>1</v>
      </c>
      <c r="AI224" s="169" t="s">
        <v>183</v>
      </c>
      <c r="AJ224" s="170"/>
      <c r="AK224" s="170"/>
      <c r="AL224" s="170"/>
      <c r="AM224" s="170"/>
      <c r="AN224" s="173">
        <v>0</v>
      </c>
    </row>
    <row r="225" spans="11:40" ht="6.75" customHeight="1">
      <c r="K225" s="49"/>
      <c r="L225" s="49"/>
      <c r="M225" s="15"/>
      <c r="N225" s="9"/>
      <c r="O225" s="11"/>
      <c r="P225" s="12"/>
      <c r="Q225" s="12"/>
      <c r="R225" s="12"/>
      <c r="S225" s="12"/>
      <c r="T225" s="12"/>
      <c r="U225" s="12"/>
      <c r="W225" s="171"/>
      <c r="X225" s="172"/>
      <c r="Y225" s="172"/>
      <c r="Z225" s="172"/>
      <c r="AA225" s="172"/>
      <c r="AB225" s="174"/>
      <c r="AC225" s="171"/>
      <c r="AD225" s="172"/>
      <c r="AE225" s="172"/>
      <c r="AF225" s="172"/>
      <c r="AG225" s="172"/>
      <c r="AH225" s="174"/>
      <c r="AI225" s="171"/>
      <c r="AJ225" s="172"/>
      <c r="AK225" s="172"/>
      <c r="AL225" s="172"/>
      <c r="AM225" s="172"/>
      <c r="AN225" s="174"/>
    </row>
    <row r="226" spans="11:34" ht="6.75" customHeight="1">
      <c r="K226" s="49"/>
      <c r="L226" s="49"/>
      <c r="M226" s="15"/>
      <c r="N226" s="9"/>
      <c r="O226" s="11"/>
      <c r="W226" s="169" t="s">
        <v>184</v>
      </c>
      <c r="X226" s="170"/>
      <c r="Y226" s="170"/>
      <c r="Z226" s="170"/>
      <c r="AA226" s="170"/>
      <c r="AB226" s="173">
        <v>1</v>
      </c>
      <c r="AC226" s="169" t="s">
        <v>185</v>
      </c>
      <c r="AD226" s="170"/>
      <c r="AE226" s="170"/>
      <c r="AF226" s="170"/>
      <c r="AG226" s="170"/>
      <c r="AH226" s="173">
        <v>1</v>
      </c>
    </row>
    <row r="227" spans="11:34" ht="6.75" customHeight="1">
      <c r="K227" s="49"/>
      <c r="L227" s="49"/>
      <c r="M227" s="15"/>
      <c r="N227" s="9"/>
      <c r="O227" s="11"/>
      <c r="W227" s="171"/>
      <c r="X227" s="172"/>
      <c r="Y227" s="172"/>
      <c r="Z227" s="172"/>
      <c r="AA227" s="172"/>
      <c r="AB227" s="174"/>
      <c r="AC227" s="171"/>
      <c r="AD227" s="172"/>
      <c r="AE227" s="172"/>
      <c r="AF227" s="172"/>
      <c r="AG227" s="172"/>
      <c r="AH227" s="174"/>
    </row>
    <row r="228" spans="11:15" ht="6.75" customHeight="1">
      <c r="K228" s="49"/>
      <c r="L228" s="49"/>
      <c r="M228" s="15"/>
      <c r="N228" s="9"/>
      <c r="O228" s="11"/>
    </row>
    <row r="229" spans="11:40" ht="6.75" customHeight="1">
      <c r="K229" s="49"/>
      <c r="L229" s="49"/>
      <c r="M229" s="15"/>
      <c r="N229" s="13"/>
      <c r="O229" s="2"/>
      <c r="P229" s="169" t="s">
        <v>186</v>
      </c>
      <c r="Q229" s="170"/>
      <c r="R229" s="170"/>
      <c r="S229" s="170"/>
      <c r="T229" s="170"/>
      <c r="U229" s="173">
        <f>AB229+AH229+AN229+AB231</f>
        <v>7</v>
      </c>
      <c r="V229" s="7"/>
      <c r="W229" s="169" t="s">
        <v>187</v>
      </c>
      <c r="X229" s="170"/>
      <c r="Y229" s="170"/>
      <c r="Z229" s="170"/>
      <c r="AA229" s="170"/>
      <c r="AB229" s="173">
        <v>1</v>
      </c>
      <c r="AC229" s="169" t="s">
        <v>188</v>
      </c>
      <c r="AD229" s="170"/>
      <c r="AE229" s="170"/>
      <c r="AF229" s="170"/>
      <c r="AG229" s="170"/>
      <c r="AH229" s="173">
        <v>2</v>
      </c>
      <c r="AI229" s="169" t="s">
        <v>189</v>
      </c>
      <c r="AJ229" s="170"/>
      <c r="AK229" s="170"/>
      <c r="AL229" s="170"/>
      <c r="AM229" s="170"/>
      <c r="AN229" s="173">
        <v>2</v>
      </c>
    </row>
    <row r="230" spans="11:40" ht="6.75" customHeight="1">
      <c r="K230" s="49"/>
      <c r="L230" s="49"/>
      <c r="M230" s="15"/>
      <c r="N230" s="8"/>
      <c r="O230" s="45"/>
      <c r="P230" s="171"/>
      <c r="Q230" s="172"/>
      <c r="R230" s="172"/>
      <c r="S230" s="172"/>
      <c r="T230" s="172"/>
      <c r="U230" s="174"/>
      <c r="W230" s="171"/>
      <c r="X230" s="172"/>
      <c r="Y230" s="172"/>
      <c r="Z230" s="172"/>
      <c r="AA230" s="172"/>
      <c r="AB230" s="174"/>
      <c r="AC230" s="171"/>
      <c r="AD230" s="172"/>
      <c r="AE230" s="172"/>
      <c r="AF230" s="172"/>
      <c r="AG230" s="172"/>
      <c r="AH230" s="174"/>
      <c r="AI230" s="171"/>
      <c r="AJ230" s="172"/>
      <c r="AK230" s="172"/>
      <c r="AL230" s="172"/>
      <c r="AM230" s="172"/>
      <c r="AN230" s="174"/>
    </row>
    <row r="231" spans="11:40" ht="6.75" customHeight="1">
      <c r="K231" s="49"/>
      <c r="L231" s="49"/>
      <c r="M231" s="15"/>
      <c r="N231" s="9"/>
      <c r="O231" s="11"/>
      <c r="P231" s="12"/>
      <c r="Q231" s="12"/>
      <c r="R231" s="12"/>
      <c r="S231" s="12"/>
      <c r="T231" s="12"/>
      <c r="U231" s="12"/>
      <c r="W231" s="169" t="s">
        <v>190</v>
      </c>
      <c r="X231" s="170"/>
      <c r="Y231" s="170"/>
      <c r="Z231" s="170"/>
      <c r="AA231" s="170"/>
      <c r="AB231" s="173">
        <v>2</v>
      </c>
      <c r="AH231" s="12"/>
      <c r="AN231" s="12"/>
    </row>
    <row r="232" spans="11:40" ht="6.75" customHeight="1">
      <c r="K232" s="49"/>
      <c r="L232" s="49"/>
      <c r="M232" s="15"/>
      <c r="N232" s="9"/>
      <c r="O232" s="11"/>
      <c r="P232" s="12"/>
      <c r="Q232" s="12"/>
      <c r="R232" s="12"/>
      <c r="S232" s="12"/>
      <c r="T232" s="12"/>
      <c r="U232" s="12"/>
      <c r="W232" s="171"/>
      <c r="X232" s="172"/>
      <c r="Y232" s="172"/>
      <c r="Z232" s="172"/>
      <c r="AA232" s="172"/>
      <c r="AB232" s="174"/>
      <c r="AH232" s="12"/>
      <c r="AN232" s="12"/>
    </row>
    <row r="233" spans="11:15" ht="6.75" customHeight="1">
      <c r="K233" s="49"/>
      <c r="L233" s="49"/>
      <c r="M233" s="15"/>
      <c r="N233" s="9"/>
      <c r="O233" s="11"/>
    </row>
    <row r="234" spans="11:40" ht="6.75" customHeight="1">
      <c r="K234" s="49"/>
      <c r="L234" s="49"/>
      <c r="M234" s="15"/>
      <c r="N234" s="13"/>
      <c r="O234" s="2"/>
      <c r="P234" s="198" t="s">
        <v>191</v>
      </c>
      <c r="Q234" s="199"/>
      <c r="R234" s="199"/>
      <c r="S234" s="199"/>
      <c r="T234" s="199"/>
      <c r="U234" s="173">
        <f>AB234+AH234+AN234+AB236+1</f>
        <v>39</v>
      </c>
      <c r="V234" s="7"/>
      <c r="W234" s="190" t="s">
        <v>192</v>
      </c>
      <c r="X234" s="155"/>
      <c r="Y234" s="155"/>
      <c r="Z234" s="155"/>
      <c r="AA234" s="155"/>
      <c r="AB234" s="173">
        <v>11</v>
      </c>
      <c r="AC234" s="190" t="s">
        <v>193</v>
      </c>
      <c r="AD234" s="155"/>
      <c r="AE234" s="155"/>
      <c r="AF234" s="155"/>
      <c r="AG234" s="155"/>
      <c r="AH234" s="173">
        <v>6</v>
      </c>
      <c r="AI234" s="190" t="s">
        <v>194</v>
      </c>
      <c r="AJ234" s="155"/>
      <c r="AK234" s="155"/>
      <c r="AL234" s="155"/>
      <c r="AM234" s="155"/>
      <c r="AN234" s="173">
        <v>8</v>
      </c>
    </row>
    <row r="235" spans="11:40" ht="6.75" customHeight="1">
      <c r="K235" s="49"/>
      <c r="L235" s="49"/>
      <c r="M235" s="11"/>
      <c r="N235" s="4"/>
      <c r="O235" s="45"/>
      <c r="P235" s="200"/>
      <c r="Q235" s="201"/>
      <c r="R235" s="201"/>
      <c r="S235" s="201"/>
      <c r="T235" s="201"/>
      <c r="U235" s="174"/>
      <c r="W235" s="191"/>
      <c r="X235" s="192"/>
      <c r="Y235" s="192"/>
      <c r="Z235" s="192"/>
      <c r="AA235" s="192"/>
      <c r="AB235" s="174"/>
      <c r="AC235" s="191"/>
      <c r="AD235" s="192"/>
      <c r="AE235" s="192"/>
      <c r="AF235" s="192"/>
      <c r="AG235" s="192"/>
      <c r="AH235" s="174"/>
      <c r="AI235" s="191"/>
      <c r="AJ235" s="192"/>
      <c r="AK235" s="192"/>
      <c r="AL235" s="192"/>
      <c r="AM235" s="192"/>
      <c r="AN235" s="174"/>
    </row>
    <row r="236" spans="13:40" ht="6.75" customHeight="1">
      <c r="M236" s="11"/>
      <c r="N236" s="11"/>
      <c r="O236" s="11"/>
      <c r="W236" s="190" t="s">
        <v>195</v>
      </c>
      <c r="X236" s="155"/>
      <c r="Y236" s="155"/>
      <c r="Z236" s="155"/>
      <c r="AA236" s="155"/>
      <c r="AB236" s="173">
        <v>13</v>
      </c>
      <c r="AH236" s="12"/>
      <c r="AN236" s="12"/>
    </row>
    <row r="237" spans="23:40" ht="6.75" customHeight="1">
      <c r="W237" s="191"/>
      <c r="X237" s="192"/>
      <c r="Y237" s="192"/>
      <c r="Z237" s="192"/>
      <c r="AA237" s="192"/>
      <c r="AB237" s="174"/>
      <c r="AH237" s="12"/>
      <c r="AN237" s="12"/>
    </row>
    <row r="238" spans="20:37" ht="6.75" customHeight="1">
      <c r="T238" s="38"/>
      <c r="U238" s="38"/>
      <c r="V238" s="38"/>
      <c r="W238" s="38"/>
      <c r="X238" s="38"/>
      <c r="Y238" s="10"/>
      <c r="AE238" s="12"/>
      <c r="AK238" s="12"/>
    </row>
    <row r="239" spans="7:34" ht="6.75" customHeight="1">
      <c r="G239" s="193" t="s">
        <v>196</v>
      </c>
      <c r="H239" s="194"/>
      <c r="I239" s="194"/>
      <c r="J239" s="194"/>
      <c r="K239" s="194"/>
      <c r="L239" s="173">
        <f>U239+J241+J243</f>
        <v>9</v>
      </c>
      <c r="M239" s="13"/>
      <c r="N239" s="6"/>
      <c r="O239" s="2"/>
      <c r="P239" s="169" t="s">
        <v>197</v>
      </c>
      <c r="Q239" s="170"/>
      <c r="R239" s="170"/>
      <c r="S239" s="170"/>
      <c r="T239" s="170"/>
      <c r="U239" s="173">
        <f>AB239+AH239</f>
        <v>7</v>
      </c>
      <c r="V239" s="7"/>
      <c r="W239" s="169" t="s">
        <v>84</v>
      </c>
      <c r="X239" s="170"/>
      <c r="Y239" s="170"/>
      <c r="Z239" s="170"/>
      <c r="AA239" s="170"/>
      <c r="AB239" s="173">
        <v>3</v>
      </c>
      <c r="AC239" s="169" t="s">
        <v>198</v>
      </c>
      <c r="AD239" s="170"/>
      <c r="AE239" s="170"/>
      <c r="AF239" s="170"/>
      <c r="AG239" s="170"/>
      <c r="AH239" s="173">
        <v>4</v>
      </c>
    </row>
    <row r="240" spans="7:34" ht="6.75" customHeight="1">
      <c r="G240" s="195"/>
      <c r="H240" s="196"/>
      <c r="I240" s="196"/>
      <c r="J240" s="196"/>
      <c r="K240" s="196"/>
      <c r="L240" s="174"/>
      <c r="M240" s="8"/>
      <c r="N240" s="4"/>
      <c r="O240" s="45"/>
      <c r="P240" s="171"/>
      <c r="Q240" s="172"/>
      <c r="R240" s="172"/>
      <c r="S240" s="172"/>
      <c r="T240" s="172"/>
      <c r="U240" s="174"/>
      <c r="W240" s="171"/>
      <c r="X240" s="172"/>
      <c r="Y240" s="172"/>
      <c r="Z240" s="172"/>
      <c r="AA240" s="172"/>
      <c r="AB240" s="174"/>
      <c r="AC240" s="171"/>
      <c r="AD240" s="172"/>
      <c r="AE240" s="172"/>
      <c r="AF240" s="172"/>
      <c r="AG240" s="172"/>
      <c r="AH240" s="174"/>
    </row>
    <row r="241" spans="7:34" ht="6.75" customHeight="1">
      <c r="G241" s="182" t="s">
        <v>199</v>
      </c>
      <c r="H241" s="182"/>
      <c r="I241" s="182"/>
      <c r="J241" s="183">
        <v>1</v>
      </c>
      <c r="K241" s="10"/>
      <c r="L241" s="10"/>
      <c r="O241" s="11"/>
      <c r="P241" s="12"/>
      <c r="R241" s="12"/>
      <c r="S241" s="12"/>
      <c r="T241" s="12"/>
      <c r="U241" s="12"/>
      <c r="V241" s="10"/>
      <c r="X241" s="12"/>
      <c r="Y241" s="12"/>
      <c r="Z241" s="12"/>
      <c r="AA241" s="12"/>
      <c r="AB241" s="12"/>
      <c r="AC241" s="10"/>
      <c r="AD241" s="12"/>
      <c r="AE241" s="12"/>
      <c r="AF241" s="12"/>
      <c r="AG241" s="12"/>
      <c r="AH241" s="12"/>
    </row>
    <row r="242" spans="7:34" ht="6.75" customHeight="1">
      <c r="G242" s="182"/>
      <c r="H242" s="182"/>
      <c r="I242" s="182"/>
      <c r="J242" s="183"/>
      <c r="K242" s="10"/>
      <c r="L242" s="10"/>
      <c r="O242" s="11"/>
      <c r="P242" s="12"/>
      <c r="R242" s="12"/>
      <c r="S242" s="12"/>
      <c r="T242" s="12"/>
      <c r="U242" s="12"/>
      <c r="V242" s="10"/>
      <c r="X242" s="12"/>
      <c r="Y242" s="12"/>
      <c r="Z242" s="12"/>
      <c r="AA242" s="12"/>
      <c r="AB242" s="12"/>
      <c r="AC242" s="10"/>
      <c r="AD242" s="12"/>
      <c r="AE242" s="12"/>
      <c r="AF242" s="12"/>
      <c r="AG242" s="12"/>
      <c r="AH242" s="12"/>
    </row>
    <row r="243" spans="7:40" ht="6.75" customHeight="1">
      <c r="G243" s="182" t="s">
        <v>7</v>
      </c>
      <c r="H243" s="182"/>
      <c r="I243" s="182"/>
      <c r="J243" s="183">
        <v>1</v>
      </c>
      <c r="K243" s="179" t="s">
        <v>200</v>
      </c>
      <c r="L243" s="179"/>
      <c r="M243" s="179"/>
      <c r="N243" s="179"/>
      <c r="R243" s="12"/>
      <c r="S243" s="12"/>
      <c r="T243" s="12"/>
      <c r="U243" s="12"/>
      <c r="V243" s="10"/>
      <c r="X243" s="12"/>
      <c r="Y243" s="12"/>
      <c r="Z243" s="12"/>
      <c r="AA243" s="12"/>
      <c r="AB243" s="12"/>
      <c r="AC243" s="10"/>
      <c r="AD243" s="12"/>
      <c r="AE243" s="12"/>
      <c r="AF243" s="159" t="s">
        <v>205</v>
      </c>
      <c r="AG243" s="160"/>
      <c r="AH243" s="160"/>
      <c r="AI243" s="160"/>
      <c r="AJ243" s="150"/>
      <c r="AK243" s="169" t="s">
        <v>206</v>
      </c>
      <c r="AL243" s="156"/>
      <c r="AM243" s="169" t="s">
        <v>207</v>
      </c>
      <c r="AN243" s="156"/>
    </row>
    <row r="244" spans="7:40" ht="6.75" customHeight="1">
      <c r="G244" s="182"/>
      <c r="H244" s="182"/>
      <c r="I244" s="182"/>
      <c r="J244" s="183"/>
      <c r="K244" s="179"/>
      <c r="L244" s="179"/>
      <c r="M244" s="179"/>
      <c r="N244" s="179"/>
      <c r="R244" s="12"/>
      <c r="S244" s="12"/>
      <c r="T244" s="12"/>
      <c r="U244" s="12"/>
      <c r="W244" s="12"/>
      <c r="AF244" s="151"/>
      <c r="AG244" s="152"/>
      <c r="AH244" s="152"/>
      <c r="AI244" s="152"/>
      <c r="AJ244" s="153"/>
      <c r="AK244" s="171"/>
      <c r="AL244" s="157"/>
      <c r="AM244" s="171"/>
      <c r="AN244" s="157"/>
    </row>
    <row r="245" spans="32:51" ht="6.75" customHeight="1">
      <c r="AF245" s="146" t="s">
        <v>209</v>
      </c>
      <c r="AG245" s="147"/>
      <c r="AH245" s="147"/>
      <c r="AI245" s="147"/>
      <c r="AJ245" s="148"/>
      <c r="AK245" s="154">
        <v>431</v>
      </c>
      <c r="AL245" s="142"/>
      <c r="AM245" s="145">
        <f>C54</f>
        <v>417</v>
      </c>
      <c r="AN245" s="187"/>
      <c r="AQ245" s="10"/>
      <c r="AR245" s="12"/>
      <c r="AS245" s="12"/>
      <c r="AT245" s="12"/>
      <c r="AU245" s="12"/>
      <c r="AV245" s="12"/>
      <c r="AW245" s="12"/>
      <c r="AY245" s="12"/>
    </row>
    <row r="246" spans="7:40" ht="6.75" customHeight="1">
      <c r="G246" s="190" t="s">
        <v>201</v>
      </c>
      <c r="H246" s="155"/>
      <c r="I246" s="155"/>
      <c r="J246" s="155"/>
      <c r="K246" s="155"/>
      <c r="L246" s="173">
        <v>3</v>
      </c>
      <c r="AF246" s="149"/>
      <c r="AG246" s="185"/>
      <c r="AH246" s="185"/>
      <c r="AI246" s="185"/>
      <c r="AJ246" s="186"/>
      <c r="AK246" s="143"/>
      <c r="AL246" s="144"/>
      <c r="AM246" s="188"/>
      <c r="AN246" s="189"/>
    </row>
    <row r="247" spans="7:40" ht="6.75" customHeight="1">
      <c r="G247" s="191"/>
      <c r="H247" s="192"/>
      <c r="I247" s="192"/>
      <c r="J247" s="192"/>
      <c r="K247" s="192"/>
      <c r="L247" s="174"/>
      <c r="AF247" s="146" t="s">
        <v>147</v>
      </c>
      <c r="AG247" s="147"/>
      <c r="AH247" s="147"/>
      <c r="AI247" s="147"/>
      <c r="AJ247" s="148"/>
      <c r="AK247" s="154">
        <v>158</v>
      </c>
      <c r="AL247" s="142"/>
      <c r="AM247" s="145">
        <f>G176</f>
        <v>147</v>
      </c>
      <c r="AN247" s="187"/>
    </row>
    <row r="248" spans="32:40" ht="6.75" customHeight="1">
      <c r="AF248" s="149"/>
      <c r="AG248" s="185"/>
      <c r="AH248" s="185"/>
      <c r="AI248" s="185"/>
      <c r="AJ248" s="186"/>
      <c r="AK248" s="143"/>
      <c r="AL248" s="144"/>
      <c r="AM248" s="188"/>
      <c r="AN248" s="189"/>
    </row>
    <row r="249" spans="7:40" ht="6.75" customHeight="1">
      <c r="G249" s="190" t="s">
        <v>202</v>
      </c>
      <c r="H249" s="155"/>
      <c r="I249" s="155"/>
      <c r="J249" s="155"/>
      <c r="K249" s="155"/>
      <c r="L249" s="173">
        <v>1</v>
      </c>
      <c r="AF249" s="146" t="s">
        <v>213</v>
      </c>
      <c r="AG249" s="147"/>
      <c r="AH249" s="147"/>
      <c r="AI249" s="147"/>
      <c r="AJ249" s="148"/>
      <c r="AK249" s="154">
        <v>9</v>
      </c>
      <c r="AL249" s="142"/>
      <c r="AM249" s="145">
        <f>L239</f>
        <v>9</v>
      </c>
      <c r="AN249" s="187"/>
    </row>
    <row r="250" spans="7:40" ht="6.75" customHeight="1">
      <c r="G250" s="191"/>
      <c r="H250" s="192"/>
      <c r="I250" s="192"/>
      <c r="J250" s="192"/>
      <c r="K250" s="192"/>
      <c r="L250" s="174"/>
      <c r="AF250" s="149"/>
      <c r="AG250" s="185"/>
      <c r="AH250" s="185"/>
      <c r="AI250" s="185"/>
      <c r="AJ250" s="186"/>
      <c r="AK250" s="143"/>
      <c r="AL250" s="144"/>
      <c r="AM250" s="188"/>
      <c r="AN250" s="189"/>
    </row>
    <row r="251" spans="32:40" ht="6.75" customHeight="1">
      <c r="AF251" s="146" t="s">
        <v>214</v>
      </c>
      <c r="AG251" s="147"/>
      <c r="AH251" s="147"/>
      <c r="AI251" s="147"/>
      <c r="AJ251" s="148"/>
      <c r="AK251" s="154">
        <v>4</v>
      </c>
      <c r="AL251" s="142"/>
      <c r="AM251" s="145">
        <f>L246</f>
        <v>3</v>
      </c>
      <c r="AN251" s="187"/>
    </row>
    <row r="252" spans="7:40" ht="6.75" customHeight="1">
      <c r="G252" s="190" t="s">
        <v>203</v>
      </c>
      <c r="H252" s="155"/>
      <c r="I252" s="155"/>
      <c r="J252" s="155"/>
      <c r="K252" s="155"/>
      <c r="L252" s="173">
        <v>4</v>
      </c>
      <c r="AF252" s="149"/>
      <c r="AG252" s="185"/>
      <c r="AH252" s="185"/>
      <c r="AI252" s="185"/>
      <c r="AJ252" s="186"/>
      <c r="AK252" s="143"/>
      <c r="AL252" s="144"/>
      <c r="AM252" s="188"/>
      <c r="AN252" s="189"/>
    </row>
    <row r="253" spans="7:40" ht="6.75" customHeight="1">
      <c r="G253" s="191"/>
      <c r="H253" s="192"/>
      <c r="I253" s="192"/>
      <c r="J253" s="192"/>
      <c r="K253" s="192"/>
      <c r="L253" s="174"/>
      <c r="AF253" s="146" t="s">
        <v>203</v>
      </c>
      <c r="AG253" s="147"/>
      <c r="AH253" s="147"/>
      <c r="AI253" s="147"/>
      <c r="AJ253" s="148"/>
      <c r="AK253" s="154">
        <v>4</v>
      </c>
      <c r="AL253" s="142"/>
      <c r="AM253" s="145">
        <f>L252</f>
        <v>4</v>
      </c>
      <c r="AN253" s="187"/>
    </row>
    <row r="254" spans="32:40" ht="6.75" customHeight="1">
      <c r="AF254" s="149"/>
      <c r="AG254" s="185"/>
      <c r="AH254" s="185"/>
      <c r="AI254" s="185"/>
      <c r="AJ254" s="186"/>
      <c r="AK254" s="143"/>
      <c r="AL254" s="144"/>
      <c r="AM254" s="188"/>
      <c r="AN254" s="189"/>
    </row>
    <row r="255" spans="7:40" ht="6.75" customHeight="1">
      <c r="G255" s="190" t="s">
        <v>204</v>
      </c>
      <c r="H255" s="155"/>
      <c r="I255" s="155"/>
      <c r="J255" s="155"/>
      <c r="K255" s="155"/>
      <c r="L255" s="173"/>
      <c r="AF255" s="146" t="s">
        <v>202</v>
      </c>
      <c r="AG255" s="147"/>
      <c r="AH255" s="147"/>
      <c r="AI255" s="147"/>
      <c r="AJ255" s="148"/>
      <c r="AK255" s="154">
        <v>2</v>
      </c>
      <c r="AL255" s="142"/>
      <c r="AM255" s="145">
        <f>L249</f>
        <v>1</v>
      </c>
      <c r="AN255" s="187"/>
    </row>
    <row r="256" spans="7:40" ht="6.75" customHeight="1">
      <c r="G256" s="191"/>
      <c r="H256" s="192"/>
      <c r="I256" s="192"/>
      <c r="J256" s="192"/>
      <c r="K256" s="192"/>
      <c r="L256" s="174"/>
      <c r="AF256" s="149"/>
      <c r="AG256" s="185"/>
      <c r="AH256" s="185"/>
      <c r="AI256" s="185"/>
      <c r="AJ256" s="186"/>
      <c r="AK256" s="143"/>
      <c r="AL256" s="144"/>
      <c r="AM256" s="188"/>
      <c r="AN256" s="189"/>
    </row>
    <row r="257" spans="32:40" ht="6.75" customHeight="1">
      <c r="AF257" s="146" t="s">
        <v>215</v>
      </c>
      <c r="AG257" s="147"/>
      <c r="AH257" s="147"/>
      <c r="AI257" s="147"/>
      <c r="AJ257" s="148"/>
      <c r="AK257" s="154">
        <v>80</v>
      </c>
      <c r="AL257" s="142"/>
      <c r="AM257" s="145">
        <f>K143</f>
        <v>75</v>
      </c>
      <c r="AN257" s="187"/>
    </row>
    <row r="258" spans="6:40" ht="6.75" customHeight="1">
      <c r="F258" s="22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50"/>
      <c r="AB258" s="50"/>
      <c r="AC258" s="24"/>
      <c r="AF258" s="149"/>
      <c r="AG258" s="185"/>
      <c r="AH258" s="185"/>
      <c r="AI258" s="185"/>
      <c r="AJ258" s="186"/>
      <c r="AK258" s="143"/>
      <c r="AL258" s="144"/>
      <c r="AM258" s="188"/>
      <c r="AN258" s="189"/>
    </row>
    <row r="259" spans="6:40" ht="6.75" customHeight="1">
      <c r="F259" s="31"/>
      <c r="G259" s="169" t="s">
        <v>208</v>
      </c>
      <c r="H259" s="170"/>
      <c r="I259" s="170"/>
      <c r="J259" s="170"/>
      <c r="K259" s="170"/>
      <c r="L259" s="173">
        <f>U259+K261</f>
        <v>7</v>
      </c>
      <c r="M259" s="13"/>
      <c r="N259" s="6"/>
      <c r="O259" s="2"/>
      <c r="P259" s="169" t="s">
        <v>1</v>
      </c>
      <c r="Q259" s="170"/>
      <c r="R259" s="170"/>
      <c r="S259" s="170"/>
      <c r="T259" s="170"/>
      <c r="U259" s="173">
        <f>AB259+AB261+1</f>
        <v>6</v>
      </c>
      <c r="V259" s="7"/>
      <c r="W259" s="169" t="s">
        <v>84</v>
      </c>
      <c r="X259" s="170"/>
      <c r="Y259" s="170"/>
      <c r="Z259" s="170"/>
      <c r="AA259" s="170"/>
      <c r="AB259" s="173">
        <v>1</v>
      </c>
      <c r="AC259" s="26"/>
      <c r="AF259" s="146" t="s">
        <v>571</v>
      </c>
      <c r="AG259" s="147"/>
      <c r="AH259" s="147"/>
      <c r="AI259" s="147"/>
      <c r="AJ259" s="148"/>
      <c r="AK259" s="232"/>
      <c r="AL259" s="233"/>
      <c r="AM259" s="145">
        <f>AN140</f>
        <v>6</v>
      </c>
      <c r="AN259" s="187"/>
    </row>
    <row r="260" spans="6:40" ht="6.75" customHeight="1">
      <c r="F260" s="31"/>
      <c r="G260" s="171"/>
      <c r="H260" s="172"/>
      <c r="I260" s="172"/>
      <c r="J260" s="172"/>
      <c r="K260" s="172"/>
      <c r="L260" s="174"/>
      <c r="M260" s="8"/>
      <c r="N260" s="4"/>
      <c r="O260" s="45"/>
      <c r="P260" s="171"/>
      <c r="Q260" s="172"/>
      <c r="R260" s="172"/>
      <c r="S260" s="172"/>
      <c r="T260" s="172"/>
      <c r="U260" s="174"/>
      <c r="V260" s="37"/>
      <c r="W260" s="171"/>
      <c r="X260" s="172"/>
      <c r="Y260" s="172"/>
      <c r="Z260" s="172"/>
      <c r="AA260" s="172"/>
      <c r="AB260" s="174"/>
      <c r="AC260" s="26"/>
      <c r="AF260" s="149"/>
      <c r="AG260" s="185"/>
      <c r="AH260" s="185"/>
      <c r="AI260" s="185"/>
      <c r="AJ260" s="186"/>
      <c r="AK260" s="234"/>
      <c r="AL260" s="235"/>
      <c r="AM260" s="188"/>
      <c r="AN260" s="189"/>
    </row>
    <row r="261" spans="6:40" ht="6.75" customHeight="1">
      <c r="F261" s="31"/>
      <c r="G261" s="42"/>
      <c r="H261" s="170" t="s">
        <v>210</v>
      </c>
      <c r="I261" s="170"/>
      <c r="J261" s="170"/>
      <c r="K261" s="175">
        <v>1</v>
      </c>
      <c r="L261" s="5"/>
      <c r="M261" s="11"/>
      <c r="N261" s="11"/>
      <c r="O261" s="184" t="s">
        <v>211</v>
      </c>
      <c r="P261" s="155"/>
      <c r="Q261" s="155"/>
      <c r="R261" s="155"/>
      <c r="S261" s="155"/>
      <c r="T261" s="155"/>
      <c r="U261" s="155"/>
      <c r="V261" s="11"/>
      <c r="W261" s="169" t="s">
        <v>88</v>
      </c>
      <c r="X261" s="170"/>
      <c r="Y261" s="170"/>
      <c r="Z261" s="170"/>
      <c r="AA261" s="170"/>
      <c r="AB261" s="173">
        <v>4</v>
      </c>
      <c r="AC261" s="26"/>
      <c r="AF261" s="146" t="s">
        <v>139</v>
      </c>
      <c r="AG261" s="147"/>
      <c r="AH261" s="147"/>
      <c r="AI261" s="147"/>
      <c r="AJ261" s="148"/>
      <c r="AK261" s="154">
        <v>42</v>
      </c>
      <c r="AL261" s="142"/>
      <c r="AM261" s="145">
        <f>K167</f>
        <v>31</v>
      </c>
      <c r="AN261" s="187"/>
    </row>
    <row r="262" spans="6:40" ht="6.75" customHeight="1">
      <c r="F262" s="31"/>
      <c r="G262" s="11"/>
      <c r="H262" s="182"/>
      <c r="I262" s="182"/>
      <c r="J262" s="182"/>
      <c r="K262" s="183"/>
      <c r="L262" s="10"/>
      <c r="M262" s="11"/>
      <c r="N262" s="11"/>
      <c r="O262" s="184"/>
      <c r="P262" s="184"/>
      <c r="Q262" s="184"/>
      <c r="R262" s="184"/>
      <c r="S262" s="184"/>
      <c r="T262" s="184"/>
      <c r="U262" s="184"/>
      <c r="V262" s="11"/>
      <c r="W262" s="171"/>
      <c r="X262" s="172"/>
      <c r="Y262" s="172"/>
      <c r="Z262" s="172"/>
      <c r="AA262" s="172"/>
      <c r="AB262" s="174"/>
      <c r="AC262" s="26"/>
      <c r="AF262" s="149"/>
      <c r="AG262" s="185"/>
      <c r="AH262" s="185"/>
      <c r="AI262" s="185"/>
      <c r="AJ262" s="186"/>
      <c r="AK262" s="143"/>
      <c r="AL262" s="144"/>
      <c r="AM262" s="188"/>
      <c r="AN262" s="189"/>
    </row>
    <row r="263" spans="6:40" ht="6.75" customHeight="1">
      <c r="F263" s="31"/>
      <c r="G263" s="11"/>
      <c r="H263" s="184" t="s">
        <v>212</v>
      </c>
      <c r="I263" s="184"/>
      <c r="J263" s="184"/>
      <c r="K263" s="184"/>
      <c r="L263" s="38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4"/>
      <c r="AB263" s="4"/>
      <c r="AC263" s="26"/>
      <c r="AD263" s="11"/>
      <c r="AF263" s="159" t="s">
        <v>216</v>
      </c>
      <c r="AG263" s="160"/>
      <c r="AH263" s="160"/>
      <c r="AI263" s="160"/>
      <c r="AJ263" s="150"/>
      <c r="AK263" s="154">
        <f>SUM(AK245:AL262)</f>
        <v>730</v>
      </c>
      <c r="AL263" s="142"/>
      <c r="AM263" s="145">
        <f>SUM(AM245:AN262)</f>
        <v>693</v>
      </c>
      <c r="AN263" s="142"/>
    </row>
    <row r="264" spans="6:40" ht="6.75" customHeight="1">
      <c r="F264" s="28"/>
      <c r="G264" s="29"/>
      <c r="H264" s="197"/>
      <c r="I264" s="197"/>
      <c r="J264" s="197"/>
      <c r="K264" s="197"/>
      <c r="L264" s="1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33"/>
      <c r="AD264" s="11"/>
      <c r="AF264" s="151"/>
      <c r="AG264" s="152"/>
      <c r="AH264" s="152"/>
      <c r="AI264" s="152"/>
      <c r="AJ264" s="153"/>
      <c r="AK264" s="143"/>
      <c r="AL264" s="144"/>
      <c r="AM264" s="143"/>
      <c r="AN264" s="144"/>
    </row>
    <row r="265" spans="28:30" ht="6.75" customHeight="1">
      <c r="AB265" s="11"/>
      <c r="AC265" s="11"/>
      <c r="AD265" s="11"/>
    </row>
  </sheetData>
  <mergeCells count="580">
    <mergeCell ref="AK259:AL260"/>
    <mergeCell ref="AM259:AN260"/>
    <mergeCell ref="P212:T213"/>
    <mergeCell ref="U212:U213"/>
    <mergeCell ref="AB239:AB240"/>
    <mergeCell ref="AH239:AH240"/>
    <mergeCell ref="W217:AA218"/>
    <mergeCell ref="AC217:AG218"/>
    <mergeCell ref="W219:AA220"/>
    <mergeCell ref="AC219:AG220"/>
    <mergeCell ref="G210:I211"/>
    <mergeCell ref="J210:J211"/>
    <mergeCell ref="G212:K213"/>
    <mergeCell ref="G125:I126"/>
    <mergeCell ref="J125:J126"/>
    <mergeCell ref="G206:J207"/>
    <mergeCell ref="F164:J165"/>
    <mergeCell ref="G149:J150"/>
    <mergeCell ref="G169:I170"/>
    <mergeCell ref="G208:I209"/>
    <mergeCell ref="G36:K37"/>
    <mergeCell ref="G97:K98"/>
    <mergeCell ref="G123:J124"/>
    <mergeCell ref="K123:L124"/>
    <mergeCell ref="C54:G55"/>
    <mergeCell ref="G116:I117"/>
    <mergeCell ref="J99:J100"/>
    <mergeCell ref="G118:I119"/>
    <mergeCell ref="J118:J119"/>
    <mergeCell ref="G47:K48"/>
    <mergeCell ref="AN161:AN162"/>
    <mergeCell ref="AH161:AH162"/>
    <mergeCell ref="AB161:AB162"/>
    <mergeCell ref="W161:AA162"/>
    <mergeCell ref="AC161:AG162"/>
    <mergeCell ref="AI161:AM162"/>
    <mergeCell ref="G99:I100"/>
    <mergeCell ref="W99:AA100"/>
    <mergeCell ref="U114:U115"/>
    <mergeCell ref="U117:U118"/>
    <mergeCell ref="G114:J115"/>
    <mergeCell ref="U102:U103"/>
    <mergeCell ref="P102:T103"/>
    <mergeCell ref="W102:AA103"/>
    <mergeCell ref="J116:J117"/>
    <mergeCell ref="G101:K102"/>
    <mergeCell ref="U123:U124"/>
    <mergeCell ref="U108:U109"/>
    <mergeCell ref="G93:I94"/>
    <mergeCell ref="J93:J94"/>
    <mergeCell ref="G95:I96"/>
    <mergeCell ref="J95:J96"/>
    <mergeCell ref="U99:U100"/>
    <mergeCell ref="U105:U106"/>
    <mergeCell ref="P105:T106"/>
    <mergeCell ref="P99:T100"/>
    <mergeCell ref="AN91:AN92"/>
    <mergeCell ref="AB93:AB94"/>
    <mergeCell ref="AN149:AN150"/>
    <mergeCell ref="AH102:AH103"/>
    <mergeCell ref="AB105:AB106"/>
    <mergeCell ref="AK140:AM141"/>
    <mergeCell ref="AN140:AN141"/>
    <mergeCell ref="AB123:AB124"/>
    <mergeCell ref="AC102:AG103"/>
    <mergeCell ref="AB102:AB103"/>
    <mergeCell ref="U96:U97"/>
    <mergeCell ref="W93:AA94"/>
    <mergeCell ref="W96:AA97"/>
    <mergeCell ref="AC99:AG100"/>
    <mergeCell ref="AB99:AB100"/>
    <mergeCell ref="AB96:AB97"/>
    <mergeCell ref="AN86:AN87"/>
    <mergeCell ref="U86:U87"/>
    <mergeCell ref="G66:I67"/>
    <mergeCell ref="J66:J67"/>
    <mergeCell ref="G68:I69"/>
    <mergeCell ref="J68:J69"/>
    <mergeCell ref="G70:K71"/>
    <mergeCell ref="G72:I73"/>
    <mergeCell ref="J72:J73"/>
    <mergeCell ref="G74:K75"/>
    <mergeCell ref="AC47:AG48"/>
    <mergeCell ref="AI47:AM48"/>
    <mergeCell ref="AH47:AH48"/>
    <mergeCell ref="AN80:AN81"/>
    <mergeCell ref="AI80:AM81"/>
    <mergeCell ref="AH80:AH81"/>
    <mergeCell ref="AN63:AN64"/>
    <mergeCell ref="AL65:AL66"/>
    <mergeCell ref="AM65:AM66"/>
    <mergeCell ref="AI74:AM75"/>
    <mergeCell ref="AB52:AB53"/>
    <mergeCell ref="AI52:AM53"/>
    <mergeCell ref="AH52:AH53"/>
    <mergeCell ref="AN52:AN53"/>
    <mergeCell ref="AC52:AG53"/>
    <mergeCell ref="AN41:AN42"/>
    <mergeCell ref="U44:U45"/>
    <mergeCell ref="AB44:AB45"/>
    <mergeCell ref="AH44:AH45"/>
    <mergeCell ref="AC41:AG42"/>
    <mergeCell ref="AI41:AM42"/>
    <mergeCell ref="AC44:AG45"/>
    <mergeCell ref="AH41:AH42"/>
    <mergeCell ref="AB41:AB42"/>
    <mergeCell ref="G43:I44"/>
    <mergeCell ref="J43:J44"/>
    <mergeCell ref="G45:I46"/>
    <mergeCell ref="J45:J46"/>
    <mergeCell ref="G30:J31"/>
    <mergeCell ref="AN30:AN31"/>
    <mergeCell ref="U30:U31"/>
    <mergeCell ref="AB35:AB36"/>
    <mergeCell ref="AH35:AH36"/>
    <mergeCell ref="AB32:AB33"/>
    <mergeCell ref="U35:U36"/>
    <mergeCell ref="W30:AA31"/>
    <mergeCell ref="W32:AA33"/>
    <mergeCell ref="AN35:AN36"/>
    <mergeCell ref="G32:I33"/>
    <mergeCell ref="J32:J33"/>
    <mergeCell ref="G34:I35"/>
    <mergeCell ref="J34:J35"/>
    <mergeCell ref="U27:U28"/>
    <mergeCell ref="U22:U23"/>
    <mergeCell ref="AB27:AB28"/>
    <mergeCell ref="AH27:AH28"/>
    <mergeCell ref="W27:AA28"/>
    <mergeCell ref="AC27:AG28"/>
    <mergeCell ref="W24:AA25"/>
    <mergeCell ref="AB16:AB17"/>
    <mergeCell ref="W16:AA17"/>
    <mergeCell ref="AH76:AH77"/>
    <mergeCell ref="AN22:AN23"/>
    <mergeCell ref="AN27:AN28"/>
    <mergeCell ref="AI27:AM28"/>
    <mergeCell ref="AB30:AB31"/>
    <mergeCell ref="AB47:AB48"/>
    <mergeCell ref="AN47:AN48"/>
    <mergeCell ref="AB49:AB50"/>
    <mergeCell ref="AN3:AN4"/>
    <mergeCell ref="AB5:AB6"/>
    <mergeCell ref="AI3:AM4"/>
    <mergeCell ref="U3:U4"/>
    <mergeCell ref="W3:AA4"/>
    <mergeCell ref="AC3:AG4"/>
    <mergeCell ref="AB3:AB4"/>
    <mergeCell ref="A51:C52"/>
    <mergeCell ref="AC146:AG147"/>
    <mergeCell ref="AB54:AB55"/>
    <mergeCell ref="AH3:AH4"/>
    <mergeCell ref="G5:I6"/>
    <mergeCell ref="J5:J6"/>
    <mergeCell ref="G7:I8"/>
    <mergeCell ref="J7:J8"/>
    <mergeCell ref="U8:U9"/>
    <mergeCell ref="U16:U17"/>
    <mergeCell ref="H60:K61"/>
    <mergeCell ref="U52:U53"/>
    <mergeCell ref="P44:T45"/>
    <mergeCell ref="W44:AA45"/>
    <mergeCell ref="W49:AA50"/>
    <mergeCell ref="P52:T53"/>
    <mergeCell ref="W52:AA53"/>
    <mergeCell ref="P47:T48"/>
    <mergeCell ref="W47:AA48"/>
    <mergeCell ref="U47:U48"/>
    <mergeCell ref="P30:T31"/>
    <mergeCell ref="W54:AA55"/>
    <mergeCell ref="G145:I146"/>
    <mergeCell ref="J145:J146"/>
    <mergeCell ref="P58:T59"/>
    <mergeCell ref="W58:AA59"/>
    <mergeCell ref="P71:T72"/>
    <mergeCell ref="W71:AA72"/>
    <mergeCell ref="G64:J65"/>
    <mergeCell ref="U80:U81"/>
    <mergeCell ref="AH30:AH31"/>
    <mergeCell ref="AC35:AG36"/>
    <mergeCell ref="U38:U39"/>
    <mergeCell ref="AB38:AB39"/>
    <mergeCell ref="P38:T39"/>
    <mergeCell ref="W38:AA39"/>
    <mergeCell ref="P35:T36"/>
    <mergeCell ref="W35:AA36"/>
    <mergeCell ref="G3:J4"/>
    <mergeCell ref="P3:T4"/>
    <mergeCell ref="P8:T9"/>
    <mergeCell ref="G9:J10"/>
    <mergeCell ref="P22:T23"/>
    <mergeCell ref="P27:T28"/>
    <mergeCell ref="P13:T14"/>
    <mergeCell ref="P19:T20"/>
    <mergeCell ref="AB13:AB14"/>
    <mergeCell ref="W8:AA9"/>
    <mergeCell ref="AC8:AG9"/>
    <mergeCell ref="W5:AA6"/>
    <mergeCell ref="AB8:AB9"/>
    <mergeCell ref="W10:AO11"/>
    <mergeCell ref="U13:U14"/>
    <mergeCell ref="AH8:AH9"/>
    <mergeCell ref="G41:J42"/>
    <mergeCell ref="P41:T42"/>
    <mergeCell ref="W41:AA42"/>
    <mergeCell ref="U41:U42"/>
    <mergeCell ref="P16:T17"/>
    <mergeCell ref="U19:U20"/>
    <mergeCell ref="W13:AA14"/>
    <mergeCell ref="W19:AA20"/>
    <mergeCell ref="U58:U59"/>
    <mergeCell ref="AB58:AB59"/>
    <mergeCell ref="P61:T62"/>
    <mergeCell ref="W61:AA62"/>
    <mergeCell ref="U61:U62"/>
    <mergeCell ref="P68:T69"/>
    <mergeCell ref="W68:AA69"/>
    <mergeCell ref="W63:AA64"/>
    <mergeCell ref="U68:U69"/>
    <mergeCell ref="W65:AK66"/>
    <mergeCell ref="AB68:AB69"/>
    <mergeCell ref="AH68:AH69"/>
    <mergeCell ref="AI63:AM64"/>
    <mergeCell ref="AC68:AG69"/>
    <mergeCell ref="P74:T75"/>
    <mergeCell ref="W74:AA75"/>
    <mergeCell ref="AC74:AG75"/>
    <mergeCell ref="AB80:AB81"/>
    <mergeCell ref="U74:U75"/>
    <mergeCell ref="AB74:AB75"/>
    <mergeCell ref="AC80:AG81"/>
    <mergeCell ref="P80:T81"/>
    <mergeCell ref="W80:AA81"/>
    <mergeCell ref="P83:T84"/>
    <mergeCell ref="AC76:AG77"/>
    <mergeCell ref="AB83:AB84"/>
    <mergeCell ref="U83:U84"/>
    <mergeCell ref="AC83:AG84"/>
    <mergeCell ref="W83:AA84"/>
    <mergeCell ref="W76:AA77"/>
    <mergeCell ref="G91:J92"/>
    <mergeCell ref="P91:T92"/>
    <mergeCell ref="W91:AA92"/>
    <mergeCell ref="AC91:AG92"/>
    <mergeCell ref="AB91:AB92"/>
    <mergeCell ref="K91:L92"/>
    <mergeCell ref="U91:U92"/>
    <mergeCell ref="AI86:AM87"/>
    <mergeCell ref="AB86:AB87"/>
    <mergeCell ref="AH86:AH87"/>
    <mergeCell ref="AI91:AM92"/>
    <mergeCell ref="AH91:AH92"/>
    <mergeCell ref="AB88:AB89"/>
    <mergeCell ref="P86:T87"/>
    <mergeCell ref="W86:AA87"/>
    <mergeCell ref="P96:T97"/>
    <mergeCell ref="AN167:AN168"/>
    <mergeCell ref="AB159:AB160"/>
    <mergeCell ref="W143:AA144"/>
    <mergeCell ref="P114:T115"/>
    <mergeCell ref="W114:AA115"/>
    <mergeCell ref="P117:T118"/>
    <mergeCell ref="W117:AA118"/>
    <mergeCell ref="AI154:AM155"/>
    <mergeCell ref="AN151:AN152"/>
    <mergeCell ref="AH151:AH152"/>
    <mergeCell ref="AC149:AG150"/>
    <mergeCell ref="AI149:AM150"/>
    <mergeCell ref="AI151:AM152"/>
    <mergeCell ref="AH159:AH160"/>
    <mergeCell ref="AC167:AG168"/>
    <mergeCell ref="AI167:AM168"/>
    <mergeCell ref="AN154:AN155"/>
    <mergeCell ref="AC159:AG160"/>
    <mergeCell ref="AH154:AH155"/>
    <mergeCell ref="AI159:AM160"/>
    <mergeCell ref="AN159:AN160"/>
    <mergeCell ref="AN156:AN157"/>
    <mergeCell ref="AI156:AM157"/>
    <mergeCell ref="AI222:AM223"/>
    <mergeCell ref="AB215:AB216"/>
    <mergeCell ref="AH215:AH216"/>
    <mergeCell ref="AH217:AH218"/>
    <mergeCell ref="AH222:AH223"/>
    <mergeCell ref="P140:T141"/>
    <mergeCell ref="U149:U150"/>
    <mergeCell ref="P143:T144"/>
    <mergeCell ref="P149:T150"/>
    <mergeCell ref="P146:T147"/>
    <mergeCell ref="U143:U144"/>
    <mergeCell ref="U140:U141"/>
    <mergeCell ref="U146:U147"/>
    <mergeCell ref="P170:T171"/>
    <mergeCell ref="P234:T235"/>
    <mergeCell ref="P229:T230"/>
    <mergeCell ref="G188:J189"/>
    <mergeCell ref="P215:T216"/>
    <mergeCell ref="P222:T223"/>
    <mergeCell ref="P209:T210"/>
    <mergeCell ref="G171:J172"/>
    <mergeCell ref="G186:I187"/>
    <mergeCell ref="P191:T192"/>
    <mergeCell ref="AH224:AH225"/>
    <mergeCell ref="AH229:AH230"/>
    <mergeCell ref="J208:J209"/>
    <mergeCell ref="W209:AA210"/>
    <mergeCell ref="AC224:AG225"/>
    <mergeCell ref="W224:AA225"/>
    <mergeCell ref="W226:AA227"/>
    <mergeCell ref="AB209:AB210"/>
    <mergeCell ref="U209:U210"/>
    <mergeCell ref="AC209:AG210"/>
    <mergeCell ref="AH58:AH59"/>
    <mergeCell ref="AB61:AB62"/>
    <mergeCell ref="AB63:AB64"/>
    <mergeCell ref="AH61:AH62"/>
    <mergeCell ref="AH63:AH64"/>
    <mergeCell ref="AC63:AG64"/>
    <mergeCell ref="AC58:AG59"/>
    <mergeCell ref="AC61:AG62"/>
    <mergeCell ref="U71:U72"/>
    <mergeCell ref="P123:T124"/>
    <mergeCell ref="AB108:AB109"/>
    <mergeCell ref="AB114:AB115"/>
    <mergeCell ref="AB117:AB118"/>
    <mergeCell ref="W123:AA124"/>
    <mergeCell ref="P108:T109"/>
    <mergeCell ref="AB71:AB72"/>
    <mergeCell ref="P111:T112"/>
    <mergeCell ref="U111:U112"/>
    <mergeCell ref="W108:AA109"/>
    <mergeCell ref="AC108:AG109"/>
    <mergeCell ref="W105:AA106"/>
    <mergeCell ref="AC105:AG106"/>
    <mergeCell ref="AH74:AH75"/>
    <mergeCell ref="AC96:AG97"/>
    <mergeCell ref="AC86:AG87"/>
    <mergeCell ref="AH83:AH84"/>
    <mergeCell ref="AH96:AH97"/>
    <mergeCell ref="AH99:AH100"/>
    <mergeCell ref="AN74:AN75"/>
    <mergeCell ref="AB76:AB77"/>
    <mergeCell ref="AC140:AG141"/>
    <mergeCell ref="AH140:AH141"/>
    <mergeCell ref="AN105:AN106"/>
    <mergeCell ref="AH108:AH109"/>
    <mergeCell ref="AN108:AN109"/>
    <mergeCell ref="AI105:AM106"/>
    <mergeCell ref="AI108:AM109"/>
    <mergeCell ref="AH105:AH106"/>
    <mergeCell ref="AB154:AB155"/>
    <mergeCell ref="AC154:AG155"/>
    <mergeCell ref="AC151:AG152"/>
    <mergeCell ref="AC111:AG112"/>
    <mergeCell ref="AH111:AH112"/>
    <mergeCell ref="AH143:AH144"/>
    <mergeCell ref="AH149:AH150"/>
    <mergeCell ref="AH146:AH147"/>
    <mergeCell ref="AC143:AG144"/>
    <mergeCell ref="W154:AA155"/>
    <mergeCell ref="W167:AA168"/>
    <mergeCell ref="J169:J170"/>
    <mergeCell ref="G167:J168"/>
    <mergeCell ref="U159:U160"/>
    <mergeCell ref="P159:T160"/>
    <mergeCell ref="P167:T168"/>
    <mergeCell ref="U167:U168"/>
    <mergeCell ref="U170:U171"/>
    <mergeCell ref="W159:AA160"/>
    <mergeCell ref="W170:AA171"/>
    <mergeCell ref="AB167:AB168"/>
    <mergeCell ref="AB170:AB171"/>
    <mergeCell ref="AH170:AH171"/>
    <mergeCell ref="AH167:AH168"/>
    <mergeCell ref="AN173:AN174"/>
    <mergeCell ref="AI173:AM174"/>
    <mergeCell ref="AC170:AG171"/>
    <mergeCell ref="AC173:AG174"/>
    <mergeCell ref="J186:J187"/>
    <mergeCell ref="J184:J185"/>
    <mergeCell ref="G184:I185"/>
    <mergeCell ref="G182:J183"/>
    <mergeCell ref="B179:F180"/>
    <mergeCell ref="AH173:AH174"/>
    <mergeCell ref="P173:T174"/>
    <mergeCell ref="G176:H177"/>
    <mergeCell ref="B176:F177"/>
    <mergeCell ref="AB173:AB174"/>
    <mergeCell ref="U173:U174"/>
    <mergeCell ref="W173:AA174"/>
    <mergeCell ref="P182:T183"/>
    <mergeCell ref="W182:AA183"/>
    <mergeCell ref="AH182:AH183"/>
    <mergeCell ref="AB185:AB186"/>
    <mergeCell ref="AH185:AH186"/>
    <mergeCell ref="U185:U186"/>
    <mergeCell ref="AC182:AG183"/>
    <mergeCell ref="AB182:AB183"/>
    <mergeCell ref="P185:T186"/>
    <mergeCell ref="U182:U183"/>
    <mergeCell ref="AB188:AB189"/>
    <mergeCell ref="U188:U189"/>
    <mergeCell ref="AC185:AG186"/>
    <mergeCell ref="W185:AA186"/>
    <mergeCell ref="W188:AA189"/>
    <mergeCell ref="AN194:AN195"/>
    <mergeCell ref="U194:U195"/>
    <mergeCell ref="AI194:AM195"/>
    <mergeCell ref="AH194:AH195"/>
    <mergeCell ref="W194:AA195"/>
    <mergeCell ref="AC194:AG195"/>
    <mergeCell ref="P206:T207"/>
    <mergeCell ref="U206:U207"/>
    <mergeCell ref="P203:T204"/>
    <mergeCell ref="W203:AA204"/>
    <mergeCell ref="W206:AA207"/>
    <mergeCell ref="P194:T195"/>
    <mergeCell ref="P188:T189"/>
    <mergeCell ref="P197:T198"/>
    <mergeCell ref="U203:U204"/>
    <mergeCell ref="P200:T201"/>
    <mergeCell ref="AB191:AB192"/>
    <mergeCell ref="U191:U192"/>
    <mergeCell ref="AB194:AB195"/>
    <mergeCell ref="AH203:AH204"/>
    <mergeCell ref="AB203:AB204"/>
    <mergeCell ref="W191:AA192"/>
    <mergeCell ref="AH206:AH207"/>
    <mergeCell ref="AB197:AB198"/>
    <mergeCell ref="U197:U198"/>
    <mergeCell ref="AC203:AG204"/>
    <mergeCell ref="AB200:AB201"/>
    <mergeCell ref="W197:AA198"/>
    <mergeCell ref="W200:AA201"/>
    <mergeCell ref="U200:U201"/>
    <mergeCell ref="AB206:AB207"/>
    <mergeCell ref="AC206:AG207"/>
    <mergeCell ref="AN215:AN216"/>
    <mergeCell ref="AN217:AN218"/>
    <mergeCell ref="U215:U216"/>
    <mergeCell ref="AB217:AB218"/>
    <mergeCell ref="AC215:AG216"/>
    <mergeCell ref="W215:AA216"/>
    <mergeCell ref="AI217:AM218"/>
    <mergeCell ref="AI215:AM216"/>
    <mergeCell ref="AN229:AN230"/>
    <mergeCell ref="AB219:AB220"/>
    <mergeCell ref="AH226:AH227"/>
    <mergeCell ref="AI229:AM230"/>
    <mergeCell ref="AN224:AN225"/>
    <mergeCell ref="AB222:AB223"/>
    <mergeCell ref="AN222:AN223"/>
    <mergeCell ref="AB224:AB225"/>
    <mergeCell ref="AH219:AH220"/>
    <mergeCell ref="AI224:AM225"/>
    <mergeCell ref="U222:U223"/>
    <mergeCell ref="AC229:AG230"/>
    <mergeCell ref="W229:AA230"/>
    <mergeCell ref="AB231:AB232"/>
    <mergeCell ref="AB226:AB227"/>
    <mergeCell ref="W231:AA232"/>
    <mergeCell ref="AB229:AB230"/>
    <mergeCell ref="AC226:AG227"/>
    <mergeCell ref="W222:AA223"/>
    <mergeCell ref="AC222:AG223"/>
    <mergeCell ref="AI234:AM235"/>
    <mergeCell ref="AN234:AN235"/>
    <mergeCell ref="W236:AA237"/>
    <mergeCell ref="AB236:AB237"/>
    <mergeCell ref="W234:AA235"/>
    <mergeCell ref="AB234:AB235"/>
    <mergeCell ref="AC234:AG235"/>
    <mergeCell ref="AH234:AH235"/>
    <mergeCell ref="AB261:AB262"/>
    <mergeCell ref="H261:J262"/>
    <mergeCell ref="K261:K262"/>
    <mergeCell ref="H263:K264"/>
    <mergeCell ref="AK243:AL244"/>
    <mergeCell ref="AM243:AN244"/>
    <mergeCell ref="AF243:AJ244"/>
    <mergeCell ref="G239:K240"/>
    <mergeCell ref="AC239:AG240"/>
    <mergeCell ref="U239:U240"/>
    <mergeCell ref="K243:N244"/>
    <mergeCell ref="L239:L240"/>
    <mergeCell ref="P239:T240"/>
    <mergeCell ref="W239:AA240"/>
    <mergeCell ref="G249:K250"/>
    <mergeCell ref="G252:K253"/>
    <mergeCell ref="L246:L247"/>
    <mergeCell ref="L249:L250"/>
    <mergeCell ref="L252:L253"/>
    <mergeCell ref="G255:K256"/>
    <mergeCell ref="G259:K260"/>
    <mergeCell ref="L259:L260"/>
    <mergeCell ref="AF245:AJ246"/>
    <mergeCell ref="AF249:AJ250"/>
    <mergeCell ref="AB259:AB260"/>
    <mergeCell ref="W259:AA260"/>
    <mergeCell ref="L255:L256"/>
    <mergeCell ref="AF253:AJ254"/>
    <mergeCell ref="G246:K247"/>
    <mergeCell ref="AK245:AL246"/>
    <mergeCell ref="AM245:AN246"/>
    <mergeCell ref="AF247:AJ248"/>
    <mergeCell ref="AK247:AL248"/>
    <mergeCell ref="AM247:AN248"/>
    <mergeCell ref="AK249:AL250"/>
    <mergeCell ref="AM249:AN250"/>
    <mergeCell ref="AF251:AJ252"/>
    <mergeCell ref="AK251:AL252"/>
    <mergeCell ref="AM251:AN252"/>
    <mergeCell ref="AK253:AL254"/>
    <mergeCell ref="AM253:AN254"/>
    <mergeCell ref="AF255:AJ256"/>
    <mergeCell ref="AK255:AL256"/>
    <mergeCell ref="AM255:AN256"/>
    <mergeCell ref="AF263:AJ264"/>
    <mergeCell ref="AK263:AL264"/>
    <mergeCell ref="AM263:AN264"/>
    <mergeCell ref="AF257:AJ258"/>
    <mergeCell ref="AK257:AL258"/>
    <mergeCell ref="AM257:AN258"/>
    <mergeCell ref="AF261:AJ262"/>
    <mergeCell ref="AK261:AL262"/>
    <mergeCell ref="AM261:AN262"/>
    <mergeCell ref="AF259:AJ260"/>
    <mergeCell ref="AB19:AB20"/>
    <mergeCell ref="AI35:AM36"/>
    <mergeCell ref="W22:AA23"/>
    <mergeCell ref="AB24:AB25"/>
    <mergeCell ref="AI22:AM23"/>
    <mergeCell ref="AB22:AB23"/>
    <mergeCell ref="AC22:AG23"/>
    <mergeCell ref="AH22:AH23"/>
    <mergeCell ref="AC30:AG31"/>
    <mergeCell ref="AI30:AM31"/>
    <mergeCell ref="E51:G52"/>
    <mergeCell ref="W261:AA262"/>
    <mergeCell ref="G241:I242"/>
    <mergeCell ref="J241:J242"/>
    <mergeCell ref="G243:I244"/>
    <mergeCell ref="J243:J244"/>
    <mergeCell ref="U234:U235"/>
    <mergeCell ref="P259:T260"/>
    <mergeCell ref="U259:U260"/>
    <mergeCell ref="U229:U230"/>
    <mergeCell ref="AH209:AH210"/>
    <mergeCell ref="O261:U262"/>
    <mergeCell ref="K3:L4"/>
    <mergeCell ref="K30:L31"/>
    <mergeCell ref="K41:L42"/>
    <mergeCell ref="K64:L65"/>
    <mergeCell ref="K167:L168"/>
    <mergeCell ref="K182:L183"/>
    <mergeCell ref="K206:L207"/>
    <mergeCell ref="W88:AA89"/>
    <mergeCell ref="K114:L115"/>
    <mergeCell ref="K143:L144"/>
    <mergeCell ref="P154:T155"/>
    <mergeCell ref="W151:AA152"/>
    <mergeCell ref="G120:L121"/>
    <mergeCell ref="G143:J144"/>
    <mergeCell ref="G147:I148"/>
    <mergeCell ref="J147:J148"/>
    <mergeCell ref="W146:AA147"/>
    <mergeCell ref="U154:U155"/>
    <mergeCell ref="W111:AA112"/>
    <mergeCell ref="AB111:AB112"/>
    <mergeCell ref="AB151:AB152"/>
    <mergeCell ref="W149:AA150"/>
    <mergeCell ref="AB140:AB141"/>
    <mergeCell ref="W140:AA141"/>
    <mergeCell ref="AB149:AB150"/>
    <mergeCell ref="AB146:AB147"/>
    <mergeCell ref="AB143:AB144"/>
    <mergeCell ref="W156:AA157"/>
    <mergeCell ref="AB156:AB157"/>
    <mergeCell ref="AC156:AG157"/>
    <mergeCell ref="AH156:AH157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showGridLines="0" view="pageBreakPreview" zoomScaleSheetLayoutView="100" workbookViewId="0" topLeftCell="A1">
      <selection activeCell="A1" sqref="A1:L1"/>
    </sheetView>
  </sheetViews>
  <sheetFormatPr defaultColWidth="9.00390625" defaultRowHeight="13.5"/>
  <cols>
    <col min="1" max="12" width="7.50390625" style="0" customWidth="1"/>
  </cols>
  <sheetData>
    <row r="1" spans="1:12" ht="21">
      <c r="A1" s="161" t="s">
        <v>526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</row>
    <row r="2" spans="1:12" ht="7.5" customHeight="1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3.5">
      <c r="A3" s="239" t="s">
        <v>418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</row>
    <row r="4" spans="1:12" s="94" customFormat="1" ht="12" customHeight="1">
      <c r="A4" s="92" t="s">
        <v>527</v>
      </c>
      <c r="B4" s="236" t="s">
        <v>528</v>
      </c>
      <c r="C4" s="93" t="s">
        <v>529</v>
      </c>
      <c r="D4" s="236" t="s">
        <v>530</v>
      </c>
      <c r="E4" s="236" t="s">
        <v>531</v>
      </c>
      <c r="F4" s="236" t="s">
        <v>532</v>
      </c>
      <c r="G4" s="236" t="s">
        <v>533</v>
      </c>
      <c r="H4" s="236" t="s">
        <v>420</v>
      </c>
      <c r="I4" s="236" t="s">
        <v>421</v>
      </c>
      <c r="J4" s="236" t="s">
        <v>422</v>
      </c>
      <c r="K4" s="236" t="s">
        <v>423</v>
      </c>
      <c r="L4" s="240" t="s">
        <v>424</v>
      </c>
    </row>
    <row r="5" spans="1:12" s="94" customFormat="1" ht="12" customHeight="1">
      <c r="A5" s="95" t="s">
        <v>534</v>
      </c>
      <c r="B5" s="237"/>
      <c r="C5" s="96" t="s">
        <v>534</v>
      </c>
      <c r="D5" s="237"/>
      <c r="E5" s="237"/>
      <c r="F5" s="237"/>
      <c r="G5" s="237"/>
      <c r="H5" s="237"/>
      <c r="I5" s="237"/>
      <c r="J5" s="237"/>
      <c r="K5" s="237"/>
      <c r="L5" s="241"/>
    </row>
    <row r="6" spans="1:12" ht="12" customHeight="1">
      <c r="A6" s="98">
        <v>1</v>
      </c>
      <c r="B6" s="99">
        <v>0.01</v>
      </c>
      <c r="C6" s="99">
        <v>1E-05</v>
      </c>
      <c r="D6" s="99">
        <v>0.3937</v>
      </c>
      <c r="E6" s="99">
        <v>0.03281</v>
      </c>
      <c r="F6" s="99">
        <v>0.01094</v>
      </c>
      <c r="G6" s="100" t="s">
        <v>535</v>
      </c>
      <c r="H6" s="99">
        <v>0.0264</v>
      </c>
      <c r="I6" s="99">
        <v>0.033</v>
      </c>
      <c r="J6" s="99">
        <v>0.0055</v>
      </c>
      <c r="K6" s="100" t="s">
        <v>535</v>
      </c>
      <c r="L6" s="101" t="s">
        <v>535</v>
      </c>
    </row>
    <row r="7" spans="1:12" ht="12" customHeight="1">
      <c r="A7" s="98">
        <v>100</v>
      </c>
      <c r="B7" s="99">
        <v>1</v>
      </c>
      <c r="C7" s="99">
        <v>0.001</v>
      </c>
      <c r="D7" s="99">
        <v>39.37</v>
      </c>
      <c r="E7" s="99">
        <v>3.28083</v>
      </c>
      <c r="F7" s="99">
        <v>1.0936</v>
      </c>
      <c r="G7" s="99">
        <v>0.00062</v>
      </c>
      <c r="H7" s="99">
        <v>2.64</v>
      </c>
      <c r="I7" s="99">
        <v>3.3</v>
      </c>
      <c r="J7" s="99">
        <v>0.55</v>
      </c>
      <c r="K7" s="99">
        <v>0.0092</v>
      </c>
      <c r="L7" s="102">
        <v>0.00025</v>
      </c>
    </row>
    <row r="8" spans="1:12" ht="12" customHeight="1">
      <c r="A8" s="98">
        <v>100000</v>
      </c>
      <c r="B8" s="99">
        <v>1000</v>
      </c>
      <c r="C8" s="99">
        <v>1</v>
      </c>
      <c r="D8" s="100" t="s">
        <v>535</v>
      </c>
      <c r="E8" s="99">
        <v>3280.8</v>
      </c>
      <c r="F8" s="99">
        <v>1093.6</v>
      </c>
      <c r="G8" s="99">
        <v>0.62137</v>
      </c>
      <c r="H8" s="99">
        <v>2640</v>
      </c>
      <c r="I8" s="99">
        <v>3300</v>
      </c>
      <c r="J8" s="99">
        <v>550</v>
      </c>
      <c r="K8" s="99">
        <v>9.1667</v>
      </c>
      <c r="L8" s="102">
        <v>0.25463</v>
      </c>
    </row>
    <row r="9" spans="1:12" ht="12" customHeight="1">
      <c r="A9" s="103">
        <v>2.54</v>
      </c>
      <c r="B9" s="99">
        <v>0.0254</v>
      </c>
      <c r="C9" s="100" t="s">
        <v>535</v>
      </c>
      <c r="D9" s="99">
        <v>1</v>
      </c>
      <c r="E9" s="99">
        <v>0.08333</v>
      </c>
      <c r="F9" s="99">
        <v>0.02777</v>
      </c>
      <c r="G9" s="100" t="s">
        <v>535</v>
      </c>
      <c r="H9" s="99">
        <v>0.06706</v>
      </c>
      <c r="I9" s="99">
        <v>0.08382</v>
      </c>
      <c r="J9" s="99">
        <v>0.01397</v>
      </c>
      <c r="K9" s="100" t="s">
        <v>535</v>
      </c>
      <c r="L9" s="101" t="s">
        <v>535</v>
      </c>
    </row>
    <row r="10" spans="1:12" ht="12" customHeight="1">
      <c r="A10" s="98">
        <v>30.48</v>
      </c>
      <c r="B10" s="99">
        <v>0.3048</v>
      </c>
      <c r="C10" s="100" t="s">
        <v>535</v>
      </c>
      <c r="D10" s="99">
        <v>12</v>
      </c>
      <c r="E10" s="99">
        <v>1</v>
      </c>
      <c r="F10" s="99">
        <v>0.33333</v>
      </c>
      <c r="G10" s="100" t="s">
        <v>535</v>
      </c>
      <c r="H10" s="99">
        <v>0.80469</v>
      </c>
      <c r="I10" s="99">
        <v>1.0058</v>
      </c>
      <c r="J10" s="99">
        <v>0.16763</v>
      </c>
      <c r="K10" s="100" t="s">
        <v>535</v>
      </c>
      <c r="L10" s="101" t="s">
        <v>535</v>
      </c>
    </row>
    <row r="11" spans="1:12" ht="12" customHeight="1">
      <c r="A11" s="104">
        <v>91.44</v>
      </c>
      <c r="B11" s="99">
        <v>0.9144</v>
      </c>
      <c r="C11" s="100" t="s">
        <v>535</v>
      </c>
      <c r="D11" s="99">
        <v>36</v>
      </c>
      <c r="E11" s="99">
        <v>3</v>
      </c>
      <c r="F11" s="99">
        <v>1</v>
      </c>
      <c r="G11" s="105"/>
      <c r="H11" s="99">
        <v>2.414</v>
      </c>
      <c r="I11" s="99">
        <v>3.0175</v>
      </c>
      <c r="J11" s="99">
        <v>0.50292</v>
      </c>
      <c r="K11" s="100" t="s">
        <v>535</v>
      </c>
      <c r="L11" s="101" t="s">
        <v>535</v>
      </c>
    </row>
    <row r="12" spans="1:12" ht="12" customHeight="1">
      <c r="A12" s="98">
        <v>160934</v>
      </c>
      <c r="B12" s="99">
        <v>1609.3</v>
      </c>
      <c r="C12" s="99">
        <v>1.6093</v>
      </c>
      <c r="D12" s="99">
        <v>63360</v>
      </c>
      <c r="E12" s="99">
        <v>5280</v>
      </c>
      <c r="F12" s="99">
        <v>1760</v>
      </c>
      <c r="G12" s="99">
        <v>1</v>
      </c>
      <c r="H12" s="99">
        <v>4248.64</v>
      </c>
      <c r="I12" s="99">
        <v>5310.8</v>
      </c>
      <c r="J12" s="99">
        <v>885.12</v>
      </c>
      <c r="K12" s="99">
        <v>14.752</v>
      </c>
      <c r="L12" s="102">
        <v>0.40978</v>
      </c>
    </row>
    <row r="13" spans="1:12" ht="12" customHeight="1">
      <c r="A13" s="98">
        <v>37.879</v>
      </c>
      <c r="B13" s="99">
        <v>0.37879</v>
      </c>
      <c r="C13" s="99">
        <v>0.00038</v>
      </c>
      <c r="D13" s="99">
        <v>14.913</v>
      </c>
      <c r="E13" s="99">
        <v>1.2427</v>
      </c>
      <c r="F13" s="99">
        <v>0.41425</v>
      </c>
      <c r="G13" s="100" t="s">
        <v>535</v>
      </c>
      <c r="H13" s="99">
        <v>1</v>
      </c>
      <c r="I13" s="99">
        <v>1.25</v>
      </c>
      <c r="J13" s="99">
        <v>0.20825</v>
      </c>
      <c r="K13" s="100" t="s">
        <v>535</v>
      </c>
      <c r="L13" s="101" t="s">
        <v>535</v>
      </c>
    </row>
    <row r="14" spans="1:12" ht="12" customHeight="1">
      <c r="A14" s="98">
        <v>30.303</v>
      </c>
      <c r="B14" s="99">
        <v>0.30303</v>
      </c>
      <c r="C14" s="99">
        <v>0.0003</v>
      </c>
      <c r="D14" s="99">
        <v>11.93</v>
      </c>
      <c r="E14" s="99">
        <v>0.9942</v>
      </c>
      <c r="F14" s="99">
        <v>0.3314</v>
      </c>
      <c r="G14" s="100" t="s">
        <v>535</v>
      </c>
      <c r="H14" s="99">
        <v>0.8</v>
      </c>
      <c r="I14" s="99">
        <v>1</v>
      </c>
      <c r="J14" s="99">
        <v>0.16667</v>
      </c>
      <c r="K14" s="100" t="s">
        <v>535</v>
      </c>
      <c r="L14" s="101" t="s">
        <v>535</v>
      </c>
    </row>
    <row r="15" spans="1:12" ht="12" customHeight="1">
      <c r="A15" s="98">
        <v>181.82</v>
      </c>
      <c r="B15" s="99">
        <v>1.8182</v>
      </c>
      <c r="C15" s="99">
        <v>0.00182</v>
      </c>
      <c r="D15" s="99">
        <v>71.582</v>
      </c>
      <c r="E15" s="99">
        <v>5.9652</v>
      </c>
      <c r="F15" s="99">
        <v>1.9884</v>
      </c>
      <c r="G15" s="100" t="s">
        <v>535</v>
      </c>
      <c r="H15" s="99">
        <v>4.8</v>
      </c>
      <c r="I15" s="99">
        <v>6</v>
      </c>
      <c r="J15" s="99">
        <v>1</v>
      </c>
      <c r="K15" s="99">
        <v>0.01667</v>
      </c>
      <c r="L15" s="102">
        <v>0.00046</v>
      </c>
    </row>
    <row r="16" spans="1:12" ht="12" customHeight="1">
      <c r="A16" s="98">
        <v>10909</v>
      </c>
      <c r="B16" s="99">
        <v>109.09</v>
      </c>
      <c r="C16" s="99">
        <v>0.10909</v>
      </c>
      <c r="D16" s="99">
        <v>4295.04</v>
      </c>
      <c r="E16" s="99">
        <v>357.92</v>
      </c>
      <c r="F16" s="106">
        <v>119.3</v>
      </c>
      <c r="G16" s="99">
        <v>0.06778</v>
      </c>
      <c r="H16" s="99">
        <v>288</v>
      </c>
      <c r="I16" s="99">
        <v>360</v>
      </c>
      <c r="J16" s="99">
        <v>60</v>
      </c>
      <c r="K16" s="99">
        <v>1</v>
      </c>
      <c r="L16" s="102">
        <v>0.02778</v>
      </c>
    </row>
    <row r="17" spans="1:12" ht="12" customHeight="1">
      <c r="A17" s="107">
        <v>392730</v>
      </c>
      <c r="B17" s="108">
        <v>3927.3</v>
      </c>
      <c r="C17" s="108">
        <v>3.9273</v>
      </c>
      <c r="D17" s="108">
        <v>154620</v>
      </c>
      <c r="E17" s="108">
        <v>12885</v>
      </c>
      <c r="F17" s="108">
        <v>4295</v>
      </c>
      <c r="G17" s="108">
        <v>2.4403</v>
      </c>
      <c r="H17" s="108">
        <v>10368</v>
      </c>
      <c r="I17" s="108">
        <v>12960</v>
      </c>
      <c r="J17" s="108">
        <v>2160</v>
      </c>
      <c r="K17" s="108">
        <v>36</v>
      </c>
      <c r="L17" s="109">
        <v>1</v>
      </c>
    </row>
    <row r="18" spans="1:12" ht="7.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</row>
    <row r="19" spans="1:12" ht="13.5">
      <c r="A19" s="239" t="s">
        <v>426</v>
      </c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</row>
    <row r="20" spans="1:12" s="94" customFormat="1" ht="12" customHeight="1">
      <c r="A20" s="110" t="s">
        <v>427</v>
      </c>
      <c r="B20" s="236" t="s">
        <v>536</v>
      </c>
      <c r="C20" s="236" t="s">
        <v>537</v>
      </c>
      <c r="D20" s="93" t="s">
        <v>428</v>
      </c>
      <c r="E20" s="93" t="s">
        <v>427</v>
      </c>
      <c r="F20" s="93" t="s">
        <v>429</v>
      </c>
      <c r="G20" s="236" t="s">
        <v>538</v>
      </c>
      <c r="H20" s="93" t="s">
        <v>430</v>
      </c>
      <c r="I20" s="236" t="s">
        <v>431</v>
      </c>
      <c r="J20" s="236" t="s">
        <v>432</v>
      </c>
      <c r="K20" s="236" t="s">
        <v>433</v>
      </c>
      <c r="L20" s="240" t="s">
        <v>434</v>
      </c>
    </row>
    <row r="21" spans="1:12" s="94" customFormat="1" ht="12" customHeight="1">
      <c r="A21" s="95" t="s">
        <v>539</v>
      </c>
      <c r="B21" s="237"/>
      <c r="C21" s="237"/>
      <c r="D21" s="96" t="s">
        <v>539</v>
      </c>
      <c r="E21" s="96" t="s">
        <v>540</v>
      </c>
      <c r="F21" s="96" t="s">
        <v>541</v>
      </c>
      <c r="G21" s="237"/>
      <c r="H21" s="96" t="s">
        <v>542</v>
      </c>
      <c r="I21" s="237"/>
      <c r="J21" s="237"/>
      <c r="K21" s="237"/>
      <c r="L21" s="241"/>
    </row>
    <row r="22" spans="1:12" ht="12" customHeight="1">
      <c r="A22" s="111">
        <v>1</v>
      </c>
      <c r="B22" s="112">
        <v>0.01</v>
      </c>
      <c r="C22" s="112">
        <v>0.0001</v>
      </c>
      <c r="D22" s="112">
        <v>1E-06</v>
      </c>
      <c r="E22" s="112">
        <v>10.764</v>
      </c>
      <c r="F22" s="112">
        <v>1.196</v>
      </c>
      <c r="G22" s="112">
        <v>0.000247</v>
      </c>
      <c r="H22" s="100" t="s">
        <v>435</v>
      </c>
      <c r="I22" s="112">
        <v>10.89</v>
      </c>
      <c r="J22" s="112">
        <v>0.3025</v>
      </c>
      <c r="K22" s="112">
        <v>0.001008</v>
      </c>
      <c r="L22" s="113">
        <v>0.001008</v>
      </c>
    </row>
    <row r="23" spans="1:12" ht="12" customHeight="1">
      <c r="A23" s="111">
        <v>100</v>
      </c>
      <c r="B23" s="112">
        <v>1</v>
      </c>
      <c r="C23" s="112">
        <v>0.01</v>
      </c>
      <c r="D23" s="112">
        <v>0.0001</v>
      </c>
      <c r="E23" s="112">
        <v>1076.4</v>
      </c>
      <c r="F23" s="112">
        <v>119.6</v>
      </c>
      <c r="G23" s="112">
        <v>0.024711</v>
      </c>
      <c r="H23" s="112">
        <v>3.9E-05</v>
      </c>
      <c r="I23" s="112">
        <v>1089</v>
      </c>
      <c r="J23" s="112">
        <v>30.25</v>
      </c>
      <c r="K23" s="112">
        <v>0.10083</v>
      </c>
      <c r="L23" s="113">
        <v>0.010083</v>
      </c>
    </row>
    <row r="24" spans="1:12" ht="12" customHeight="1">
      <c r="A24" s="111">
        <v>10000</v>
      </c>
      <c r="B24" s="112">
        <v>100</v>
      </c>
      <c r="C24" s="112">
        <v>1</v>
      </c>
      <c r="D24" s="112">
        <v>0.01</v>
      </c>
      <c r="E24" s="100" t="s">
        <v>435</v>
      </c>
      <c r="F24" s="112">
        <v>11960</v>
      </c>
      <c r="G24" s="112">
        <v>2.4711</v>
      </c>
      <c r="H24" s="112">
        <v>0.003861</v>
      </c>
      <c r="I24" s="112">
        <v>108900</v>
      </c>
      <c r="J24" s="112">
        <v>3025</v>
      </c>
      <c r="K24" s="112">
        <v>10.083</v>
      </c>
      <c r="L24" s="113">
        <v>1.0083</v>
      </c>
    </row>
    <row r="25" spans="1:12" ht="12" customHeight="1">
      <c r="A25" s="111">
        <v>1000000</v>
      </c>
      <c r="B25" s="112">
        <v>10000</v>
      </c>
      <c r="C25" s="112">
        <v>100</v>
      </c>
      <c r="D25" s="112">
        <v>1</v>
      </c>
      <c r="E25" s="100" t="s">
        <v>435</v>
      </c>
      <c r="F25" s="100" t="s">
        <v>435</v>
      </c>
      <c r="G25" s="112">
        <v>247.11</v>
      </c>
      <c r="H25" s="112">
        <v>0.3861</v>
      </c>
      <c r="I25" s="112">
        <v>10890000</v>
      </c>
      <c r="J25" s="112">
        <v>302500</v>
      </c>
      <c r="K25" s="112">
        <v>1008.3</v>
      </c>
      <c r="L25" s="113">
        <v>100.83</v>
      </c>
    </row>
    <row r="26" spans="1:12" ht="12" customHeight="1">
      <c r="A26" s="111">
        <v>0.092903</v>
      </c>
      <c r="B26" s="112">
        <v>0.000929</v>
      </c>
      <c r="C26" s="112">
        <v>9.3E-06</v>
      </c>
      <c r="D26" s="100" t="s">
        <v>435</v>
      </c>
      <c r="E26" s="112">
        <v>1</v>
      </c>
      <c r="F26" s="112">
        <v>0.11</v>
      </c>
      <c r="G26" s="100" t="s">
        <v>435</v>
      </c>
      <c r="H26" s="100" t="s">
        <v>435</v>
      </c>
      <c r="I26" s="112">
        <v>1.0117</v>
      </c>
      <c r="J26" s="112">
        <v>0.0281</v>
      </c>
      <c r="K26" s="100" t="s">
        <v>435</v>
      </c>
      <c r="L26" s="101" t="s">
        <v>435</v>
      </c>
    </row>
    <row r="27" spans="1:12" ht="12" customHeight="1">
      <c r="A27" s="111">
        <v>0.83613</v>
      </c>
      <c r="B27" s="112">
        <v>0.008361</v>
      </c>
      <c r="C27" s="112">
        <v>8.4E-05</v>
      </c>
      <c r="D27" s="100" t="s">
        <v>435</v>
      </c>
      <c r="E27" s="112">
        <v>9</v>
      </c>
      <c r="F27" s="112">
        <v>1</v>
      </c>
      <c r="G27" s="100" t="s">
        <v>435</v>
      </c>
      <c r="H27" s="100" t="s">
        <v>435</v>
      </c>
      <c r="I27" s="112">
        <v>9.1055</v>
      </c>
      <c r="J27" s="112">
        <v>0.25293</v>
      </c>
      <c r="K27" s="100" t="s">
        <v>435</v>
      </c>
      <c r="L27" s="101" t="s">
        <v>435</v>
      </c>
    </row>
    <row r="28" spans="1:12" ht="12" customHeight="1">
      <c r="A28" s="111">
        <v>4046.8</v>
      </c>
      <c r="B28" s="112">
        <v>40.468</v>
      </c>
      <c r="C28" s="112">
        <v>0.40468</v>
      </c>
      <c r="D28" s="112">
        <v>0.004047</v>
      </c>
      <c r="E28" s="112">
        <v>43560</v>
      </c>
      <c r="F28" s="112">
        <v>4840</v>
      </c>
      <c r="G28" s="112">
        <v>1</v>
      </c>
      <c r="H28" s="112">
        <v>0.00156</v>
      </c>
      <c r="I28" s="100" t="s">
        <v>435</v>
      </c>
      <c r="J28" s="100" t="s">
        <v>435</v>
      </c>
      <c r="K28" s="112">
        <v>4.08043</v>
      </c>
      <c r="L28" s="113">
        <v>0.40804</v>
      </c>
    </row>
    <row r="29" spans="1:12" ht="12" customHeight="1">
      <c r="A29" s="111">
        <v>2589998</v>
      </c>
      <c r="B29" s="112">
        <v>25899</v>
      </c>
      <c r="C29" s="112">
        <v>258.99</v>
      </c>
      <c r="D29" s="112">
        <v>2.5899</v>
      </c>
      <c r="E29" s="100" t="s">
        <v>435</v>
      </c>
      <c r="F29" s="112">
        <v>3097600</v>
      </c>
      <c r="G29" s="112">
        <v>640</v>
      </c>
      <c r="H29" s="112">
        <v>1</v>
      </c>
      <c r="I29" s="100" t="s">
        <v>435</v>
      </c>
      <c r="J29" s="100" t="s">
        <v>435</v>
      </c>
      <c r="K29" s="112">
        <v>2611.5</v>
      </c>
      <c r="L29" s="113">
        <v>261.15</v>
      </c>
    </row>
    <row r="30" spans="1:12" ht="12" customHeight="1">
      <c r="A30" s="111">
        <v>0.091827</v>
      </c>
      <c r="B30" s="112">
        <v>0.000918</v>
      </c>
      <c r="C30" s="112">
        <v>9.2E-05</v>
      </c>
      <c r="D30" s="100" t="s">
        <v>435</v>
      </c>
      <c r="E30" s="112">
        <v>0.98846</v>
      </c>
      <c r="F30" s="112">
        <v>0.10982</v>
      </c>
      <c r="G30" s="100" t="s">
        <v>435</v>
      </c>
      <c r="H30" s="100" t="s">
        <v>435</v>
      </c>
      <c r="I30" s="112">
        <v>1</v>
      </c>
      <c r="J30" s="112">
        <v>0.02778</v>
      </c>
      <c r="K30" s="100" t="s">
        <v>435</v>
      </c>
      <c r="L30" s="101" t="s">
        <v>435</v>
      </c>
    </row>
    <row r="31" spans="1:12" ht="12" customHeight="1">
      <c r="A31" s="111">
        <v>3.3058</v>
      </c>
      <c r="B31" s="112">
        <v>0.033058</v>
      </c>
      <c r="C31" s="112">
        <v>0.000331</v>
      </c>
      <c r="D31" s="112">
        <v>3E-06</v>
      </c>
      <c r="E31" s="112">
        <v>35.583</v>
      </c>
      <c r="F31" s="112">
        <v>3.9537</v>
      </c>
      <c r="G31" s="100" t="s">
        <v>435</v>
      </c>
      <c r="H31" s="100" t="s">
        <v>435</v>
      </c>
      <c r="I31" s="112">
        <v>36</v>
      </c>
      <c r="J31" s="112">
        <v>1</v>
      </c>
      <c r="K31" s="112">
        <v>0.00333</v>
      </c>
      <c r="L31" s="113">
        <v>0.00033</v>
      </c>
    </row>
    <row r="32" spans="1:12" ht="12" customHeight="1">
      <c r="A32" s="111">
        <v>991.74</v>
      </c>
      <c r="B32" s="112">
        <v>9.9174</v>
      </c>
      <c r="C32" s="112">
        <v>0.099174</v>
      </c>
      <c r="D32" s="112">
        <v>0.000992</v>
      </c>
      <c r="E32" s="100" t="s">
        <v>435</v>
      </c>
      <c r="F32" s="112">
        <v>1186.1</v>
      </c>
      <c r="G32" s="112">
        <v>0.24506</v>
      </c>
      <c r="H32" s="112">
        <v>0.000382</v>
      </c>
      <c r="I32" s="112">
        <v>10800</v>
      </c>
      <c r="J32" s="112">
        <v>300</v>
      </c>
      <c r="K32" s="112">
        <v>1</v>
      </c>
      <c r="L32" s="113">
        <v>0.1</v>
      </c>
    </row>
    <row r="33" spans="1:12" ht="12" customHeight="1">
      <c r="A33" s="114">
        <v>9917.36</v>
      </c>
      <c r="B33" s="115">
        <v>99.1736</v>
      </c>
      <c r="C33" s="115">
        <v>0.991736</v>
      </c>
      <c r="D33" s="115">
        <v>0.009917</v>
      </c>
      <c r="E33" s="116" t="s">
        <v>435</v>
      </c>
      <c r="F33" s="115">
        <v>11861</v>
      </c>
      <c r="G33" s="115">
        <v>2.4507</v>
      </c>
      <c r="H33" s="115">
        <v>0.003829</v>
      </c>
      <c r="I33" s="115">
        <v>108000</v>
      </c>
      <c r="J33" s="115">
        <v>3000</v>
      </c>
      <c r="K33" s="115">
        <v>10</v>
      </c>
      <c r="L33" s="117">
        <v>1</v>
      </c>
    </row>
    <row r="34" spans="1:12" ht="7.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</row>
    <row r="35" spans="1:12" ht="13.5">
      <c r="A35" s="239" t="s">
        <v>436</v>
      </c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</row>
    <row r="36" spans="1:12" ht="10.5" customHeight="1">
      <c r="A36" s="118" t="s">
        <v>437</v>
      </c>
      <c r="B36" s="93" t="s">
        <v>438</v>
      </c>
      <c r="C36" s="244" t="s">
        <v>439</v>
      </c>
      <c r="D36" s="244" t="s">
        <v>440</v>
      </c>
      <c r="E36" s="244" t="s">
        <v>441</v>
      </c>
      <c r="F36" s="244" t="s">
        <v>442</v>
      </c>
      <c r="G36" s="119"/>
      <c r="H36" s="119"/>
      <c r="I36" s="119"/>
      <c r="J36" s="119"/>
      <c r="K36" s="119"/>
      <c r="L36" s="120"/>
    </row>
    <row r="37" spans="1:12" ht="10.5" customHeight="1">
      <c r="A37" s="121" t="s">
        <v>543</v>
      </c>
      <c r="B37" s="122" t="s">
        <v>534</v>
      </c>
      <c r="C37" s="245"/>
      <c r="D37" s="245"/>
      <c r="E37" s="245"/>
      <c r="F37" s="245"/>
      <c r="G37" s="122" t="s">
        <v>544</v>
      </c>
      <c r="H37" s="122" t="s">
        <v>545</v>
      </c>
      <c r="I37" s="122" t="s">
        <v>443</v>
      </c>
      <c r="J37" s="122" t="s">
        <v>444</v>
      </c>
      <c r="K37" s="122" t="s">
        <v>445</v>
      </c>
      <c r="L37" s="123" t="s">
        <v>446</v>
      </c>
    </row>
    <row r="38" spans="1:12" ht="10.5" customHeight="1">
      <c r="A38" s="124" t="s">
        <v>419</v>
      </c>
      <c r="B38" s="125" t="s">
        <v>447</v>
      </c>
      <c r="C38" s="246"/>
      <c r="D38" s="246"/>
      <c r="E38" s="246"/>
      <c r="F38" s="246"/>
      <c r="G38" s="96"/>
      <c r="H38" s="96"/>
      <c r="I38" s="96"/>
      <c r="J38" s="96"/>
      <c r="K38" s="96"/>
      <c r="L38" s="97"/>
    </row>
    <row r="39" spans="1:12" ht="12" customHeight="1">
      <c r="A39" s="98">
        <v>1</v>
      </c>
      <c r="B39" s="99">
        <v>0.001</v>
      </c>
      <c r="C39" s="99">
        <v>1E-06</v>
      </c>
      <c r="D39" s="99">
        <v>0.061024</v>
      </c>
      <c r="E39" s="99">
        <v>3.5E-05</v>
      </c>
      <c r="F39" s="100" t="s">
        <v>448</v>
      </c>
      <c r="G39" s="100" t="s">
        <v>448</v>
      </c>
      <c r="H39" s="100" t="s">
        <v>448</v>
      </c>
      <c r="I39" s="99">
        <v>4E-05</v>
      </c>
      <c r="J39" s="100" t="s">
        <v>448</v>
      </c>
      <c r="K39" s="100" t="s">
        <v>448</v>
      </c>
      <c r="L39" s="101" t="s">
        <v>448</v>
      </c>
    </row>
    <row r="40" spans="1:12" ht="12" customHeight="1">
      <c r="A40" s="98">
        <v>1000</v>
      </c>
      <c r="B40" s="99">
        <v>1</v>
      </c>
      <c r="C40" s="99">
        <v>0.001</v>
      </c>
      <c r="D40" s="99">
        <v>61.024</v>
      </c>
      <c r="E40" s="99">
        <v>0.03531</v>
      </c>
      <c r="F40" s="100" t="s">
        <v>448</v>
      </c>
      <c r="G40" s="99">
        <v>2.1134</v>
      </c>
      <c r="H40" s="99">
        <v>0.26417</v>
      </c>
      <c r="I40" s="99">
        <v>0.03594</v>
      </c>
      <c r="J40" s="99">
        <v>0.55435</v>
      </c>
      <c r="K40" s="100" t="s">
        <v>448</v>
      </c>
      <c r="L40" s="101" t="s">
        <v>448</v>
      </c>
    </row>
    <row r="41" spans="1:12" ht="12" customHeight="1">
      <c r="A41" s="98">
        <v>1000000</v>
      </c>
      <c r="B41" s="99">
        <v>1000</v>
      </c>
      <c r="C41" s="99">
        <v>1</v>
      </c>
      <c r="D41" s="100">
        <v>61024</v>
      </c>
      <c r="E41" s="99">
        <v>35.315</v>
      </c>
      <c r="F41" s="99">
        <v>1.30795</v>
      </c>
      <c r="G41" s="99">
        <v>2113.4</v>
      </c>
      <c r="H41" s="99">
        <v>264.17</v>
      </c>
      <c r="I41" s="99">
        <v>35.937</v>
      </c>
      <c r="J41" s="100" t="s">
        <v>448</v>
      </c>
      <c r="K41" s="99">
        <v>5.5435</v>
      </c>
      <c r="L41" s="102">
        <v>0.16637</v>
      </c>
    </row>
    <row r="42" spans="1:12" ht="12" customHeight="1">
      <c r="A42" s="104">
        <v>16.387</v>
      </c>
      <c r="B42" s="99">
        <v>0.01638</v>
      </c>
      <c r="C42" s="100">
        <v>1.6E-05</v>
      </c>
      <c r="D42" s="99">
        <v>1</v>
      </c>
      <c r="E42" s="100" t="s">
        <v>448</v>
      </c>
      <c r="F42" s="100" t="s">
        <v>448</v>
      </c>
      <c r="G42" s="100" t="s">
        <v>448</v>
      </c>
      <c r="H42" s="100" t="s">
        <v>448</v>
      </c>
      <c r="I42" s="100" t="s">
        <v>448</v>
      </c>
      <c r="J42" s="100" t="s">
        <v>448</v>
      </c>
      <c r="K42" s="100" t="s">
        <v>448</v>
      </c>
      <c r="L42" s="101" t="s">
        <v>448</v>
      </c>
    </row>
    <row r="43" spans="1:12" ht="12" customHeight="1">
      <c r="A43" s="98">
        <v>28317</v>
      </c>
      <c r="B43" s="99">
        <v>28.317</v>
      </c>
      <c r="C43" s="100">
        <v>0.02831</v>
      </c>
      <c r="D43" s="99">
        <v>1728</v>
      </c>
      <c r="E43" s="99">
        <v>1</v>
      </c>
      <c r="F43" s="99">
        <v>0.03704</v>
      </c>
      <c r="G43" s="100" t="s">
        <v>448</v>
      </c>
      <c r="H43" s="99">
        <v>7.4805</v>
      </c>
      <c r="I43" s="99">
        <v>1.0176</v>
      </c>
      <c r="J43" s="99">
        <v>15.698</v>
      </c>
      <c r="K43" s="100">
        <v>0.15698</v>
      </c>
      <c r="L43" s="101" t="s">
        <v>448</v>
      </c>
    </row>
    <row r="44" spans="1:12" ht="12" customHeight="1">
      <c r="A44" s="126">
        <v>764559.8</v>
      </c>
      <c r="B44" s="99">
        <v>764.53</v>
      </c>
      <c r="C44" s="100">
        <v>0.76453</v>
      </c>
      <c r="D44" s="99">
        <v>46656</v>
      </c>
      <c r="E44" s="99">
        <v>27</v>
      </c>
      <c r="F44" s="99">
        <v>1</v>
      </c>
      <c r="G44" s="100" t="s">
        <v>448</v>
      </c>
      <c r="H44" s="99">
        <v>201.97</v>
      </c>
      <c r="I44" s="99">
        <v>27.475</v>
      </c>
      <c r="J44" s="99">
        <v>423.83</v>
      </c>
      <c r="K44" s="100">
        <v>4.2383</v>
      </c>
      <c r="L44" s="101">
        <v>0.12719</v>
      </c>
    </row>
    <row r="45" spans="1:12" ht="12" customHeight="1">
      <c r="A45" s="98">
        <v>473.18</v>
      </c>
      <c r="B45" s="99">
        <v>0.47318</v>
      </c>
      <c r="C45" s="100" t="s">
        <v>448</v>
      </c>
      <c r="D45" s="99">
        <v>28.875</v>
      </c>
      <c r="E45" s="100" t="s">
        <v>448</v>
      </c>
      <c r="F45" s="100" t="s">
        <v>448</v>
      </c>
      <c r="G45" s="99">
        <v>1</v>
      </c>
      <c r="H45" s="99">
        <v>0.125</v>
      </c>
      <c r="I45" s="100" t="s">
        <v>448</v>
      </c>
      <c r="J45" s="99">
        <v>0.26231</v>
      </c>
      <c r="K45" s="100" t="s">
        <v>448</v>
      </c>
      <c r="L45" s="101" t="s">
        <v>448</v>
      </c>
    </row>
    <row r="46" spans="1:12" ht="12" customHeight="1">
      <c r="A46" s="98">
        <v>3785.4</v>
      </c>
      <c r="B46" s="99">
        <v>3.7854</v>
      </c>
      <c r="C46" s="99">
        <v>0.00378</v>
      </c>
      <c r="D46" s="99">
        <v>231</v>
      </c>
      <c r="E46" s="99">
        <v>0.13368</v>
      </c>
      <c r="F46" s="100" t="s">
        <v>448</v>
      </c>
      <c r="G46" s="100">
        <v>8</v>
      </c>
      <c r="H46" s="99">
        <v>1</v>
      </c>
      <c r="I46" s="99">
        <v>0.13604</v>
      </c>
      <c r="J46" s="99">
        <v>2.0985</v>
      </c>
      <c r="K46" s="100">
        <v>0.020985</v>
      </c>
      <c r="L46" s="101" t="s">
        <v>448</v>
      </c>
    </row>
    <row r="47" spans="1:12" ht="12" customHeight="1">
      <c r="A47" s="98">
        <v>27826</v>
      </c>
      <c r="B47" s="99">
        <v>27.826</v>
      </c>
      <c r="C47" s="99">
        <v>0.02783</v>
      </c>
      <c r="D47" s="99">
        <v>1698.1</v>
      </c>
      <c r="E47" s="99">
        <v>0.98274</v>
      </c>
      <c r="F47" s="99">
        <v>0.0367</v>
      </c>
      <c r="G47" s="100" t="s">
        <v>448</v>
      </c>
      <c r="H47" s="99">
        <v>7.3509</v>
      </c>
      <c r="I47" s="99">
        <v>1</v>
      </c>
      <c r="J47" s="99">
        <v>15.426</v>
      </c>
      <c r="K47" s="100">
        <v>0.15426</v>
      </c>
      <c r="L47" s="101">
        <v>0.00463</v>
      </c>
    </row>
    <row r="48" spans="1:12" ht="12" customHeight="1">
      <c r="A48" s="98">
        <v>1803.9</v>
      </c>
      <c r="B48" s="99">
        <v>1.8039</v>
      </c>
      <c r="C48" s="100" t="s">
        <v>448</v>
      </c>
      <c r="D48" s="99">
        <v>110.08</v>
      </c>
      <c r="E48" s="99">
        <v>0.063704</v>
      </c>
      <c r="F48" s="100" t="s">
        <v>448</v>
      </c>
      <c r="G48" s="100">
        <v>3.8123</v>
      </c>
      <c r="H48" s="99">
        <v>0.47654</v>
      </c>
      <c r="I48" s="99">
        <v>0.064827</v>
      </c>
      <c r="J48" s="99">
        <v>1</v>
      </c>
      <c r="K48" s="99">
        <v>0.01</v>
      </c>
      <c r="L48" s="102">
        <v>0.0003</v>
      </c>
    </row>
    <row r="49" spans="1:12" ht="12" customHeight="1">
      <c r="A49" s="98">
        <v>180390</v>
      </c>
      <c r="B49" s="99">
        <v>180.39</v>
      </c>
      <c r="C49" s="99">
        <v>0.18039</v>
      </c>
      <c r="D49" s="99">
        <v>11008</v>
      </c>
      <c r="E49" s="99">
        <v>6.3704</v>
      </c>
      <c r="F49" s="127">
        <v>0.23668</v>
      </c>
      <c r="G49" s="99">
        <v>381.23</v>
      </c>
      <c r="H49" s="128">
        <v>47.654</v>
      </c>
      <c r="I49" s="99">
        <v>6.4827</v>
      </c>
      <c r="J49" s="99">
        <v>100</v>
      </c>
      <c r="K49" s="99">
        <v>1</v>
      </c>
      <c r="L49" s="102">
        <v>0.03001</v>
      </c>
    </row>
    <row r="50" spans="1:12" ht="12" customHeight="1">
      <c r="A50" s="129" t="s">
        <v>448</v>
      </c>
      <c r="B50" s="108">
        <v>6010.5</v>
      </c>
      <c r="C50" s="108">
        <v>6.0105</v>
      </c>
      <c r="D50" s="116" t="s">
        <v>448</v>
      </c>
      <c r="E50" s="108">
        <v>212.26</v>
      </c>
      <c r="F50" s="108">
        <v>7.8615</v>
      </c>
      <c r="G50" s="116" t="s">
        <v>448</v>
      </c>
      <c r="H50" s="116" t="s">
        <v>448</v>
      </c>
      <c r="I50" s="108">
        <v>216</v>
      </c>
      <c r="J50" s="108">
        <v>3331.9</v>
      </c>
      <c r="K50" s="108">
        <v>33.19</v>
      </c>
      <c r="L50" s="109">
        <v>1</v>
      </c>
    </row>
    <row r="51" spans="1:12" ht="7.5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</row>
    <row r="52" spans="1:12" ht="13.5">
      <c r="A52" s="239" t="s">
        <v>449</v>
      </c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</row>
    <row r="53" spans="1:11" ht="12" customHeight="1">
      <c r="A53" s="247" t="s">
        <v>546</v>
      </c>
      <c r="B53" s="236" t="s">
        <v>547</v>
      </c>
      <c r="C53" s="236" t="s">
        <v>548</v>
      </c>
      <c r="D53" s="236" t="s">
        <v>549</v>
      </c>
      <c r="E53" s="236" t="s">
        <v>550</v>
      </c>
      <c r="F53" s="236" t="s">
        <v>551</v>
      </c>
      <c r="G53" s="236" t="s">
        <v>450</v>
      </c>
      <c r="H53" s="236" t="s">
        <v>451</v>
      </c>
      <c r="I53" s="236" t="s">
        <v>452</v>
      </c>
      <c r="J53" s="236" t="s">
        <v>453</v>
      </c>
      <c r="K53" s="240" t="s">
        <v>454</v>
      </c>
    </row>
    <row r="54" spans="1:11" ht="12" customHeight="1">
      <c r="A54" s="248"/>
      <c r="B54" s="243"/>
      <c r="C54" s="249"/>
      <c r="D54" s="243"/>
      <c r="E54" s="243"/>
      <c r="F54" s="243"/>
      <c r="G54" s="243"/>
      <c r="H54" s="243"/>
      <c r="I54" s="243"/>
      <c r="J54" s="243"/>
      <c r="K54" s="242"/>
    </row>
    <row r="55" spans="1:11" ht="12" customHeight="1">
      <c r="A55" s="111">
        <v>1</v>
      </c>
      <c r="B55" s="112">
        <v>0.001</v>
      </c>
      <c r="C55" s="100" t="s">
        <v>425</v>
      </c>
      <c r="D55" s="112">
        <v>15.432</v>
      </c>
      <c r="E55" s="112">
        <v>0.03527</v>
      </c>
      <c r="F55" s="112">
        <v>0.0022</v>
      </c>
      <c r="G55" s="100" t="s">
        <v>425</v>
      </c>
      <c r="H55" s="100" t="s">
        <v>425</v>
      </c>
      <c r="I55" s="112">
        <v>0.26667</v>
      </c>
      <c r="J55" s="112">
        <v>0.00167</v>
      </c>
      <c r="K55" s="101" t="s">
        <v>425</v>
      </c>
    </row>
    <row r="56" spans="1:11" ht="12" customHeight="1">
      <c r="A56" s="111">
        <v>1000</v>
      </c>
      <c r="B56" s="112">
        <v>1</v>
      </c>
      <c r="C56" s="112">
        <v>0.0001</v>
      </c>
      <c r="D56" s="112">
        <v>15432</v>
      </c>
      <c r="E56" s="112">
        <v>35.273</v>
      </c>
      <c r="F56" s="112">
        <v>2.2046</v>
      </c>
      <c r="G56" s="112">
        <v>0.0011</v>
      </c>
      <c r="H56" s="112">
        <v>0.00098</v>
      </c>
      <c r="I56" s="112">
        <v>266.67</v>
      </c>
      <c r="J56" s="112">
        <v>1.6667</v>
      </c>
      <c r="K56" s="113">
        <v>0.26667</v>
      </c>
    </row>
    <row r="57" spans="1:11" ht="12" customHeight="1">
      <c r="A57" s="111">
        <v>1000000</v>
      </c>
      <c r="B57" s="112">
        <v>1000</v>
      </c>
      <c r="C57" s="112">
        <v>1</v>
      </c>
      <c r="D57" s="100" t="s">
        <v>425</v>
      </c>
      <c r="E57" s="100" t="s">
        <v>425</v>
      </c>
      <c r="F57" s="112">
        <v>2204.6</v>
      </c>
      <c r="G57" s="112">
        <v>1.1023</v>
      </c>
      <c r="H57" s="112">
        <v>0.98421</v>
      </c>
      <c r="I57" s="100" t="s">
        <v>425</v>
      </c>
      <c r="J57" s="112">
        <v>1666.7</v>
      </c>
      <c r="K57" s="113">
        <v>266.67</v>
      </c>
    </row>
    <row r="58" spans="1:11" ht="12" customHeight="1">
      <c r="A58" s="111">
        <v>0.0648</v>
      </c>
      <c r="B58" s="100" t="s">
        <v>425</v>
      </c>
      <c r="C58" s="100" t="s">
        <v>425</v>
      </c>
      <c r="D58" s="112">
        <v>1</v>
      </c>
      <c r="E58" s="112">
        <v>0.00229</v>
      </c>
      <c r="F58" s="112">
        <v>0.000743</v>
      </c>
      <c r="G58" s="100" t="s">
        <v>425</v>
      </c>
      <c r="H58" s="100" t="s">
        <v>425</v>
      </c>
      <c r="I58" s="112">
        <v>0.01728</v>
      </c>
      <c r="J58" s="112">
        <v>0.00108</v>
      </c>
      <c r="K58" s="101" t="s">
        <v>425</v>
      </c>
    </row>
    <row r="59" spans="1:11" ht="12" customHeight="1">
      <c r="A59" s="130">
        <v>28.35</v>
      </c>
      <c r="B59" s="112">
        <v>0.02835</v>
      </c>
      <c r="C59" s="100" t="s">
        <v>425</v>
      </c>
      <c r="D59" s="112">
        <v>437.5</v>
      </c>
      <c r="E59" s="112">
        <v>1</v>
      </c>
      <c r="F59" s="112">
        <v>0.0625</v>
      </c>
      <c r="G59" s="100" t="s">
        <v>425</v>
      </c>
      <c r="H59" s="100" t="s">
        <v>425</v>
      </c>
      <c r="I59" s="112">
        <v>7.5598</v>
      </c>
      <c r="J59" s="112">
        <v>0.04725</v>
      </c>
      <c r="K59" s="101" t="s">
        <v>425</v>
      </c>
    </row>
    <row r="60" spans="1:11" ht="12" customHeight="1">
      <c r="A60" s="111">
        <v>453.6</v>
      </c>
      <c r="B60" s="112">
        <v>0.4536</v>
      </c>
      <c r="C60" s="112">
        <v>0.000454</v>
      </c>
      <c r="D60" s="112">
        <v>7000</v>
      </c>
      <c r="E60" s="112">
        <v>16</v>
      </c>
      <c r="F60" s="112">
        <v>1</v>
      </c>
      <c r="G60" s="112">
        <v>0.00045</v>
      </c>
      <c r="H60" s="112">
        <v>0.00045</v>
      </c>
      <c r="I60" s="112">
        <v>120.96</v>
      </c>
      <c r="J60" s="112">
        <v>0.75599</v>
      </c>
      <c r="K60" s="113">
        <v>0.12096</v>
      </c>
    </row>
    <row r="61" spans="1:11" ht="12" customHeight="1">
      <c r="A61" s="131" t="s">
        <v>425</v>
      </c>
      <c r="B61" s="112">
        <v>907.18</v>
      </c>
      <c r="C61" s="112">
        <v>0.90718</v>
      </c>
      <c r="D61" s="100" t="s">
        <v>425</v>
      </c>
      <c r="E61" s="112">
        <v>32000</v>
      </c>
      <c r="F61" s="112">
        <v>2000</v>
      </c>
      <c r="G61" s="112">
        <v>0.8929</v>
      </c>
      <c r="H61" s="112">
        <v>0.8929</v>
      </c>
      <c r="I61" s="100" t="s">
        <v>425</v>
      </c>
      <c r="J61" s="112">
        <v>1512</v>
      </c>
      <c r="K61" s="113">
        <v>241.92</v>
      </c>
    </row>
    <row r="62" spans="1:11" ht="12" customHeight="1">
      <c r="A62" s="131" t="s">
        <v>425</v>
      </c>
      <c r="B62" s="112">
        <v>1016.05</v>
      </c>
      <c r="C62" s="132">
        <v>1.016</v>
      </c>
      <c r="D62" s="100" t="s">
        <v>425</v>
      </c>
      <c r="E62" s="112">
        <v>35840</v>
      </c>
      <c r="F62" s="112">
        <v>2240</v>
      </c>
      <c r="G62" s="112">
        <v>1.12</v>
      </c>
      <c r="H62" s="112">
        <v>1</v>
      </c>
      <c r="I62" s="112">
        <v>270944</v>
      </c>
      <c r="J62" s="112">
        <v>1693.4</v>
      </c>
      <c r="K62" s="113">
        <v>270.95</v>
      </c>
    </row>
    <row r="63" spans="1:11" ht="12" customHeight="1">
      <c r="A63" s="111">
        <v>3.75</v>
      </c>
      <c r="B63" s="100" t="s">
        <v>425</v>
      </c>
      <c r="C63" s="100" t="s">
        <v>425</v>
      </c>
      <c r="D63" s="112">
        <v>57.872</v>
      </c>
      <c r="E63" s="112">
        <v>0.13228</v>
      </c>
      <c r="F63" s="112">
        <v>0.00827</v>
      </c>
      <c r="G63" s="100" t="s">
        <v>425</v>
      </c>
      <c r="H63" s="100" t="s">
        <v>425</v>
      </c>
      <c r="I63" s="112">
        <v>1</v>
      </c>
      <c r="J63" s="100" t="s">
        <v>425</v>
      </c>
      <c r="K63" s="101" t="s">
        <v>425</v>
      </c>
    </row>
    <row r="64" spans="1:11" ht="12" customHeight="1">
      <c r="A64" s="111">
        <v>600</v>
      </c>
      <c r="B64" s="112">
        <v>0.6</v>
      </c>
      <c r="C64" s="112">
        <v>0.0006</v>
      </c>
      <c r="D64" s="112">
        <v>9259.6</v>
      </c>
      <c r="E64" s="112">
        <v>21.164</v>
      </c>
      <c r="F64" s="112">
        <v>1.3228</v>
      </c>
      <c r="G64" s="100" t="s">
        <v>425</v>
      </c>
      <c r="H64" s="100" t="s">
        <v>425</v>
      </c>
      <c r="I64" s="112">
        <v>160</v>
      </c>
      <c r="J64" s="112">
        <v>1</v>
      </c>
      <c r="K64" s="113">
        <v>0.16</v>
      </c>
    </row>
    <row r="65" spans="1:11" ht="12" customHeight="1">
      <c r="A65" s="107">
        <v>3750</v>
      </c>
      <c r="B65" s="108">
        <v>3.75</v>
      </c>
      <c r="C65" s="108">
        <v>0.00375</v>
      </c>
      <c r="D65" s="108">
        <v>57872</v>
      </c>
      <c r="E65" s="108">
        <v>132.28</v>
      </c>
      <c r="F65" s="108">
        <v>8.2672</v>
      </c>
      <c r="G65" s="108">
        <v>0.00413</v>
      </c>
      <c r="H65" s="108">
        <v>0.00369</v>
      </c>
      <c r="I65" s="108">
        <v>1000</v>
      </c>
      <c r="J65" s="108">
        <v>6.25</v>
      </c>
      <c r="K65" s="109">
        <v>1</v>
      </c>
    </row>
  </sheetData>
  <mergeCells count="37">
    <mergeCell ref="A52:L52"/>
    <mergeCell ref="A53:A54"/>
    <mergeCell ref="B53:B54"/>
    <mergeCell ref="C53:C54"/>
    <mergeCell ref="D53:D54"/>
    <mergeCell ref="E53:E54"/>
    <mergeCell ref="F53:F54"/>
    <mergeCell ref="G53:G54"/>
    <mergeCell ref="H53:H54"/>
    <mergeCell ref="J53:J54"/>
    <mergeCell ref="C20:C21"/>
    <mergeCell ref="A19:L19"/>
    <mergeCell ref="B20:B21"/>
    <mergeCell ref="G20:G21"/>
    <mergeCell ref="I20:I21"/>
    <mergeCell ref="J20:J21"/>
    <mergeCell ref="K20:K21"/>
    <mergeCell ref="L4:L5"/>
    <mergeCell ref="K53:K54"/>
    <mergeCell ref="I53:I54"/>
    <mergeCell ref="K4:K5"/>
    <mergeCell ref="A35:L35"/>
    <mergeCell ref="C36:C38"/>
    <mergeCell ref="D36:D38"/>
    <mergeCell ref="E36:E38"/>
    <mergeCell ref="F36:F38"/>
    <mergeCell ref="L20:L21"/>
    <mergeCell ref="I4:I5"/>
    <mergeCell ref="J4:J5"/>
    <mergeCell ref="A1:L1"/>
    <mergeCell ref="A3:L3"/>
    <mergeCell ref="B4:B5"/>
    <mergeCell ref="D4:D5"/>
    <mergeCell ref="E4:E5"/>
    <mergeCell ref="F4:F5"/>
    <mergeCell ref="G4:G5"/>
    <mergeCell ref="H4:H5"/>
  </mergeCells>
  <printOptions horizontalCentered="1" verticalCentered="1"/>
  <pageMargins left="0.15748031496062992" right="0.15748031496062992" top="0.15748031496062992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宜野湾市役所</cp:lastModifiedBy>
  <cp:lastPrinted>2008-03-13T10:05:28Z</cp:lastPrinted>
  <dcterms:created xsi:type="dcterms:W3CDTF">2007-03-12T13:56:22Z</dcterms:created>
  <dcterms:modified xsi:type="dcterms:W3CDTF">2008-03-25T11:12:42Z</dcterms:modified>
  <cp:category/>
  <cp:version/>
  <cp:contentType/>
  <cp:contentStatus/>
</cp:coreProperties>
</file>