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◎宜野湾市自治会長名簿" sheetId="1" r:id="rId1"/>
    <sheet name="◎市内の公共施設" sheetId="2" r:id="rId2"/>
    <sheet name="◎行政組織図" sheetId="3" r:id="rId3"/>
    <sheet name="◎度量衡換算表" sheetId="4" r:id="rId4"/>
  </sheets>
  <definedNames>
    <definedName name="_xlnm.Print_Area" localSheetId="1">'◎市内の公共施設'!$A$1:$H$105</definedName>
  </definedNames>
  <calcPr fullCalcOnLoad="1"/>
</workbook>
</file>

<file path=xl/sharedStrings.xml><?xml version="1.0" encoding="utf-8"?>
<sst xmlns="http://schemas.openxmlformats.org/spreadsheetml/2006/main" count="862" uniqueCount="629">
  <si>
    <t>総　務　部</t>
  </si>
  <si>
    <t>総務課</t>
  </si>
  <si>
    <t>事業管理係</t>
  </si>
  <si>
    <t>管財係</t>
  </si>
  <si>
    <t>部長</t>
  </si>
  <si>
    <t>次長</t>
  </si>
  <si>
    <t>人事課</t>
  </si>
  <si>
    <t>人事係</t>
  </si>
  <si>
    <t>給与係</t>
  </si>
  <si>
    <t>※総務課長兼務</t>
  </si>
  <si>
    <t>契約検査課</t>
  </si>
  <si>
    <t>契約係</t>
  </si>
  <si>
    <t>IT推進室</t>
  </si>
  <si>
    <t>IT推進係</t>
  </si>
  <si>
    <t>行政改革室</t>
  </si>
  <si>
    <t>行政改革係</t>
  </si>
  <si>
    <t>税務課</t>
  </si>
  <si>
    <t>税制係</t>
  </si>
  <si>
    <t>市民税係</t>
  </si>
  <si>
    <t>家屋係</t>
  </si>
  <si>
    <t>土地係</t>
  </si>
  <si>
    <t>納税課</t>
  </si>
  <si>
    <t>管理係</t>
  </si>
  <si>
    <t>滞納整理班</t>
  </si>
  <si>
    <t>企　画　部</t>
  </si>
  <si>
    <t>企画政策課</t>
  </si>
  <si>
    <t>企画政策係</t>
  </si>
  <si>
    <t>統計係</t>
  </si>
  <si>
    <t>男女共同参画係</t>
  </si>
  <si>
    <t>秘書広報課</t>
  </si>
  <si>
    <t>秘書係</t>
  </si>
  <si>
    <t>市政広報係</t>
  </si>
  <si>
    <t>平和交流係</t>
  </si>
  <si>
    <t>財政課</t>
  </si>
  <si>
    <t>財政係</t>
  </si>
  <si>
    <t>市民経済部</t>
  </si>
  <si>
    <t>市民生活課</t>
  </si>
  <si>
    <t>市民生活係</t>
  </si>
  <si>
    <t>交通防犯係</t>
  </si>
  <si>
    <t>環境対策課</t>
  </si>
  <si>
    <t>清掃指導係</t>
  </si>
  <si>
    <t>環境指導係</t>
  </si>
  <si>
    <t>※市民生活課長兼務</t>
  </si>
  <si>
    <t>市民課</t>
  </si>
  <si>
    <t>記録係</t>
  </si>
  <si>
    <t>戸籍係</t>
  </si>
  <si>
    <t>市民係</t>
  </si>
  <si>
    <t>年金係</t>
  </si>
  <si>
    <t>市長</t>
  </si>
  <si>
    <t>福祉総務課</t>
  </si>
  <si>
    <t>総務係</t>
  </si>
  <si>
    <t>福祉事務所</t>
  </si>
  <si>
    <t>児童家庭課</t>
  </si>
  <si>
    <t>保育児童係</t>
  </si>
  <si>
    <t>児童家庭係</t>
  </si>
  <si>
    <t>野嵩保育所</t>
  </si>
  <si>
    <t>うなばら保育所</t>
  </si>
  <si>
    <t>宜野湾保育所</t>
  </si>
  <si>
    <t>福祉保健部</t>
  </si>
  <si>
    <t>福祉担当次長</t>
  </si>
  <si>
    <t>※福祉総務課長兼務</t>
  </si>
  <si>
    <t>保護課</t>
  </si>
  <si>
    <t>※介護長寿課長兼務</t>
  </si>
  <si>
    <t>介護長寿課</t>
  </si>
  <si>
    <t>認定給付係</t>
  </si>
  <si>
    <t>国民健康保険課</t>
  </si>
  <si>
    <t>庶務係</t>
  </si>
  <si>
    <t>給付係</t>
  </si>
  <si>
    <t>保険税係</t>
  </si>
  <si>
    <t>福寿園</t>
  </si>
  <si>
    <t>業務係</t>
  </si>
  <si>
    <t>養護係</t>
  </si>
  <si>
    <t>健康増進課</t>
  </si>
  <si>
    <t>予防係</t>
  </si>
  <si>
    <t>健康推進係</t>
  </si>
  <si>
    <t>すこやか親子係</t>
  </si>
  <si>
    <t>建設部</t>
  </si>
  <si>
    <t>建築課</t>
  </si>
  <si>
    <t>指導係</t>
  </si>
  <si>
    <t>施設係</t>
  </si>
  <si>
    <t>市営住宅係</t>
  </si>
  <si>
    <t>都市計画課</t>
  </si>
  <si>
    <t>都市計画係</t>
  </si>
  <si>
    <t>工事係</t>
  </si>
  <si>
    <t>土木課</t>
  </si>
  <si>
    <t>土木管理係</t>
  </si>
  <si>
    <t>用地課</t>
  </si>
  <si>
    <t>区画整理課</t>
  </si>
  <si>
    <t>計画係</t>
  </si>
  <si>
    <t>換地補償係</t>
  </si>
  <si>
    <t>下水道課</t>
  </si>
  <si>
    <t>建設係</t>
  </si>
  <si>
    <t>施設管理課</t>
  </si>
  <si>
    <t>基地政策部</t>
  </si>
  <si>
    <t>基地渉外課</t>
  </si>
  <si>
    <t>基地渉外係</t>
  </si>
  <si>
    <t>基地跡地対策課</t>
  </si>
  <si>
    <t>基地跡地対策係</t>
  </si>
  <si>
    <t>会計課</t>
  </si>
  <si>
    <t>会計係</t>
  </si>
  <si>
    <t>消防本部</t>
  </si>
  <si>
    <t>予防課</t>
  </si>
  <si>
    <t>消防長</t>
  </si>
  <si>
    <t>警防課</t>
  </si>
  <si>
    <t>警防係</t>
  </si>
  <si>
    <t>救急救助係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</si>
  <si>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</si>
  <si>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</si>
  <si>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</si>
  <si>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</si>
  <si>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</si>
  <si>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</si>
  <si>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</si>
  <si>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</si>
  <si>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</si>
  <si>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</si>
  <si>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水道局</t>
  </si>
  <si>
    <t>経理係</t>
  </si>
  <si>
    <t>出納係</t>
  </si>
  <si>
    <t>業務課</t>
  </si>
  <si>
    <t>料金係</t>
  </si>
  <si>
    <t>施設課</t>
  </si>
  <si>
    <t>給水工事係</t>
  </si>
  <si>
    <t>維持管理係</t>
  </si>
  <si>
    <t>教育委員会</t>
  </si>
  <si>
    <t>教育長</t>
  </si>
  <si>
    <t>教育部</t>
  </si>
  <si>
    <t>事業管理係</t>
  </si>
  <si>
    <t>社会教育係</t>
  </si>
  <si>
    <t>体育振興係</t>
  </si>
  <si>
    <t>市史編集係</t>
  </si>
  <si>
    <t>文化財保護係</t>
  </si>
  <si>
    <t>市立博物館</t>
  </si>
  <si>
    <t>中央公民館</t>
  </si>
  <si>
    <t>市民図書館</t>
  </si>
  <si>
    <t>奉仕係</t>
  </si>
  <si>
    <t>指導部</t>
  </si>
  <si>
    <t>学務係</t>
  </si>
  <si>
    <t>はごろも学習センター</t>
  </si>
  <si>
    <t>研修係</t>
  </si>
  <si>
    <t>幼稚園</t>
  </si>
  <si>
    <t>普天間幼稚園</t>
  </si>
  <si>
    <t>普天間第二幼稚園</t>
  </si>
  <si>
    <t>大山幼稚園</t>
  </si>
  <si>
    <t>大謝名幼稚園</t>
  </si>
  <si>
    <t>嘉数幼稚園</t>
  </si>
  <si>
    <t>志真志幼稚園</t>
  </si>
  <si>
    <t>宜野湾幼稚園</t>
  </si>
  <si>
    <t>長田幼稚園</t>
  </si>
  <si>
    <t>小学校</t>
  </si>
  <si>
    <t>普天間小学校</t>
  </si>
  <si>
    <t>普天間第二小学校</t>
  </si>
  <si>
    <t>大山小学校</t>
  </si>
  <si>
    <t>大謝名小学校</t>
  </si>
  <si>
    <t>嘉数小学校</t>
  </si>
  <si>
    <t>志真志小学校</t>
  </si>
  <si>
    <t>宜野湾小学校</t>
  </si>
  <si>
    <t>長田小学校</t>
  </si>
  <si>
    <t>中学校</t>
  </si>
  <si>
    <t>普天間中学校</t>
  </si>
  <si>
    <t>真志喜中学校</t>
  </si>
  <si>
    <t>嘉数中学校</t>
  </si>
  <si>
    <t>宜野湾中学校</t>
  </si>
  <si>
    <t>学校給食センター</t>
  </si>
  <si>
    <t>宜野湾学校給食センター</t>
  </si>
  <si>
    <t>大山学校給食センター</t>
  </si>
  <si>
    <t>普天間第二学校給食センター</t>
  </si>
  <si>
    <t>真志喜学校給食センター</t>
  </si>
  <si>
    <t>市議会事務局</t>
  </si>
  <si>
    <t>庶務課</t>
  </si>
  <si>
    <t>議事係</t>
  </si>
  <si>
    <t>局長</t>
  </si>
  <si>
    <t>※庶務課長兼務</t>
  </si>
  <si>
    <t>選挙管理委員会事務局</t>
  </si>
  <si>
    <t>監査委員事務局</t>
  </si>
  <si>
    <t>固定資産評価審査委員会</t>
  </si>
  <si>
    <t>区分</t>
  </si>
  <si>
    <t>定数</t>
  </si>
  <si>
    <t>実数</t>
  </si>
  <si>
    <t>土地開発公社</t>
  </si>
  <si>
    <t>市長事務部局</t>
  </si>
  <si>
    <t>常任理事</t>
  </si>
  <si>
    <t>（事務局長及び総務課長兼務）</t>
  </si>
  <si>
    <t>議会事務局</t>
  </si>
  <si>
    <t>選管事務局</t>
  </si>
  <si>
    <t>消防本部</t>
  </si>
  <si>
    <t>合計</t>
  </si>
  <si>
    <t>名　　　　　称</t>
  </si>
  <si>
    <t>所　　在　　地</t>
  </si>
  <si>
    <t>電　　　話</t>
  </si>
  <si>
    <t>市　の　施　設</t>
  </si>
  <si>
    <t>《行政機関》</t>
  </si>
  <si>
    <t>市役所</t>
  </si>
  <si>
    <t>野嵩１－１－１</t>
  </si>
  <si>
    <t>字野嵩６７７</t>
  </si>
  <si>
    <t>８９２－１１９９</t>
  </si>
  <si>
    <t>消防署　　我如古出張所</t>
  </si>
  <si>
    <t>我如古３－２－１</t>
  </si>
  <si>
    <t>消防署　　真志喜出張所</t>
  </si>
  <si>
    <t>真志喜３－２５－３</t>
  </si>
  <si>
    <t>字野嵩７３０</t>
  </si>
  <si>
    <t>８９２－３３５１</t>
  </si>
  <si>
    <t>《教育・文化施設》</t>
  </si>
  <si>
    <t>我如古３－４－１０</t>
  </si>
  <si>
    <t>真志喜１－２５－１</t>
  </si>
  <si>
    <t>市民会館</t>
  </si>
  <si>
    <t>野嵩１－１－２</t>
  </si>
  <si>
    <t>赤道１－５－１７</t>
  </si>
  <si>
    <t>《幼稚園》</t>
  </si>
  <si>
    <t>普天間１－１０－１</t>
  </si>
  <si>
    <t>新城２－８－１９</t>
  </si>
  <si>
    <t>大山５－１６－１</t>
  </si>
  <si>
    <t>大謝名５－１２－１</t>
  </si>
  <si>
    <t>真栄原１－１３－１</t>
  </si>
  <si>
    <t>宜野湾３－５－１</t>
  </si>
  <si>
    <t>字愛知４０９</t>
  </si>
  <si>
    <t>長田３－１９－１</t>
  </si>
  <si>
    <t>《小学校》</t>
  </si>
  <si>
    <t>《中学校》</t>
  </si>
  <si>
    <t>新城２－４１－１</t>
  </si>
  <si>
    <t>真志喜３－１９－１</t>
  </si>
  <si>
    <t>字我如古４２３</t>
  </si>
  <si>
    <t>赤道１－１５－１</t>
  </si>
  <si>
    <t>《給食センター》</t>
  </si>
  <si>
    <t>普天間第二給食センター</t>
  </si>
  <si>
    <t>新城２－４１－２７</t>
  </si>
  <si>
    <t>志真志３－１６－１</t>
  </si>
  <si>
    <t>真志喜３－１９－２</t>
  </si>
  <si>
    <t>《保育所》</t>
  </si>
  <si>
    <t>野嵩保育所</t>
  </si>
  <si>
    <t>野嵩２－２２－１２</t>
  </si>
  <si>
    <t>うなばら保育所</t>
  </si>
  <si>
    <t>大山３－３０－１</t>
  </si>
  <si>
    <t>宜野湾保育所</t>
  </si>
  <si>
    <t>宜野湾３－１３－１０</t>
  </si>
  <si>
    <t>《児童センター》</t>
  </si>
  <si>
    <t>赤道児童センター</t>
  </si>
  <si>
    <t>赤道１－５－１６</t>
  </si>
  <si>
    <t>新城児童センター</t>
  </si>
  <si>
    <t>新城２－４－１１</t>
  </si>
  <si>
    <t>大山児童センター</t>
  </si>
  <si>
    <t>大山４－１４－３</t>
  </si>
  <si>
    <t>大謝名児童センター</t>
  </si>
  <si>
    <t>大謝名５－２５－２</t>
  </si>
  <si>
    <t>《体育施設・その他》</t>
  </si>
  <si>
    <t>真志喜４－２－１</t>
  </si>
  <si>
    <t>市立グラウンド</t>
  </si>
  <si>
    <t>真志喜３－２５－１</t>
  </si>
  <si>
    <t>市立野球場</t>
  </si>
  <si>
    <t>市立体育館</t>
  </si>
  <si>
    <t>宜野湾トロピカルビーチ</t>
  </si>
  <si>
    <t>勤労青少年ホーム</t>
  </si>
  <si>
    <t>伊佐４－７－１４</t>
  </si>
  <si>
    <t>人材育成交流センターめぶき</t>
  </si>
  <si>
    <t>志真志１－１５－２２</t>
  </si>
  <si>
    <t>宜野湾ベイサイド情報センター</t>
  </si>
  <si>
    <t>字宇地泊５５８－１８</t>
  </si>
  <si>
    <t>シルバー人材育成センター</t>
  </si>
  <si>
    <t>《社会福祉関係》</t>
  </si>
  <si>
    <t>保健相談センター</t>
  </si>
  <si>
    <t>真栄原１－１３－１５</t>
  </si>
  <si>
    <t>赤道２－７－２</t>
  </si>
  <si>
    <t>老人福祉センター</t>
  </si>
  <si>
    <t>高　等　学　校　・　大　学</t>
  </si>
  <si>
    <t>普天間高等学校</t>
  </si>
  <si>
    <t>普天間１－２４－１</t>
  </si>
  <si>
    <t>中部商業高等学校</t>
  </si>
  <si>
    <t>我如古２－２－１</t>
  </si>
  <si>
    <t>宜野湾高等学校</t>
  </si>
  <si>
    <t>真志喜２－２５－１</t>
  </si>
  <si>
    <t>沖縄国際大学</t>
  </si>
  <si>
    <t>宜野湾２－６－１</t>
  </si>
  <si>
    <t>県　の　出　先　機　関</t>
  </si>
  <si>
    <t>交通裁判所</t>
  </si>
  <si>
    <t>我如古２－３７－１３</t>
  </si>
  <si>
    <t>宜野湾警察署</t>
  </si>
  <si>
    <t>真志喜２－１－３</t>
  </si>
  <si>
    <t>中部土木事務所</t>
  </si>
  <si>
    <t>伊佐３－４－１</t>
  </si>
  <si>
    <t>伊佐３－１２－１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</si>
  <si>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</si>
  <si>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</si>
  <si>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</si>
  <si>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</si>
  <si>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</si>
  <si>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</si>
  <si>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宜野湾郵便局</t>
  </si>
  <si>
    <t>字愛知３８－１</t>
  </si>
  <si>
    <t>８９２－４２３４</t>
  </si>
  <si>
    <t>普天間郵便局</t>
  </si>
  <si>
    <t>普天間２－５－５</t>
  </si>
  <si>
    <t>真栄原郵便局</t>
  </si>
  <si>
    <t>真栄原３－５－２５</t>
  </si>
  <si>
    <t>大山郵便局</t>
  </si>
  <si>
    <t>大山５－２－３</t>
  </si>
  <si>
    <t>大謝名郵便局</t>
  </si>
  <si>
    <t>大謝名５－６－７</t>
  </si>
  <si>
    <t>８９７－１２３０</t>
  </si>
  <si>
    <t>我如古郵便局</t>
  </si>
  <si>
    <t>我如古２－１－１１</t>
  </si>
  <si>
    <t>宜野湾伊佐郵便局</t>
  </si>
  <si>
    <t>伊佐４－１－１</t>
  </si>
  <si>
    <t>宜野湾上原郵便局</t>
  </si>
  <si>
    <t>上原１－２－３</t>
  </si>
  <si>
    <t>宜野湾長田郵便局</t>
  </si>
  <si>
    <t>長田１－２７－１</t>
  </si>
  <si>
    <t>真志喜郵便局</t>
  </si>
  <si>
    <t>真志喜３－１５－１１</t>
  </si>
  <si>
    <t>国立病院機構沖縄病院</t>
  </si>
  <si>
    <t>我如古３－２０－１４</t>
  </si>
  <si>
    <t>そ　の　他　施　設</t>
  </si>
  <si>
    <t>宜野湾市土地開発公社</t>
  </si>
  <si>
    <t>宜野湾市社会福祉協議会</t>
  </si>
  <si>
    <t>赤道２－７－１</t>
  </si>
  <si>
    <t>宜野湾コンベンションセンター</t>
  </si>
  <si>
    <t>真志喜４－３－１</t>
  </si>
  <si>
    <t>倉浜衛生施設組合宜野湾清水苑</t>
  </si>
  <si>
    <t>伊佐４－９－６</t>
  </si>
  <si>
    <t>駐留軍離職者対策センター</t>
  </si>
  <si>
    <t>伊佐４－５－１６</t>
  </si>
  <si>
    <t>《長　　　さ》</t>
  </si>
  <si>
    <t>メートル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</si>
  <si>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</si>
  <si>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</si>
  <si>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</si>
  <si>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</si>
  <si>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</si>
  <si>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</si>
  <si>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</si>
  <si>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</si>
  <si>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平方キロ</t>
  </si>
  <si>
    <t>平　 方</t>
  </si>
  <si>
    <t>平  方</t>
  </si>
  <si>
    <t>平方尺</t>
  </si>
  <si>
    <t>坪･歩</t>
  </si>
  <si>
    <t>反</t>
  </si>
  <si>
    <t>町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</si>
  <si>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</si>
  <si>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</si>
  <si>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</si>
  <si>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</si>
  <si>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</si>
  <si>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</si>
  <si>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</si>
  <si>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</si>
  <si>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立方尺</t>
  </si>
  <si>
    <t>升</t>
  </si>
  <si>
    <t>石</t>
  </si>
  <si>
    <t>立方坪</t>
  </si>
  <si>
    <t>(リットル)</t>
  </si>
  <si>
    <t>－</t>
  </si>
  <si>
    <t>《重　　　量》</t>
  </si>
  <si>
    <t>米トン</t>
  </si>
  <si>
    <t>英トン</t>
  </si>
  <si>
    <t>匁</t>
  </si>
  <si>
    <t>斤</t>
  </si>
  <si>
    <t>貫</t>
  </si>
  <si>
    <r>
      <t>◎</t>
    </r>
    <r>
      <rPr>
        <b/>
        <sz val="18"/>
        <rFont val="ＭＳ 明朝"/>
        <family val="1"/>
      </rPr>
      <t>宜野湾市自治会長名簿</t>
    </r>
  </si>
  <si>
    <r>
      <t>◎</t>
    </r>
    <r>
      <rPr>
        <b/>
        <sz val="18"/>
        <rFont val="ＭＳ 明朝"/>
        <family val="1"/>
      </rPr>
      <t>市 内 の 公 共 施 設</t>
    </r>
  </si>
  <si>
    <t>◎</t>
  </si>
  <si>
    <t>８９７－１２１０</t>
  </si>
  <si>
    <t>８９０－４３９９</t>
  </si>
  <si>
    <t>８９２－８２８０</t>
  </si>
  <si>
    <t>８９７－４６４６</t>
  </si>
  <si>
    <t>８７０－９３１７</t>
  </si>
  <si>
    <t>８９３－４４３３</t>
  </si>
  <si>
    <t>８９３－４４３６</t>
  </si>
  <si>
    <t>８９３－６０７７</t>
  </si>
  <si>
    <t>８９２－２６６５</t>
  </si>
  <si>
    <t>８９２－４４３０</t>
  </si>
  <si>
    <t>８９７－６１９３</t>
  </si>
  <si>
    <t>８９７－４１５４</t>
  </si>
  <si>
    <t>８９８－６２４３</t>
  </si>
  <si>
    <t>８９２－１５０１</t>
  </si>
  <si>
    <t>８９２－５２６３</t>
  </si>
  <si>
    <t>８９２－２４１１</t>
  </si>
  <si>
    <t>８９２－３３５９</t>
  </si>
  <si>
    <t>８９２－２４２４</t>
  </si>
  <si>
    <t>８９７－２１７４</t>
  </si>
  <si>
    <t>８９７－２１００</t>
  </si>
  <si>
    <t>８９８－２６３０</t>
  </si>
  <si>
    <t>８９２－１０５２</t>
  </si>
  <si>
    <t>８９２－３００６</t>
  </si>
  <si>
    <t>８９２－１１７７</t>
  </si>
  <si>
    <t>８９２－３３２８</t>
  </si>
  <si>
    <t>８９７－３６５１</t>
  </si>
  <si>
    <t>８９８－２６４２</t>
  </si>
  <si>
    <t>８９３－１３９７</t>
  </si>
  <si>
    <t>８９２－５３５０</t>
  </si>
  <si>
    <t>８９８－４５４１</t>
  </si>
  <si>
    <t>８９７－１１２９</t>
  </si>
  <si>
    <t>８９７－３４７７</t>
  </si>
  <si>
    <t>８９２－２２６１</t>
  </si>
  <si>
    <t>８９８－６３３７</t>
  </si>
  <si>
    <t>８９２－５３６５</t>
  </si>
  <si>
    <t>８９２－３３９７</t>
  </si>
  <si>
    <t>８９２－８８８８</t>
  </si>
  <si>
    <t>８９０－００１５</t>
  </si>
  <si>
    <t>８９７－４１１７</t>
  </si>
  <si>
    <t>８９７－２７５１</t>
  </si>
  <si>
    <t>８９７－２７５１</t>
  </si>
  <si>
    <t>８９８－１６６１</t>
  </si>
  <si>
    <t>８９６－１２１５</t>
  </si>
  <si>
    <t>９４２－８４１５</t>
  </si>
  <si>
    <t>８９３－６８２８</t>
  </si>
  <si>
    <t>８９８－５５８３</t>
  </si>
  <si>
    <t>８９２－１３３３</t>
  </si>
  <si>
    <t>８９３－６４００</t>
  </si>
  <si>
    <t>◎</t>
  </si>
  <si>
    <t>８９２－３３５４</t>
  </si>
  <si>
    <t>８９８－４８８８</t>
  </si>
  <si>
    <t>８９７－１０２０</t>
  </si>
  <si>
    <t>８９２－１１１１</t>
  </si>
  <si>
    <t>◎</t>
  </si>
  <si>
    <t>８９８－６２４９</t>
  </si>
  <si>
    <t>８９８－０１１０</t>
  </si>
  <si>
    <t>８９２－３６６３</t>
  </si>
  <si>
    <t>８９７－６１４１</t>
  </si>
  <si>
    <t>８９７－３１４２</t>
  </si>
  <si>
    <t>８９７－１４３４</t>
  </si>
  <si>
    <t>８９３－７３１１</t>
  </si>
  <si>
    <t>８９３－３４８１</t>
  </si>
  <si>
    <t>８９０－６００１</t>
  </si>
  <si>
    <t>８９８－２１２１</t>
  </si>
  <si>
    <t>◎</t>
  </si>
  <si>
    <t>８９２－２１１２</t>
  </si>
  <si>
    <t>８９２－６５２５</t>
  </si>
  <si>
    <t>８９８－３０００</t>
  </si>
  <si>
    <r>
      <t>◎</t>
    </r>
    <r>
      <rPr>
        <b/>
        <sz val="18"/>
        <rFont val="ＭＳ 明朝"/>
        <family val="1"/>
      </rPr>
      <t xml:space="preserve"> 度 量 衡 換 算 表</t>
    </r>
  </si>
  <si>
    <t>センチ</t>
  </si>
  <si>
    <t>メートル</t>
  </si>
  <si>
    <t>キロ</t>
  </si>
  <si>
    <t>インチ</t>
  </si>
  <si>
    <t>フィート</t>
  </si>
  <si>
    <t>ヤード</t>
  </si>
  <si>
    <t>マイル</t>
  </si>
  <si>
    <t>メートル</t>
  </si>
  <si>
    <t>－</t>
  </si>
  <si>
    <t>アール</t>
  </si>
  <si>
    <t>ヘクタール</t>
  </si>
  <si>
    <t>エーカー</t>
  </si>
  <si>
    <t>メートル</t>
  </si>
  <si>
    <t>フィート</t>
  </si>
  <si>
    <t>ヤード</t>
  </si>
  <si>
    <t>マイル</t>
  </si>
  <si>
    <t>センチ</t>
  </si>
  <si>
    <t>パイント</t>
  </si>
  <si>
    <t>ガロン</t>
  </si>
  <si>
    <t>グラム</t>
  </si>
  <si>
    <t>キロ　　　　　　　グラム</t>
  </si>
  <si>
    <t>トン</t>
  </si>
  <si>
    <t>グレイン</t>
  </si>
  <si>
    <t>オンス</t>
  </si>
  <si>
    <t>ポンド</t>
  </si>
  <si>
    <t>※企画政策課長兼務</t>
  </si>
  <si>
    <t>副市長</t>
  </si>
  <si>
    <t>※建築課長兼務</t>
  </si>
  <si>
    <t>※基地跡地対策課長兼務</t>
  </si>
  <si>
    <t>会計管理者</t>
  </si>
  <si>
    <t>部長級</t>
  </si>
  <si>
    <t>消防署</t>
  </si>
  <si>
    <t>青少年サポートセンター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</si>
  <si>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</si>
  <si>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</si>
  <si>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</si>
  <si>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</si>
  <si>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</si>
  <si>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</si>
  <si>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８９２－２５２８</t>
  </si>
  <si>
    <t>８９２－３６４９</t>
  </si>
  <si>
    <t>８９８－２９４４</t>
  </si>
  <si>
    <t>８９７－３３０３</t>
  </si>
  <si>
    <t>８９７－３７６５</t>
  </si>
  <si>
    <t>８９７－４０４８</t>
  </si>
  <si>
    <t>８９７－２９００</t>
  </si>
  <si>
    <t>８９７－７５６１</t>
  </si>
  <si>
    <t>８９８－２３２６</t>
  </si>
  <si>
    <t>８９８－６３０４</t>
  </si>
  <si>
    <t>８９２－３３２１</t>
  </si>
  <si>
    <t>８９２－３２０６</t>
  </si>
  <si>
    <t>８９２－１７６６</t>
  </si>
  <si>
    <t>８９２－５３０３</t>
  </si>
  <si>
    <t>８９７－３０１０</t>
  </si>
  <si>
    <t>８９８－４５９９</t>
  </si>
  <si>
    <t>８９７－２０４３</t>
  </si>
  <si>
    <t>下水道管理事務所</t>
  </si>
  <si>
    <t>８９３－４４１１</t>
  </si>
  <si>
    <t>８９７－０９０９</t>
  </si>
  <si>
    <t>８９８－４７００</t>
  </si>
  <si>
    <t>８９８－５８００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</si>
  <si>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</si>
  <si>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</si>
  <si>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</si>
  <si>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８９８－５４５４</t>
  </si>
  <si>
    <t>８９８－５５８２</t>
  </si>
  <si>
    <t>８９８－５５８７</t>
  </si>
  <si>
    <t>８９８－８８７８</t>
  </si>
  <si>
    <t>自治会名</t>
  </si>
  <si>
    <t>自治会長　</t>
  </si>
  <si>
    <t>事務所（公民館）所在地</t>
  </si>
  <si>
    <t>電話</t>
  </si>
  <si>
    <t>野嵩1区</t>
  </si>
  <si>
    <t>　野嵩2丁目21番1号</t>
  </si>
  <si>
    <t>野嵩2区</t>
  </si>
  <si>
    <t>　野嵩3丁目16番2号</t>
  </si>
  <si>
    <t>野嵩3区</t>
  </si>
  <si>
    <t>　野嵩4丁目18番1号</t>
  </si>
  <si>
    <t>普天間1区</t>
  </si>
  <si>
    <t>　普天間1丁目19番1号</t>
  </si>
  <si>
    <t>普天間2区</t>
  </si>
  <si>
    <t>　普天間1丁目4番1号</t>
  </si>
  <si>
    <t>普天間3区</t>
  </si>
  <si>
    <t>　普天間2丁目10番1号</t>
  </si>
  <si>
    <t>新城区</t>
  </si>
  <si>
    <t>　新城2丁目29番1号</t>
  </si>
  <si>
    <t>喜友名区</t>
  </si>
  <si>
    <t>　喜友名2丁目16番7号</t>
  </si>
  <si>
    <t>伊佐区</t>
  </si>
  <si>
    <t>　伊佐4丁目1番11号</t>
  </si>
  <si>
    <t>大山区</t>
  </si>
  <si>
    <t>　大山6丁目34番1号</t>
  </si>
  <si>
    <t>真志喜区</t>
  </si>
  <si>
    <t>　真志喜1丁目4番10号</t>
  </si>
  <si>
    <t>宇地泊区</t>
  </si>
  <si>
    <t>　字宇地泊210番地</t>
  </si>
  <si>
    <t>大謝名区</t>
  </si>
  <si>
    <t>　大謝名5丁目10番1号</t>
  </si>
  <si>
    <t>嘉数区</t>
  </si>
  <si>
    <t>　嘉数3丁目2番22号</t>
  </si>
  <si>
    <t>真栄原区</t>
  </si>
  <si>
    <t>　真栄原3丁目5番13号</t>
  </si>
  <si>
    <t>我如古区</t>
  </si>
  <si>
    <t>　我如古1丁目36番12号</t>
  </si>
  <si>
    <t>長田区</t>
  </si>
  <si>
    <t>　長田4丁目4番11号</t>
  </si>
  <si>
    <t>宜野湾区</t>
  </si>
  <si>
    <t>　宜野湾1丁目22番24号</t>
  </si>
  <si>
    <t>19区</t>
  </si>
  <si>
    <t>　字愛知62番地3</t>
  </si>
  <si>
    <t>中原区</t>
  </si>
  <si>
    <t>　赤道1丁目18番1号</t>
  </si>
  <si>
    <t>大謝名団地</t>
  </si>
  <si>
    <t>　大謝名5丁目25番1号</t>
  </si>
  <si>
    <t>嘉数ハイツ</t>
  </si>
  <si>
    <t>上大謝名</t>
  </si>
  <si>
    <t>　大謝名2丁目26番7号</t>
  </si>
  <si>
    <t>資料：市民生活課</t>
  </si>
  <si>
    <t>商工振興課</t>
  </si>
  <si>
    <t>農水振興課</t>
  </si>
  <si>
    <t>農水振興係</t>
  </si>
  <si>
    <t>保育課</t>
  </si>
  <si>
    <t>障がい福祉課</t>
  </si>
  <si>
    <t>給付係</t>
  </si>
  <si>
    <t>自立支援係</t>
  </si>
  <si>
    <t>長寿支援係</t>
  </si>
  <si>
    <t>※総務課長兼務</t>
  </si>
  <si>
    <t>生涯学習課</t>
  </si>
  <si>
    <t>市民文化係</t>
  </si>
  <si>
    <t>中央公民館</t>
  </si>
  <si>
    <t>公民館係</t>
  </si>
  <si>
    <t>文化課</t>
  </si>
  <si>
    <t>高校総体推進課</t>
  </si>
  <si>
    <t>指導課</t>
  </si>
  <si>
    <t>学務課</t>
  </si>
  <si>
    <t>※指導課長兼務</t>
  </si>
  <si>
    <t>支援係</t>
  </si>
  <si>
    <t>大城　ちえ子</t>
  </si>
  <si>
    <t>管理係</t>
  </si>
  <si>
    <t>保健担当次長</t>
  </si>
  <si>
    <t>滞納整理係</t>
  </si>
  <si>
    <t>健康支援課</t>
  </si>
  <si>
    <t>健診指導係</t>
  </si>
  <si>
    <t>用地係</t>
  </si>
  <si>
    <t>体育施設係</t>
  </si>
  <si>
    <t>公園管理係</t>
  </si>
  <si>
    <t>総務企画係</t>
  </si>
  <si>
    <t>競技式典係</t>
  </si>
  <si>
    <t>宿泊輸送係</t>
  </si>
  <si>
    <t>業務係</t>
  </si>
  <si>
    <t>平成22年4月19日現在</t>
  </si>
  <si>
    <t>伊差川　肇</t>
  </si>
  <si>
    <t>長嶺　将明</t>
  </si>
  <si>
    <t>島袋　清</t>
  </si>
  <si>
    <t>富浜　宗俊</t>
  </si>
  <si>
    <t>上里　広幸(代行）</t>
  </si>
  <si>
    <t>金城　均</t>
  </si>
  <si>
    <t>新城　嘉隆</t>
  </si>
  <si>
    <t>新城　清子</t>
  </si>
  <si>
    <t>花城　君子</t>
  </si>
  <si>
    <t>平山　理枝</t>
  </si>
  <si>
    <t>長嶺　喜美子</t>
  </si>
  <si>
    <t>渡名喜　庸松</t>
  </si>
  <si>
    <t>與那覇　政勇</t>
  </si>
  <si>
    <t>知念　参雄</t>
  </si>
  <si>
    <t>宮城　奈々子</t>
  </si>
  <si>
    <t>石川　慶</t>
  </si>
  <si>
    <t>天久　辰雄</t>
  </si>
  <si>
    <t>儀間　盛健</t>
  </si>
  <si>
    <t>伊波　健</t>
  </si>
  <si>
    <t>仲村　清</t>
  </si>
  <si>
    <t>仲村　フジ子</t>
  </si>
  <si>
    <t>泉川　智枝子</t>
  </si>
  <si>
    <t>　嘉数4丁目24番11号</t>
  </si>
  <si>
    <t>宜野湾市行政組織図１（平成22年４月12日現在）</t>
  </si>
  <si>
    <t>※人事課に派遣者２名（後期高齢者広域連合1・県企画調整課1）を含む</t>
  </si>
  <si>
    <t>納税一係</t>
  </si>
  <si>
    <t>納税二係</t>
  </si>
  <si>
    <t>観光振興係</t>
  </si>
  <si>
    <t>商工係</t>
  </si>
  <si>
    <t>企業立地推進係</t>
  </si>
  <si>
    <t>雇用労政係</t>
  </si>
  <si>
    <t>手当係</t>
  </si>
  <si>
    <t>※係長は査察指導員兼務</t>
  </si>
  <si>
    <t>こども育成係</t>
  </si>
  <si>
    <t>児童センター（大謝名・赤道・大山・新城・我如古）</t>
  </si>
  <si>
    <t>保護一係</t>
  </si>
  <si>
    <t>保護二係</t>
  </si>
  <si>
    <t>新型インフルエンザワクチン接種事業対策プロジェクト・チーム</t>
  </si>
  <si>
    <t>※チーム総括者は健康増進課長が兼務</t>
  </si>
  <si>
    <t>緑化景観係</t>
  </si>
  <si>
    <t>土木一係</t>
  </si>
  <si>
    <t>土木二係</t>
  </si>
  <si>
    <t>宜野湾市行政組織図２（平成22年４月12日現在）</t>
  </si>
  <si>
    <t>初任教育派遣</t>
  </si>
  <si>
    <t>※消防署長兼務</t>
  </si>
  <si>
    <t>※施設課長兼務</t>
  </si>
  <si>
    <t>※大山小過密解消担当主幹含む</t>
  </si>
  <si>
    <t>初任教育派遣（消防）</t>
  </si>
  <si>
    <t>※用地課が兼任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</si>
</sst>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_ "/>
    <numFmt numFmtId="221" formatCode="0.0%"/>
    <numFmt numFmtId="222" formatCode="0.0_);[Red]\(0.0\)"/>
    <numFmt numFmtId="223" formatCode="0.0000_ "/>
    <numFmt numFmtId="224" formatCode="0.000_);[Red]\(0.000\)"/>
    <numFmt numFmtId="225" formatCode="#,##0.000\ ;&quot;△ &quot;#,##0.000\ "/>
    <numFmt numFmtId="226" formatCode="#,##0.0\ ;&quot;△ &quot;#,##0.0\ "/>
    <numFmt numFmtId="227" formatCode="#,##0.00_ ;[Red]\-#,##0.00\ "/>
    <numFmt numFmtId="228" formatCode="#,##0.0000;&quot;△ &quot;#,##0.0000"/>
    <numFmt numFmtId="229" formatCode="#,##0\ \ \ \ 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[&lt;=999]000;[&lt;=99999]000\-00;000\-0000"/>
    <numFmt numFmtId="235" formatCode="\(#,##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35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235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0" xfId="0" applyFont="1" applyBorder="1" applyAlignment="1">
      <alignment horizontal="distributed"/>
    </xf>
    <xf numFmtId="0" fontId="15" fillId="0" borderId="4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5" fillId="0" borderId="42" xfId="0" applyFont="1" applyBorder="1" applyAlignment="1">
      <alignment horizontal="distributed" vertical="top"/>
    </xf>
    <xf numFmtId="0" fontId="15" fillId="0" borderId="43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6" fillId="0" borderId="45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34" xfId="0" applyFont="1" applyBorder="1" applyAlignment="1">
      <alignment vertical="center"/>
    </xf>
    <xf numFmtId="203" fontId="16" fillId="0" borderId="45" xfId="0" applyNumberFormat="1" applyFont="1" applyBorder="1" applyAlignment="1">
      <alignment vertical="center"/>
    </xf>
    <xf numFmtId="202" fontId="16" fillId="0" borderId="45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2" fontId="16" fillId="0" borderId="33" xfId="0" applyNumberFormat="1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5" fillId="0" borderId="40" xfId="0" applyFont="1" applyBorder="1" applyAlignment="1">
      <alignment horizontal="distributed" vertical="center"/>
    </xf>
    <xf numFmtId="0" fontId="16" fillId="0" borderId="45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6" xfId="0" applyFont="1" applyBorder="1" applyAlignment="1">
      <alignment horizontal="right" vertical="center"/>
    </xf>
    <xf numFmtId="0" fontId="16" fillId="0" borderId="37" xfId="0" applyFont="1" applyBorder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/>
    </xf>
    <xf numFmtId="0" fontId="15" fillId="0" borderId="47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5" fillId="0" borderId="33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/>
    </xf>
    <xf numFmtId="204" fontId="16" fillId="0" borderId="45" xfId="0" applyNumberFormat="1" applyFont="1" applyBorder="1" applyAlignment="1">
      <alignment vertical="center"/>
    </xf>
    <xf numFmtId="205" fontId="16" fillId="0" borderId="33" xfId="0" applyNumberFormat="1" applyFont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46" xfId="0" applyFont="1" applyBorder="1" applyAlignment="1">
      <alignment horizontal="right" vertical="center"/>
    </xf>
    <xf numFmtId="202" fontId="16" fillId="0" borderId="45" xfId="0" applyNumberFormat="1" applyFont="1" applyBorder="1" applyAlignment="1">
      <alignment/>
    </xf>
    <xf numFmtId="0" fontId="16" fillId="0" borderId="45" xfId="0" applyFont="1" applyBorder="1" applyAlignment="1">
      <alignment horizontal="right" vertical="center"/>
    </xf>
    <xf numFmtId="203" fontId="16" fillId="0" borderId="33" xfId="0" applyNumberFormat="1" applyFont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235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235" fontId="4" fillId="0" borderId="6" xfId="0" applyNumberFormat="1" applyFont="1" applyFill="1" applyBorder="1" applyAlignment="1">
      <alignment horizontal="center" vertical="center"/>
    </xf>
    <xf numFmtId="235" fontId="4" fillId="0" borderId="0" xfId="0" applyNumberFormat="1" applyFont="1" applyFill="1" applyBorder="1" applyAlignment="1">
      <alignment horizontal="center" vertical="center"/>
    </xf>
    <xf numFmtId="235" fontId="0" fillId="0" borderId="0" xfId="0" applyNumberFormat="1" applyFont="1" applyFill="1" applyAlignment="1">
      <alignment horizontal="center" vertical="center"/>
    </xf>
    <xf numFmtId="235" fontId="0" fillId="0" borderId="6" xfId="0" applyNumberFormat="1" applyFont="1" applyFill="1" applyBorder="1" applyAlignment="1">
      <alignment horizontal="center" vertical="center"/>
    </xf>
    <xf numFmtId="235" fontId="0" fillId="0" borderId="0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35" fontId="4" fillId="0" borderId="9" xfId="0" applyNumberFormat="1" applyFont="1" applyFill="1" applyBorder="1" applyAlignment="1">
      <alignment horizontal="center" vertical="center" shrinkToFit="1"/>
    </xf>
    <xf numFmtId="235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35" fontId="4" fillId="0" borderId="2" xfId="0" applyNumberFormat="1" applyFont="1" applyFill="1" applyBorder="1" applyAlignment="1">
      <alignment horizontal="center" vertical="center" shrinkToFit="1"/>
    </xf>
    <xf numFmtId="235" fontId="4" fillId="0" borderId="0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35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64" xfId="0" applyFont="1" applyFill="1" applyBorder="1" applyAlignment="1">
      <alignment horizontal="center" vertical="center" shrinkToFit="1"/>
    </xf>
    <xf numFmtId="235" fontId="4" fillId="0" borderId="64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" fillId="0" borderId="58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6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92" fontId="4" fillId="0" borderId="5" xfId="0" applyNumberFormat="1" applyFont="1" applyFill="1" applyBorder="1" applyAlignment="1">
      <alignment vertical="center"/>
    </xf>
    <xf numFmtId="192" fontId="4" fillId="0" borderId="9" xfId="0" applyNumberFormat="1" applyFont="1" applyFill="1" applyBorder="1" applyAlignment="1">
      <alignment vertical="center"/>
    </xf>
    <xf numFmtId="192" fontId="4" fillId="0" borderId="7" xfId="0" applyNumberFormat="1" applyFont="1" applyFill="1" applyBorder="1" applyAlignment="1">
      <alignment vertical="center"/>
    </xf>
    <xf numFmtId="192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 shrinkToFit="1"/>
    </xf>
    <xf numFmtId="0" fontId="4" fillId="0" borderId="70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35" fontId="4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35" fontId="4" fillId="0" borderId="6" xfId="0" applyNumberFormat="1" applyFont="1" applyFill="1" applyBorder="1" applyAlignment="1">
      <alignment horizontal="center" vertical="center"/>
    </xf>
    <xf numFmtId="235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235" fontId="4" fillId="0" borderId="6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235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35" fontId="4" fillId="0" borderId="14" xfId="0" applyNumberFormat="1" applyFont="1" applyFill="1" applyBorder="1" applyAlignment="1">
      <alignment horizontal="center" vertical="center" shrinkToFit="1"/>
    </xf>
    <xf numFmtId="235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40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0" fontId="15" fillId="0" borderId="47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5" fillId="0" borderId="4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.25" style="173" customWidth="1"/>
    <col min="2" max="2" width="16.25390625" style="173" customWidth="1"/>
    <col min="3" max="3" width="1.25" style="173" customWidth="1"/>
    <col min="4" max="4" width="2.875" style="173" customWidth="1"/>
    <col min="5" max="5" width="17.875" style="173" customWidth="1"/>
    <col min="6" max="6" width="3.00390625" style="173" customWidth="1"/>
    <col min="7" max="7" width="25.00390625" style="173" bestFit="1" customWidth="1"/>
    <col min="8" max="8" width="18.375" style="173" bestFit="1" customWidth="1"/>
    <col min="9" max="16384" width="9.00390625" style="173" customWidth="1"/>
  </cols>
  <sheetData>
    <row r="1" spans="1:14" ht="21">
      <c r="A1" s="193" t="s">
        <v>357</v>
      </c>
      <c r="B1" s="194"/>
      <c r="C1" s="194"/>
      <c r="D1" s="194"/>
      <c r="E1" s="194"/>
      <c r="F1" s="194"/>
      <c r="G1" s="194"/>
      <c r="H1" s="194"/>
      <c r="I1" s="47"/>
      <c r="J1" s="47"/>
      <c r="K1" s="47"/>
      <c r="L1" s="47"/>
      <c r="M1" s="47"/>
      <c r="N1" s="47"/>
    </row>
    <row r="2" spans="2:8" ht="13.5">
      <c r="B2" s="48"/>
      <c r="C2" s="48"/>
      <c r="D2" s="48"/>
      <c r="E2" s="48"/>
      <c r="F2" s="48"/>
      <c r="G2" s="48"/>
      <c r="H2" s="49" t="s">
        <v>579</v>
      </c>
    </row>
    <row r="3" spans="1:8" ht="22.5" customHeight="1">
      <c r="A3" s="174"/>
      <c r="B3" s="50" t="s">
        <v>497</v>
      </c>
      <c r="C3" s="51"/>
      <c r="D3" s="50"/>
      <c r="E3" s="52" t="s">
        <v>498</v>
      </c>
      <c r="F3" s="51"/>
      <c r="G3" s="53" t="s">
        <v>499</v>
      </c>
      <c r="H3" s="54" t="s">
        <v>500</v>
      </c>
    </row>
    <row r="4" spans="1:8" ht="26.25" customHeight="1">
      <c r="A4" s="175"/>
      <c r="B4" s="55" t="s">
        <v>501</v>
      </c>
      <c r="C4" s="56"/>
      <c r="D4" s="55"/>
      <c r="E4" s="55" t="s">
        <v>586</v>
      </c>
      <c r="F4" s="57"/>
      <c r="G4" s="58" t="s">
        <v>502</v>
      </c>
      <c r="H4" s="59" t="s">
        <v>462</v>
      </c>
    </row>
    <row r="5" spans="1:8" ht="26.25" customHeight="1">
      <c r="A5" s="175"/>
      <c r="B5" s="55" t="s">
        <v>503</v>
      </c>
      <c r="C5" s="56"/>
      <c r="D5" s="55"/>
      <c r="E5" s="55" t="s">
        <v>587</v>
      </c>
      <c r="F5" s="57"/>
      <c r="G5" s="58" t="s">
        <v>504</v>
      </c>
      <c r="H5" s="59" t="s">
        <v>463</v>
      </c>
    </row>
    <row r="6" spans="1:8" ht="26.25" customHeight="1">
      <c r="A6" s="175"/>
      <c r="B6" s="55" t="s">
        <v>505</v>
      </c>
      <c r="C6" s="56"/>
      <c r="D6" s="55"/>
      <c r="E6" s="55" t="s">
        <v>588</v>
      </c>
      <c r="F6" s="57"/>
      <c r="G6" s="58" t="s">
        <v>506</v>
      </c>
      <c r="H6" s="59" t="s">
        <v>464</v>
      </c>
    </row>
    <row r="7" spans="1:8" ht="26.25" customHeight="1">
      <c r="A7" s="175"/>
      <c r="B7" s="55" t="s">
        <v>507</v>
      </c>
      <c r="C7" s="56"/>
      <c r="D7" s="55"/>
      <c r="E7" s="55" t="s">
        <v>589</v>
      </c>
      <c r="F7" s="57"/>
      <c r="G7" s="58" t="s">
        <v>508</v>
      </c>
      <c r="H7" s="59" t="s">
        <v>465</v>
      </c>
    </row>
    <row r="8" spans="1:8" ht="26.25" customHeight="1">
      <c r="A8" s="175"/>
      <c r="B8" s="55" t="s">
        <v>509</v>
      </c>
      <c r="C8" s="56"/>
      <c r="D8" s="55"/>
      <c r="E8" s="55" t="s">
        <v>590</v>
      </c>
      <c r="F8" s="57"/>
      <c r="G8" s="58" t="s">
        <v>510</v>
      </c>
      <c r="H8" s="59" t="s">
        <v>466</v>
      </c>
    </row>
    <row r="9" spans="1:8" ht="26.25" customHeight="1">
      <c r="A9" s="175"/>
      <c r="B9" s="55" t="s">
        <v>511</v>
      </c>
      <c r="C9" s="56"/>
      <c r="D9" s="55"/>
      <c r="E9" s="55" t="s">
        <v>591</v>
      </c>
      <c r="F9" s="57"/>
      <c r="G9" s="58" t="s">
        <v>512</v>
      </c>
      <c r="H9" s="59" t="s">
        <v>467</v>
      </c>
    </row>
    <row r="10" spans="1:8" ht="26.25" customHeight="1">
      <c r="A10" s="175"/>
      <c r="B10" s="55" t="s">
        <v>513</v>
      </c>
      <c r="C10" s="56"/>
      <c r="D10" s="55"/>
      <c r="E10" s="55" t="s">
        <v>592</v>
      </c>
      <c r="F10" s="57"/>
      <c r="G10" s="58" t="s">
        <v>514</v>
      </c>
      <c r="H10" s="59" t="s">
        <v>468</v>
      </c>
    </row>
    <row r="11" spans="1:8" ht="26.25" customHeight="1">
      <c r="A11" s="175"/>
      <c r="B11" s="55" t="s">
        <v>515</v>
      </c>
      <c r="C11" s="56"/>
      <c r="D11" s="55"/>
      <c r="E11" s="55" t="s">
        <v>593</v>
      </c>
      <c r="F11" s="57"/>
      <c r="G11" s="58" t="s">
        <v>516</v>
      </c>
      <c r="H11" s="59" t="s">
        <v>469</v>
      </c>
    </row>
    <row r="12" spans="1:8" ht="26.25" customHeight="1">
      <c r="A12" s="175"/>
      <c r="B12" s="55" t="s">
        <v>517</v>
      </c>
      <c r="C12" s="56"/>
      <c r="D12" s="55"/>
      <c r="E12" s="55" t="s">
        <v>594</v>
      </c>
      <c r="F12" s="57"/>
      <c r="G12" s="58" t="s">
        <v>518</v>
      </c>
      <c r="H12" s="59" t="s">
        <v>470</v>
      </c>
    </row>
    <row r="13" spans="1:8" ht="26.25" customHeight="1">
      <c r="A13" s="175"/>
      <c r="B13" s="55" t="s">
        <v>519</v>
      </c>
      <c r="C13" s="56"/>
      <c r="D13" s="55"/>
      <c r="E13" s="55" t="s">
        <v>595</v>
      </c>
      <c r="F13" s="57"/>
      <c r="G13" s="58" t="s">
        <v>520</v>
      </c>
      <c r="H13" s="59" t="s">
        <v>471</v>
      </c>
    </row>
    <row r="14" spans="1:8" ht="26.25" customHeight="1">
      <c r="A14" s="175"/>
      <c r="B14" s="55" t="s">
        <v>521</v>
      </c>
      <c r="C14" s="56"/>
      <c r="D14" s="55"/>
      <c r="E14" s="55" t="s">
        <v>580</v>
      </c>
      <c r="F14" s="57"/>
      <c r="G14" s="58" t="s">
        <v>522</v>
      </c>
      <c r="H14" s="59" t="s">
        <v>472</v>
      </c>
    </row>
    <row r="15" spans="1:8" ht="26.25" customHeight="1">
      <c r="A15" s="175"/>
      <c r="B15" s="55" t="s">
        <v>523</v>
      </c>
      <c r="C15" s="56"/>
      <c r="D15" s="55"/>
      <c r="E15" s="55" t="s">
        <v>596</v>
      </c>
      <c r="F15" s="57"/>
      <c r="G15" s="58" t="s">
        <v>524</v>
      </c>
      <c r="H15" s="59" t="s">
        <v>473</v>
      </c>
    </row>
    <row r="16" spans="1:8" ht="26.25" customHeight="1">
      <c r="A16" s="175"/>
      <c r="B16" s="55" t="s">
        <v>525</v>
      </c>
      <c r="C16" s="56"/>
      <c r="D16" s="55"/>
      <c r="E16" s="55" t="s">
        <v>597</v>
      </c>
      <c r="F16" s="57"/>
      <c r="G16" s="58" t="s">
        <v>526</v>
      </c>
      <c r="H16" s="59" t="s">
        <v>474</v>
      </c>
    </row>
    <row r="17" spans="1:8" ht="26.25" customHeight="1">
      <c r="A17" s="175"/>
      <c r="B17" s="55" t="s">
        <v>527</v>
      </c>
      <c r="C17" s="56"/>
      <c r="D17" s="55"/>
      <c r="E17" s="55" t="s">
        <v>598</v>
      </c>
      <c r="F17" s="57"/>
      <c r="G17" s="58" t="s">
        <v>528</v>
      </c>
      <c r="H17" s="59" t="s">
        <v>475</v>
      </c>
    </row>
    <row r="18" spans="1:8" ht="26.25" customHeight="1">
      <c r="A18" s="175"/>
      <c r="B18" s="55" t="s">
        <v>529</v>
      </c>
      <c r="C18" s="56"/>
      <c r="D18" s="55"/>
      <c r="E18" s="55" t="s">
        <v>581</v>
      </c>
      <c r="F18" s="57"/>
      <c r="G18" s="58" t="s">
        <v>530</v>
      </c>
      <c r="H18" s="59" t="s">
        <v>476</v>
      </c>
    </row>
    <row r="19" spans="1:8" ht="26.25" customHeight="1">
      <c r="A19" s="175"/>
      <c r="B19" s="55" t="s">
        <v>531</v>
      </c>
      <c r="C19" s="56"/>
      <c r="D19" s="55"/>
      <c r="E19" s="55" t="s">
        <v>582</v>
      </c>
      <c r="F19" s="57"/>
      <c r="G19" s="58" t="s">
        <v>532</v>
      </c>
      <c r="H19" s="59" t="s">
        <v>477</v>
      </c>
    </row>
    <row r="20" spans="1:8" ht="26.25" customHeight="1">
      <c r="A20" s="175"/>
      <c r="B20" s="55" t="s">
        <v>533</v>
      </c>
      <c r="C20" s="56"/>
      <c r="D20" s="55"/>
      <c r="E20" s="55" t="s">
        <v>583</v>
      </c>
      <c r="F20" s="57"/>
      <c r="G20" s="58" t="s">
        <v>534</v>
      </c>
      <c r="H20" s="59" t="s">
        <v>478</v>
      </c>
    </row>
    <row r="21" spans="1:8" ht="26.25" customHeight="1">
      <c r="A21" s="175"/>
      <c r="B21" s="55" t="s">
        <v>535</v>
      </c>
      <c r="C21" s="56"/>
      <c r="D21" s="55"/>
      <c r="E21" s="55" t="s">
        <v>599</v>
      </c>
      <c r="F21" s="57"/>
      <c r="G21" s="58" t="s">
        <v>536</v>
      </c>
      <c r="H21" s="59" t="s">
        <v>479</v>
      </c>
    </row>
    <row r="22" spans="1:8" ht="26.25" customHeight="1">
      <c r="A22" s="175"/>
      <c r="B22" s="55" t="s">
        <v>537</v>
      </c>
      <c r="C22" s="56"/>
      <c r="D22" s="55"/>
      <c r="E22" s="55" t="s">
        <v>584</v>
      </c>
      <c r="F22" s="57"/>
      <c r="G22" s="58" t="s">
        <v>538</v>
      </c>
      <c r="H22" s="59" t="s">
        <v>480</v>
      </c>
    </row>
    <row r="23" spans="1:8" ht="26.25" customHeight="1">
      <c r="A23" s="175"/>
      <c r="B23" s="55" t="s">
        <v>539</v>
      </c>
      <c r="C23" s="56"/>
      <c r="D23" s="55"/>
      <c r="E23" s="55" t="s">
        <v>600</v>
      </c>
      <c r="F23" s="57"/>
      <c r="G23" s="58" t="s">
        <v>540</v>
      </c>
      <c r="H23" s="59" t="s">
        <v>481</v>
      </c>
    </row>
    <row r="24" spans="1:8" ht="26.25" customHeight="1">
      <c r="A24" s="175"/>
      <c r="B24" s="55" t="s">
        <v>541</v>
      </c>
      <c r="C24" s="56"/>
      <c r="D24" s="55"/>
      <c r="E24" s="55" t="s">
        <v>601</v>
      </c>
      <c r="F24" s="57"/>
      <c r="G24" s="58" t="s">
        <v>542</v>
      </c>
      <c r="H24" s="59" t="s">
        <v>482</v>
      </c>
    </row>
    <row r="25" spans="1:8" ht="26.25" customHeight="1">
      <c r="A25" s="175"/>
      <c r="B25" s="55" t="s">
        <v>543</v>
      </c>
      <c r="C25" s="56"/>
      <c r="D25" s="55"/>
      <c r="E25" s="55" t="s">
        <v>585</v>
      </c>
      <c r="F25" s="57"/>
      <c r="G25" s="58" t="s">
        <v>602</v>
      </c>
      <c r="H25" s="59" t="s">
        <v>483</v>
      </c>
    </row>
    <row r="26" spans="1:8" ht="26.25" customHeight="1">
      <c r="A26" s="176"/>
      <c r="B26" s="60" t="s">
        <v>544</v>
      </c>
      <c r="C26" s="61"/>
      <c r="D26" s="60"/>
      <c r="E26" s="60" t="s">
        <v>566</v>
      </c>
      <c r="F26" s="62"/>
      <c r="G26" s="63" t="s">
        <v>545</v>
      </c>
      <c r="H26" s="64" t="s">
        <v>484</v>
      </c>
    </row>
    <row r="27" spans="2:8" ht="13.5">
      <c r="B27" s="48"/>
      <c r="C27" s="48"/>
      <c r="D27" s="48"/>
      <c r="E27" s="48"/>
      <c r="F27" s="48"/>
      <c r="G27" s="48"/>
      <c r="H27" s="65" t="s">
        <v>546</v>
      </c>
    </row>
    <row r="28" spans="2:8" ht="13.5">
      <c r="B28" s="48"/>
      <c r="C28" s="48"/>
      <c r="D28" s="48"/>
      <c r="E28" s="48"/>
      <c r="F28" s="48"/>
      <c r="G28" s="48"/>
      <c r="H28" s="48"/>
    </row>
    <row r="29" spans="2:8" ht="13.5">
      <c r="B29" s="48"/>
      <c r="C29" s="48"/>
      <c r="D29" s="48"/>
      <c r="E29" s="48"/>
      <c r="F29" s="48"/>
      <c r="G29" s="48"/>
      <c r="H29" s="48"/>
    </row>
    <row r="30" spans="2:8" ht="13.5">
      <c r="B30" s="48"/>
      <c r="C30" s="48"/>
      <c r="D30" s="48"/>
      <c r="E30" s="48"/>
      <c r="F30" s="48"/>
      <c r="G30" s="48"/>
      <c r="H30" s="48"/>
    </row>
    <row r="31" spans="2:8" ht="13.5">
      <c r="B31" s="48"/>
      <c r="C31" s="48"/>
      <c r="D31" s="48"/>
      <c r="E31" s="48"/>
      <c r="F31" s="48"/>
      <c r="G31" s="48"/>
      <c r="H31" s="48"/>
    </row>
    <row r="32" spans="2:8" ht="13.5">
      <c r="B32" s="48"/>
      <c r="C32" s="48"/>
      <c r="D32" s="48"/>
      <c r="E32" s="48"/>
      <c r="F32" s="48"/>
      <c r="G32" s="48"/>
      <c r="H32" s="48"/>
    </row>
    <row r="33" spans="2:8" ht="13.5">
      <c r="B33" s="48"/>
      <c r="C33" s="48"/>
      <c r="D33" s="48"/>
      <c r="E33" s="48"/>
      <c r="F33" s="48"/>
      <c r="G33" s="48"/>
      <c r="H33" s="48"/>
    </row>
    <row r="34" spans="2:8" ht="13.5">
      <c r="B34" s="48"/>
      <c r="C34" s="48"/>
      <c r="D34" s="48"/>
      <c r="E34" s="48"/>
      <c r="F34" s="48"/>
      <c r="G34" s="48"/>
      <c r="H34" s="48"/>
    </row>
    <row r="35" spans="2:8" ht="13.5">
      <c r="B35" s="48"/>
      <c r="C35" s="48"/>
      <c r="D35" s="48"/>
      <c r="E35" s="48"/>
      <c r="F35" s="48"/>
      <c r="G35" s="48"/>
      <c r="H35" s="48"/>
    </row>
    <row r="36" spans="2:8" ht="13.5">
      <c r="B36" s="48"/>
      <c r="C36" s="48"/>
      <c r="D36" s="48"/>
      <c r="E36" s="48"/>
      <c r="F36" s="48"/>
      <c r="G36" s="48"/>
      <c r="H36" s="48"/>
    </row>
    <row r="37" spans="2:8" ht="13.5">
      <c r="B37" s="48"/>
      <c r="C37" s="48"/>
      <c r="D37" s="48"/>
      <c r="E37" s="48"/>
      <c r="F37" s="48"/>
      <c r="G37" s="48"/>
      <c r="H37" s="48"/>
    </row>
    <row r="38" spans="2:8" ht="13.5">
      <c r="B38" s="48"/>
      <c r="C38" s="48"/>
      <c r="D38" s="48"/>
      <c r="E38" s="48"/>
      <c r="F38" s="48"/>
      <c r="G38" s="48"/>
      <c r="H38" s="48"/>
    </row>
    <row r="39" spans="2:8" ht="13.5">
      <c r="B39" s="48"/>
      <c r="C39" s="48"/>
      <c r="D39" s="48"/>
      <c r="E39" s="48"/>
      <c r="F39" s="48"/>
      <c r="G39" s="48"/>
      <c r="H39" s="48"/>
    </row>
    <row r="40" spans="2:8" ht="13.5">
      <c r="B40" s="48"/>
      <c r="C40" s="48"/>
      <c r="D40" s="48"/>
      <c r="E40" s="48"/>
      <c r="F40" s="48"/>
      <c r="G40" s="48"/>
      <c r="H40" s="48"/>
    </row>
  </sheetData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4.00390625" style="67" customWidth="1"/>
    <col min="2" max="2" width="35.50390625" style="68" customWidth="1"/>
    <col min="3" max="4" width="1.875" style="66" customWidth="1"/>
    <col min="5" max="5" width="26.125" style="66" customWidth="1"/>
    <col min="6" max="6" width="1.875" style="66" customWidth="1"/>
    <col min="7" max="7" width="17.125" style="69" customWidth="1"/>
    <col min="8" max="8" width="1.875" style="66" customWidth="1"/>
    <col min="9" max="16384" width="9.00390625" style="66" customWidth="1"/>
  </cols>
  <sheetData>
    <row r="1" spans="1:8" ht="21">
      <c r="A1" s="193" t="s">
        <v>358</v>
      </c>
      <c r="B1" s="200"/>
      <c r="C1" s="200"/>
      <c r="D1" s="200"/>
      <c r="E1" s="200"/>
      <c r="F1" s="200"/>
      <c r="G1" s="200"/>
      <c r="H1" s="200"/>
    </row>
    <row r="2" ht="6" customHeight="1"/>
    <row r="3" spans="1:8" ht="21" customHeight="1">
      <c r="A3" s="195" t="s">
        <v>187</v>
      </c>
      <c r="B3" s="195"/>
      <c r="C3" s="196"/>
      <c r="D3" s="197" t="s">
        <v>188</v>
      </c>
      <c r="E3" s="198"/>
      <c r="F3" s="199" t="s">
        <v>189</v>
      </c>
      <c r="G3" s="195"/>
      <c r="H3" s="195"/>
    </row>
    <row r="4" spans="1:8" ht="14.25" customHeight="1">
      <c r="A4" s="70" t="s">
        <v>359</v>
      </c>
      <c r="B4" s="71" t="s">
        <v>190</v>
      </c>
      <c r="C4" s="72"/>
      <c r="D4" s="73"/>
      <c r="E4" s="57"/>
      <c r="F4" s="72"/>
      <c r="G4" s="55"/>
      <c r="H4" s="74"/>
    </row>
    <row r="5" spans="1:8" ht="14.25" customHeight="1">
      <c r="A5" s="70"/>
      <c r="B5" s="71" t="s">
        <v>191</v>
      </c>
      <c r="C5" s="72"/>
      <c r="D5" s="73"/>
      <c r="E5" s="57"/>
      <c r="F5" s="72"/>
      <c r="G5" s="55"/>
      <c r="H5" s="74"/>
    </row>
    <row r="6" spans="1:8" ht="14.25" customHeight="1">
      <c r="A6" s="70"/>
      <c r="B6" s="75" t="s">
        <v>192</v>
      </c>
      <c r="C6" s="72"/>
      <c r="D6" s="73"/>
      <c r="E6" s="57" t="s">
        <v>193</v>
      </c>
      <c r="F6" s="72"/>
      <c r="G6" s="55" t="s">
        <v>486</v>
      </c>
      <c r="H6" s="74"/>
    </row>
    <row r="7" spans="1:8" ht="14.25" customHeight="1">
      <c r="A7" s="70"/>
      <c r="B7" s="75" t="s">
        <v>100</v>
      </c>
      <c r="C7" s="72"/>
      <c r="D7" s="73"/>
      <c r="E7" s="57" t="s">
        <v>194</v>
      </c>
      <c r="F7" s="72"/>
      <c r="G7" s="55" t="s">
        <v>195</v>
      </c>
      <c r="H7" s="74"/>
    </row>
    <row r="8" spans="1:8" ht="14.25" customHeight="1">
      <c r="A8" s="70"/>
      <c r="B8" s="75" t="s">
        <v>196</v>
      </c>
      <c r="C8" s="72"/>
      <c r="D8" s="73"/>
      <c r="E8" s="57" t="s">
        <v>197</v>
      </c>
      <c r="F8" s="72"/>
      <c r="G8" s="55" t="s">
        <v>360</v>
      </c>
      <c r="H8" s="74"/>
    </row>
    <row r="9" spans="1:8" ht="14.25" customHeight="1">
      <c r="A9" s="70"/>
      <c r="B9" s="75" t="s">
        <v>198</v>
      </c>
      <c r="C9" s="72"/>
      <c r="D9" s="73"/>
      <c r="E9" s="57" t="s">
        <v>199</v>
      </c>
      <c r="F9" s="72"/>
      <c r="G9" s="55" t="s">
        <v>361</v>
      </c>
      <c r="H9" s="74"/>
    </row>
    <row r="10" spans="1:8" ht="14.25" customHeight="1">
      <c r="A10" s="70"/>
      <c r="B10" s="75" t="s">
        <v>124</v>
      </c>
      <c r="C10" s="72"/>
      <c r="D10" s="73"/>
      <c r="E10" s="57" t="s">
        <v>200</v>
      </c>
      <c r="F10" s="72"/>
      <c r="G10" s="55" t="s">
        <v>362</v>
      </c>
      <c r="H10" s="74"/>
    </row>
    <row r="11" spans="1:8" ht="14.25" customHeight="1">
      <c r="A11" s="70"/>
      <c r="B11" s="75" t="s">
        <v>116</v>
      </c>
      <c r="C11" s="72"/>
      <c r="D11" s="73"/>
      <c r="E11" s="57" t="s">
        <v>200</v>
      </c>
      <c r="F11" s="72"/>
      <c r="G11" s="55" t="s">
        <v>201</v>
      </c>
      <c r="H11" s="74"/>
    </row>
    <row r="12" spans="1:8" ht="14.25" customHeight="1">
      <c r="A12" s="70"/>
      <c r="B12" s="71" t="s">
        <v>202</v>
      </c>
      <c r="C12" s="72"/>
      <c r="D12" s="73"/>
      <c r="E12" s="57"/>
      <c r="F12" s="72"/>
      <c r="G12" s="55"/>
      <c r="H12" s="74"/>
    </row>
    <row r="13" spans="1:8" ht="14.25" customHeight="1">
      <c r="A13" s="70"/>
      <c r="B13" s="75" t="s">
        <v>134</v>
      </c>
      <c r="C13" s="72"/>
      <c r="D13" s="73"/>
      <c r="E13" s="57" t="s">
        <v>203</v>
      </c>
      <c r="F13" s="72"/>
      <c r="G13" s="55" t="s">
        <v>363</v>
      </c>
      <c r="H13" s="74"/>
    </row>
    <row r="14" spans="1:8" ht="14.25" customHeight="1">
      <c r="A14" s="70"/>
      <c r="B14" s="75" t="s">
        <v>132</v>
      </c>
      <c r="C14" s="72"/>
      <c r="D14" s="73"/>
      <c r="E14" s="57" t="s">
        <v>204</v>
      </c>
      <c r="F14" s="72"/>
      <c r="G14" s="55" t="s">
        <v>364</v>
      </c>
      <c r="H14" s="74"/>
    </row>
    <row r="15" spans="1:8" ht="14.25" customHeight="1">
      <c r="A15" s="70"/>
      <c r="B15" s="75" t="s">
        <v>205</v>
      </c>
      <c r="C15" s="72"/>
      <c r="D15" s="73"/>
      <c r="E15" s="57" t="s">
        <v>206</v>
      </c>
      <c r="F15" s="72"/>
      <c r="G15" s="55" t="s">
        <v>365</v>
      </c>
      <c r="H15" s="74"/>
    </row>
    <row r="16" spans="1:8" ht="14.25" customHeight="1">
      <c r="A16" s="70"/>
      <c r="B16" s="75" t="s">
        <v>133</v>
      </c>
      <c r="C16" s="72"/>
      <c r="D16" s="73"/>
      <c r="E16" s="57" t="s">
        <v>206</v>
      </c>
      <c r="F16" s="72"/>
      <c r="G16" s="55" t="s">
        <v>366</v>
      </c>
      <c r="H16" s="74"/>
    </row>
    <row r="17" spans="1:8" ht="14.25" customHeight="1">
      <c r="A17" s="70"/>
      <c r="B17" s="75" t="s">
        <v>138</v>
      </c>
      <c r="C17" s="72"/>
      <c r="D17" s="73"/>
      <c r="E17" s="57" t="s">
        <v>207</v>
      </c>
      <c r="F17" s="72"/>
      <c r="G17" s="55" t="s">
        <v>367</v>
      </c>
      <c r="H17" s="74"/>
    </row>
    <row r="18" spans="1:8" ht="14.25" customHeight="1">
      <c r="A18" s="70"/>
      <c r="B18" s="71" t="s">
        <v>208</v>
      </c>
      <c r="C18" s="72"/>
      <c r="D18" s="73"/>
      <c r="E18" s="57"/>
      <c r="F18" s="72"/>
      <c r="G18" s="55"/>
      <c r="H18" s="74"/>
    </row>
    <row r="19" spans="1:8" ht="14.25" customHeight="1">
      <c r="A19" s="70"/>
      <c r="B19" s="75" t="s">
        <v>141</v>
      </c>
      <c r="C19" s="72"/>
      <c r="D19" s="73"/>
      <c r="E19" s="57" t="s">
        <v>209</v>
      </c>
      <c r="F19" s="72"/>
      <c r="G19" s="55" t="s">
        <v>368</v>
      </c>
      <c r="H19" s="74"/>
    </row>
    <row r="20" spans="1:8" ht="14.25" customHeight="1">
      <c r="A20" s="70"/>
      <c r="B20" s="75" t="s">
        <v>142</v>
      </c>
      <c r="C20" s="72"/>
      <c r="D20" s="73"/>
      <c r="E20" s="57" t="s">
        <v>210</v>
      </c>
      <c r="F20" s="72"/>
      <c r="G20" s="55" t="s">
        <v>369</v>
      </c>
      <c r="H20" s="74"/>
    </row>
    <row r="21" spans="1:8" ht="14.25" customHeight="1">
      <c r="A21" s="70"/>
      <c r="B21" s="75" t="s">
        <v>143</v>
      </c>
      <c r="C21" s="72"/>
      <c r="D21" s="73"/>
      <c r="E21" s="57" t="s">
        <v>211</v>
      </c>
      <c r="F21" s="72"/>
      <c r="G21" s="55" t="s">
        <v>370</v>
      </c>
      <c r="H21" s="74"/>
    </row>
    <row r="22" spans="1:8" ht="14.25" customHeight="1">
      <c r="A22" s="70"/>
      <c r="B22" s="75" t="s">
        <v>144</v>
      </c>
      <c r="C22" s="72"/>
      <c r="D22" s="73"/>
      <c r="E22" s="57" t="s">
        <v>212</v>
      </c>
      <c r="F22" s="72"/>
      <c r="G22" s="55" t="s">
        <v>371</v>
      </c>
      <c r="H22" s="74"/>
    </row>
    <row r="23" spans="1:8" ht="14.25" customHeight="1">
      <c r="A23" s="70"/>
      <c r="B23" s="75" t="s">
        <v>145</v>
      </c>
      <c r="C23" s="72"/>
      <c r="D23" s="73"/>
      <c r="E23" s="57" t="s">
        <v>213</v>
      </c>
      <c r="F23" s="72"/>
      <c r="G23" s="55" t="s">
        <v>372</v>
      </c>
      <c r="H23" s="74"/>
    </row>
    <row r="24" spans="1:8" ht="14.25" customHeight="1">
      <c r="A24" s="70"/>
      <c r="B24" s="75" t="s">
        <v>146</v>
      </c>
      <c r="C24" s="72"/>
      <c r="D24" s="73"/>
      <c r="E24" s="57" t="s">
        <v>214</v>
      </c>
      <c r="F24" s="72"/>
      <c r="G24" s="55" t="s">
        <v>373</v>
      </c>
      <c r="H24" s="74"/>
    </row>
    <row r="25" spans="1:8" ht="14.25" customHeight="1">
      <c r="A25" s="70"/>
      <c r="B25" s="75" t="s">
        <v>147</v>
      </c>
      <c r="C25" s="72"/>
      <c r="D25" s="73"/>
      <c r="E25" s="57" t="s">
        <v>215</v>
      </c>
      <c r="F25" s="72"/>
      <c r="G25" s="55" t="s">
        <v>374</v>
      </c>
      <c r="H25" s="74"/>
    </row>
    <row r="26" spans="1:8" ht="14.25" customHeight="1">
      <c r="A26" s="70"/>
      <c r="B26" s="75" t="s">
        <v>148</v>
      </c>
      <c r="C26" s="72"/>
      <c r="D26" s="73"/>
      <c r="E26" s="57" t="s">
        <v>216</v>
      </c>
      <c r="F26" s="72"/>
      <c r="G26" s="55" t="s">
        <v>375</v>
      </c>
      <c r="H26" s="74"/>
    </row>
    <row r="27" spans="1:8" ht="14.25" customHeight="1">
      <c r="A27" s="70"/>
      <c r="B27" s="71" t="s">
        <v>217</v>
      </c>
      <c r="C27" s="72"/>
      <c r="D27" s="73"/>
      <c r="E27" s="57"/>
      <c r="F27" s="72"/>
      <c r="G27" s="55"/>
      <c r="H27" s="74"/>
    </row>
    <row r="28" spans="1:8" ht="14.25" customHeight="1">
      <c r="A28" s="70"/>
      <c r="B28" s="75" t="s">
        <v>150</v>
      </c>
      <c r="C28" s="72"/>
      <c r="D28" s="73"/>
      <c r="E28" s="57" t="s">
        <v>209</v>
      </c>
      <c r="F28" s="72"/>
      <c r="G28" s="55" t="s">
        <v>376</v>
      </c>
      <c r="H28" s="74"/>
    </row>
    <row r="29" spans="1:8" ht="14.25" customHeight="1">
      <c r="A29" s="70"/>
      <c r="B29" s="75" t="s">
        <v>151</v>
      </c>
      <c r="C29" s="72"/>
      <c r="D29" s="73"/>
      <c r="E29" s="57" t="s">
        <v>210</v>
      </c>
      <c r="F29" s="72"/>
      <c r="G29" s="55" t="s">
        <v>377</v>
      </c>
      <c r="H29" s="74"/>
    </row>
    <row r="30" spans="1:8" ht="14.25" customHeight="1">
      <c r="A30" s="70"/>
      <c r="B30" s="75" t="s">
        <v>152</v>
      </c>
      <c r="C30" s="72"/>
      <c r="D30" s="73"/>
      <c r="E30" s="57" t="s">
        <v>211</v>
      </c>
      <c r="F30" s="72"/>
      <c r="G30" s="55" t="s">
        <v>378</v>
      </c>
      <c r="H30" s="74"/>
    </row>
    <row r="31" spans="1:8" ht="14.25" customHeight="1">
      <c r="A31" s="70"/>
      <c r="B31" s="75" t="s">
        <v>153</v>
      </c>
      <c r="C31" s="72"/>
      <c r="D31" s="73"/>
      <c r="E31" s="57" t="s">
        <v>212</v>
      </c>
      <c r="F31" s="72"/>
      <c r="G31" s="55" t="s">
        <v>379</v>
      </c>
      <c r="H31" s="74"/>
    </row>
    <row r="32" spans="1:8" ht="14.25" customHeight="1">
      <c r="A32" s="70"/>
      <c r="B32" s="75" t="s">
        <v>154</v>
      </c>
      <c r="C32" s="72"/>
      <c r="D32" s="73"/>
      <c r="E32" s="57" t="s">
        <v>213</v>
      </c>
      <c r="F32" s="72"/>
      <c r="G32" s="55" t="s">
        <v>380</v>
      </c>
      <c r="H32" s="74"/>
    </row>
    <row r="33" spans="1:8" ht="14.25" customHeight="1">
      <c r="A33" s="70"/>
      <c r="B33" s="75" t="s">
        <v>155</v>
      </c>
      <c r="C33" s="72"/>
      <c r="D33" s="73"/>
      <c r="E33" s="57" t="s">
        <v>214</v>
      </c>
      <c r="F33" s="72"/>
      <c r="G33" s="55" t="s">
        <v>381</v>
      </c>
      <c r="H33" s="74"/>
    </row>
    <row r="34" spans="1:8" ht="14.25" customHeight="1">
      <c r="A34" s="70"/>
      <c r="B34" s="75" t="s">
        <v>156</v>
      </c>
      <c r="C34" s="72"/>
      <c r="D34" s="73"/>
      <c r="E34" s="57" t="s">
        <v>215</v>
      </c>
      <c r="F34" s="72"/>
      <c r="G34" s="55" t="s">
        <v>382</v>
      </c>
      <c r="H34" s="74"/>
    </row>
    <row r="35" spans="1:8" ht="14.25" customHeight="1">
      <c r="A35" s="70"/>
      <c r="B35" s="75" t="s">
        <v>157</v>
      </c>
      <c r="C35" s="72"/>
      <c r="D35" s="73"/>
      <c r="E35" s="57" t="s">
        <v>216</v>
      </c>
      <c r="F35" s="72"/>
      <c r="G35" s="55" t="s">
        <v>383</v>
      </c>
      <c r="H35" s="74"/>
    </row>
    <row r="36" spans="1:8" ht="14.25" customHeight="1">
      <c r="A36" s="70"/>
      <c r="B36" s="71" t="s">
        <v>218</v>
      </c>
      <c r="C36" s="72"/>
      <c r="D36" s="73"/>
      <c r="E36" s="57"/>
      <c r="F36" s="72"/>
      <c r="G36" s="55"/>
      <c r="H36" s="74"/>
    </row>
    <row r="37" spans="1:8" ht="14.25" customHeight="1">
      <c r="A37" s="70"/>
      <c r="B37" s="75" t="s">
        <v>159</v>
      </c>
      <c r="C37" s="72"/>
      <c r="D37" s="73"/>
      <c r="E37" s="57" t="s">
        <v>219</v>
      </c>
      <c r="F37" s="72"/>
      <c r="G37" s="55" t="s">
        <v>384</v>
      </c>
      <c r="H37" s="74"/>
    </row>
    <row r="38" spans="1:8" ht="14.25" customHeight="1">
      <c r="A38" s="70"/>
      <c r="B38" s="75" t="s">
        <v>160</v>
      </c>
      <c r="C38" s="72"/>
      <c r="D38" s="73"/>
      <c r="E38" s="57" t="s">
        <v>220</v>
      </c>
      <c r="F38" s="72"/>
      <c r="G38" s="55" t="s">
        <v>385</v>
      </c>
      <c r="H38" s="74"/>
    </row>
    <row r="39" spans="1:8" ht="14.25" customHeight="1">
      <c r="A39" s="70"/>
      <c r="B39" s="75" t="s">
        <v>161</v>
      </c>
      <c r="C39" s="72"/>
      <c r="D39" s="73"/>
      <c r="E39" s="57" t="s">
        <v>221</v>
      </c>
      <c r="F39" s="72"/>
      <c r="G39" s="55" t="s">
        <v>386</v>
      </c>
      <c r="H39" s="74"/>
    </row>
    <row r="40" spans="1:8" ht="14.25" customHeight="1">
      <c r="A40" s="70"/>
      <c r="B40" s="75" t="s">
        <v>162</v>
      </c>
      <c r="C40" s="72"/>
      <c r="D40" s="73"/>
      <c r="E40" s="57" t="s">
        <v>222</v>
      </c>
      <c r="F40" s="72"/>
      <c r="G40" s="55" t="s">
        <v>387</v>
      </c>
      <c r="H40" s="74"/>
    </row>
    <row r="41" spans="1:8" ht="14.25" customHeight="1">
      <c r="A41" s="70"/>
      <c r="B41" s="71" t="s">
        <v>223</v>
      </c>
      <c r="C41" s="72"/>
      <c r="D41" s="73"/>
      <c r="E41" s="57"/>
      <c r="F41" s="72"/>
      <c r="G41" s="55"/>
      <c r="H41" s="74"/>
    </row>
    <row r="42" spans="1:8" ht="14.25" customHeight="1">
      <c r="A42" s="70"/>
      <c r="B42" s="75" t="s">
        <v>224</v>
      </c>
      <c r="C42" s="72"/>
      <c r="D42" s="73"/>
      <c r="E42" s="57" t="s">
        <v>225</v>
      </c>
      <c r="F42" s="72"/>
      <c r="G42" s="55" t="s">
        <v>388</v>
      </c>
      <c r="H42" s="74"/>
    </row>
    <row r="43" spans="1:8" ht="14.25" customHeight="1">
      <c r="A43" s="70"/>
      <c r="B43" s="75" t="s">
        <v>164</v>
      </c>
      <c r="C43" s="72"/>
      <c r="D43" s="73"/>
      <c r="E43" s="57" t="s">
        <v>226</v>
      </c>
      <c r="F43" s="72"/>
      <c r="G43" s="55" t="s">
        <v>389</v>
      </c>
      <c r="H43" s="74"/>
    </row>
    <row r="44" spans="1:8" ht="14.25" customHeight="1">
      <c r="A44" s="70"/>
      <c r="B44" s="75" t="s">
        <v>167</v>
      </c>
      <c r="C44" s="72"/>
      <c r="D44" s="73"/>
      <c r="E44" s="57" t="s">
        <v>227</v>
      </c>
      <c r="F44" s="72"/>
      <c r="G44" s="55" t="s">
        <v>390</v>
      </c>
      <c r="H44" s="74"/>
    </row>
    <row r="45" spans="1:8" ht="14.25" customHeight="1">
      <c r="A45" s="70"/>
      <c r="B45" s="75" t="s">
        <v>165</v>
      </c>
      <c r="C45" s="72"/>
      <c r="D45" s="73"/>
      <c r="E45" s="57" t="s">
        <v>211</v>
      </c>
      <c r="F45" s="72"/>
      <c r="G45" s="55" t="s">
        <v>391</v>
      </c>
      <c r="H45" s="74"/>
    </row>
    <row r="46" spans="1:8" ht="14.25" customHeight="1">
      <c r="A46" s="70"/>
      <c r="B46" s="71" t="s">
        <v>228</v>
      </c>
      <c r="C46" s="72"/>
      <c r="D46" s="73"/>
      <c r="E46" s="57"/>
      <c r="F46" s="72"/>
      <c r="G46" s="55"/>
      <c r="H46" s="74"/>
    </row>
    <row r="47" spans="1:8" ht="14.25" customHeight="1">
      <c r="A47" s="70"/>
      <c r="B47" s="75" t="s">
        <v>229</v>
      </c>
      <c r="C47" s="72"/>
      <c r="D47" s="73"/>
      <c r="E47" s="57" t="s">
        <v>230</v>
      </c>
      <c r="F47" s="72"/>
      <c r="G47" s="55" t="s">
        <v>392</v>
      </c>
      <c r="H47" s="74"/>
    </row>
    <row r="48" spans="1:8" ht="14.25" customHeight="1">
      <c r="A48" s="70"/>
      <c r="B48" s="75" t="s">
        <v>231</v>
      </c>
      <c r="C48" s="72"/>
      <c r="D48" s="73"/>
      <c r="E48" s="57" t="s">
        <v>232</v>
      </c>
      <c r="F48" s="72"/>
      <c r="G48" s="55" t="s">
        <v>393</v>
      </c>
      <c r="H48" s="74"/>
    </row>
    <row r="49" spans="1:8" ht="14.25" customHeight="1">
      <c r="A49" s="70"/>
      <c r="B49" s="75" t="s">
        <v>233</v>
      </c>
      <c r="C49" s="72"/>
      <c r="D49" s="73"/>
      <c r="E49" s="57" t="s">
        <v>234</v>
      </c>
      <c r="F49" s="72"/>
      <c r="G49" s="55" t="s">
        <v>394</v>
      </c>
      <c r="H49" s="74"/>
    </row>
    <row r="50" spans="1:8" ht="14.25" customHeight="1">
      <c r="A50" s="70"/>
      <c r="B50" s="71" t="s">
        <v>235</v>
      </c>
      <c r="C50" s="72"/>
      <c r="D50" s="73"/>
      <c r="E50" s="57"/>
      <c r="F50" s="72"/>
      <c r="G50" s="55"/>
      <c r="H50" s="74"/>
    </row>
    <row r="51" spans="1:8" ht="14.25" customHeight="1">
      <c r="A51" s="70"/>
      <c r="B51" s="75" t="s">
        <v>236</v>
      </c>
      <c r="C51" s="72"/>
      <c r="D51" s="73"/>
      <c r="E51" s="57" t="s">
        <v>237</v>
      </c>
      <c r="F51" s="72"/>
      <c r="G51" s="55" t="s">
        <v>395</v>
      </c>
      <c r="H51" s="74"/>
    </row>
    <row r="52" spans="1:8" ht="14.25" customHeight="1">
      <c r="A52" s="70"/>
      <c r="B52" s="75" t="s">
        <v>238</v>
      </c>
      <c r="C52" s="72"/>
      <c r="D52" s="73"/>
      <c r="E52" s="57" t="s">
        <v>239</v>
      </c>
      <c r="F52" s="72"/>
      <c r="G52" s="55" t="s">
        <v>396</v>
      </c>
      <c r="H52" s="74"/>
    </row>
    <row r="53" spans="1:8" ht="14.25" customHeight="1">
      <c r="A53" s="70"/>
      <c r="B53" s="75" t="s">
        <v>240</v>
      </c>
      <c r="C53" s="72"/>
      <c r="D53" s="73"/>
      <c r="E53" s="57" t="s">
        <v>241</v>
      </c>
      <c r="F53" s="72"/>
      <c r="G53" s="55" t="s">
        <v>397</v>
      </c>
      <c r="H53" s="74"/>
    </row>
    <row r="54" spans="1:8" ht="14.25" customHeight="1">
      <c r="A54" s="76"/>
      <c r="B54" s="77" t="s">
        <v>242</v>
      </c>
      <c r="C54" s="78"/>
      <c r="D54" s="79"/>
      <c r="E54" s="62" t="s">
        <v>243</v>
      </c>
      <c r="F54" s="78"/>
      <c r="G54" s="60" t="s">
        <v>398</v>
      </c>
      <c r="H54" s="80"/>
    </row>
    <row r="55" spans="1:8" ht="14.25" customHeight="1">
      <c r="A55" s="81"/>
      <c r="B55" s="75"/>
      <c r="C55" s="72"/>
      <c r="D55" s="72"/>
      <c r="E55" s="72"/>
      <c r="F55" s="72"/>
      <c r="G55" s="55"/>
      <c r="H55" s="72"/>
    </row>
    <row r="56" spans="1:8" ht="14.25" customHeight="1">
      <c r="A56" s="81"/>
      <c r="B56" s="75"/>
      <c r="C56" s="72"/>
      <c r="D56" s="72"/>
      <c r="E56" s="72"/>
      <c r="F56" s="72"/>
      <c r="G56" s="55"/>
      <c r="H56" s="72"/>
    </row>
    <row r="57" spans="1:8" ht="14.25" customHeight="1">
      <c r="A57" s="81"/>
      <c r="B57" s="75"/>
      <c r="C57" s="72"/>
      <c r="D57" s="72"/>
      <c r="E57" s="72"/>
      <c r="F57" s="72"/>
      <c r="G57" s="55"/>
      <c r="H57" s="72"/>
    </row>
    <row r="58" spans="1:8" ht="21">
      <c r="A58" s="193"/>
      <c r="B58" s="200"/>
      <c r="C58" s="200"/>
      <c r="D58" s="200"/>
      <c r="E58" s="200"/>
      <c r="F58" s="200"/>
      <c r="G58" s="200"/>
      <c r="H58" s="200"/>
    </row>
    <row r="59" ht="6" customHeight="1"/>
    <row r="60" spans="1:8" ht="21" customHeight="1">
      <c r="A60" s="195" t="s">
        <v>187</v>
      </c>
      <c r="B60" s="195"/>
      <c r="C60" s="196"/>
      <c r="D60" s="197" t="s">
        <v>188</v>
      </c>
      <c r="E60" s="198"/>
      <c r="F60" s="199" t="s">
        <v>189</v>
      </c>
      <c r="G60" s="195"/>
      <c r="H60" s="195"/>
    </row>
    <row r="61" spans="1:8" ht="15" customHeight="1">
      <c r="A61" s="70"/>
      <c r="B61" s="71" t="s">
        <v>244</v>
      </c>
      <c r="C61" s="72"/>
      <c r="D61" s="73"/>
      <c r="E61" s="57"/>
      <c r="F61" s="72"/>
      <c r="G61" s="72"/>
      <c r="H61" s="74"/>
    </row>
    <row r="62" spans="1:8" ht="15.75" customHeight="1">
      <c r="A62" s="70"/>
      <c r="B62" s="75" t="s">
        <v>246</v>
      </c>
      <c r="C62" s="72"/>
      <c r="D62" s="73"/>
      <c r="E62" s="57" t="s">
        <v>247</v>
      </c>
      <c r="F62" s="72"/>
      <c r="G62" s="72" t="s">
        <v>487</v>
      </c>
      <c r="H62" s="74"/>
    </row>
    <row r="63" spans="1:8" ht="15.75" customHeight="1">
      <c r="A63" s="70"/>
      <c r="B63" s="75" t="s">
        <v>248</v>
      </c>
      <c r="C63" s="72"/>
      <c r="D63" s="73"/>
      <c r="E63" s="57" t="s">
        <v>245</v>
      </c>
      <c r="F63" s="72"/>
      <c r="G63" s="72" t="s">
        <v>399</v>
      </c>
      <c r="H63" s="74"/>
    </row>
    <row r="64" spans="1:8" ht="15.75" customHeight="1">
      <c r="A64" s="70"/>
      <c r="B64" s="75" t="s">
        <v>249</v>
      </c>
      <c r="C64" s="72"/>
      <c r="D64" s="73"/>
      <c r="E64" s="57" t="s">
        <v>245</v>
      </c>
      <c r="F64" s="72"/>
      <c r="G64" s="72" t="s">
        <v>400</v>
      </c>
      <c r="H64" s="74"/>
    </row>
    <row r="65" spans="1:8" ht="15.75" customHeight="1">
      <c r="A65" s="70"/>
      <c r="B65" s="75" t="s">
        <v>250</v>
      </c>
      <c r="C65" s="72"/>
      <c r="D65" s="73"/>
      <c r="E65" s="57" t="s">
        <v>245</v>
      </c>
      <c r="F65" s="72"/>
      <c r="G65" s="72" t="s">
        <v>401</v>
      </c>
      <c r="H65" s="74"/>
    </row>
    <row r="66" spans="1:8" ht="15.75" customHeight="1">
      <c r="A66" s="70"/>
      <c r="B66" s="75" t="s">
        <v>251</v>
      </c>
      <c r="C66" s="72"/>
      <c r="D66" s="73"/>
      <c r="E66" s="57" t="s">
        <v>252</v>
      </c>
      <c r="F66" s="72"/>
      <c r="G66" s="72" t="s">
        <v>488</v>
      </c>
      <c r="H66" s="74"/>
    </row>
    <row r="67" spans="1:8" ht="15.75" customHeight="1">
      <c r="A67" s="70"/>
      <c r="B67" s="75" t="s">
        <v>253</v>
      </c>
      <c r="C67" s="72"/>
      <c r="D67" s="73"/>
      <c r="E67" s="57" t="s">
        <v>254</v>
      </c>
      <c r="F67" s="72"/>
      <c r="G67" s="72" t="s">
        <v>402</v>
      </c>
      <c r="H67" s="74"/>
    </row>
    <row r="68" spans="1:8" ht="15.75" customHeight="1">
      <c r="A68" s="70"/>
      <c r="B68" s="75" t="s">
        <v>255</v>
      </c>
      <c r="C68" s="72"/>
      <c r="D68" s="73"/>
      <c r="E68" s="57" t="s">
        <v>256</v>
      </c>
      <c r="F68" s="72"/>
      <c r="G68" s="72" t="s">
        <v>403</v>
      </c>
      <c r="H68" s="74"/>
    </row>
    <row r="69" spans="1:8" ht="15.75" customHeight="1">
      <c r="A69" s="70"/>
      <c r="B69" s="75" t="s">
        <v>257</v>
      </c>
      <c r="C69" s="72"/>
      <c r="D69" s="73"/>
      <c r="E69" s="57" t="s">
        <v>239</v>
      </c>
      <c r="F69" s="72"/>
      <c r="G69" s="72" t="s">
        <v>404</v>
      </c>
      <c r="H69" s="74"/>
    </row>
    <row r="70" spans="1:8" ht="15" customHeight="1">
      <c r="A70" s="70"/>
      <c r="B70" s="71" t="s">
        <v>258</v>
      </c>
      <c r="C70" s="72"/>
      <c r="D70" s="73"/>
      <c r="E70" s="57"/>
      <c r="F70" s="72"/>
      <c r="G70" s="72"/>
      <c r="H70" s="74"/>
    </row>
    <row r="71" spans="1:8" ht="15" customHeight="1">
      <c r="A71" s="70"/>
      <c r="B71" s="75" t="s">
        <v>259</v>
      </c>
      <c r="C71" s="72"/>
      <c r="D71" s="73"/>
      <c r="E71" s="57" t="s">
        <v>260</v>
      </c>
      <c r="F71" s="72"/>
      <c r="G71" s="72" t="s">
        <v>405</v>
      </c>
      <c r="H71" s="74"/>
    </row>
    <row r="72" spans="1:8" ht="15" customHeight="1">
      <c r="A72" s="70"/>
      <c r="B72" s="75" t="s">
        <v>69</v>
      </c>
      <c r="C72" s="72"/>
      <c r="D72" s="73"/>
      <c r="E72" s="57" t="s">
        <v>261</v>
      </c>
      <c r="F72" s="72"/>
      <c r="G72" s="72" t="s">
        <v>406</v>
      </c>
      <c r="H72" s="74"/>
    </row>
    <row r="73" spans="1:8" ht="15" customHeight="1">
      <c r="A73" s="70"/>
      <c r="B73" s="75" t="s">
        <v>262</v>
      </c>
      <c r="C73" s="72"/>
      <c r="D73" s="73"/>
      <c r="E73" s="57" t="s">
        <v>207</v>
      </c>
      <c r="F73" s="72"/>
      <c r="G73" s="72" t="s">
        <v>407</v>
      </c>
      <c r="H73" s="74"/>
    </row>
    <row r="74" spans="1:8" ht="15" customHeight="1">
      <c r="A74" s="70" t="s">
        <v>408</v>
      </c>
      <c r="B74" s="71" t="s">
        <v>263</v>
      </c>
      <c r="C74" s="72"/>
      <c r="D74" s="73"/>
      <c r="E74" s="57"/>
      <c r="F74" s="72"/>
      <c r="G74" s="72"/>
      <c r="H74" s="74"/>
    </row>
    <row r="75" spans="1:8" ht="15.75" customHeight="1">
      <c r="A75" s="70"/>
      <c r="B75" s="75" t="s">
        <v>264</v>
      </c>
      <c r="C75" s="72"/>
      <c r="D75" s="73"/>
      <c r="E75" s="57" t="s">
        <v>265</v>
      </c>
      <c r="F75" s="72"/>
      <c r="G75" s="72" t="s">
        <v>409</v>
      </c>
      <c r="H75" s="74"/>
    </row>
    <row r="76" spans="1:8" ht="15.75" customHeight="1">
      <c r="A76" s="70"/>
      <c r="B76" s="75" t="s">
        <v>266</v>
      </c>
      <c r="C76" s="72"/>
      <c r="D76" s="73"/>
      <c r="E76" s="57" t="s">
        <v>267</v>
      </c>
      <c r="F76" s="72"/>
      <c r="G76" s="72" t="s">
        <v>410</v>
      </c>
      <c r="H76" s="74"/>
    </row>
    <row r="77" spans="1:8" ht="15.75" customHeight="1">
      <c r="A77" s="70"/>
      <c r="B77" s="75" t="s">
        <v>268</v>
      </c>
      <c r="C77" s="72"/>
      <c r="D77" s="73"/>
      <c r="E77" s="57" t="s">
        <v>269</v>
      </c>
      <c r="F77" s="72"/>
      <c r="G77" s="72" t="s">
        <v>411</v>
      </c>
      <c r="H77" s="74"/>
    </row>
    <row r="78" spans="1:8" ht="15.75" customHeight="1">
      <c r="A78" s="70"/>
      <c r="B78" s="75" t="s">
        <v>270</v>
      </c>
      <c r="C78" s="72"/>
      <c r="D78" s="73"/>
      <c r="E78" s="57" t="s">
        <v>271</v>
      </c>
      <c r="F78" s="72"/>
      <c r="G78" s="72" t="s">
        <v>412</v>
      </c>
      <c r="H78" s="74"/>
    </row>
    <row r="79" spans="1:8" ht="15" customHeight="1">
      <c r="A79" s="70" t="s">
        <v>413</v>
      </c>
      <c r="B79" s="71" t="s">
        <v>272</v>
      </c>
      <c r="C79" s="72"/>
      <c r="D79" s="73"/>
      <c r="E79" s="57"/>
      <c r="F79" s="72"/>
      <c r="G79" s="72"/>
      <c r="H79" s="74"/>
    </row>
    <row r="80" spans="1:8" ht="15" customHeight="1">
      <c r="A80" s="70"/>
      <c r="B80" s="75" t="s">
        <v>273</v>
      </c>
      <c r="C80" s="72"/>
      <c r="D80" s="73"/>
      <c r="E80" s="57" t="s">
        <v>274</v>
      </c>
      <c r="F80" s="72"/>
      <c r="G80" s="72" t="s">
        <v>414</v>
      </c>
      <c r="H80" s="74"/>
    </row>
    <row r="81" spans="1:8" ht="15" customHeight="1">
      <c r="A81" s="70"/>
      <c r="B81" s="75" t="s">
        <v>275</v>
      </c>
      <c r="C81" s="72"/>
      <c r="D81" s="73"/>
      <c r="E81" s="57" t="s">
        <v>276</v>
      </c>
      <c r="F81" s="72"/>
      <c r="G81" s="72" t="s">
        <v>415</v>
      </c>
      <c r="H81" s="74"/>
    </row>
    <row r="82" spans="1:8" ht="15" customHeight="1">
      <c r="A82" s="70"/>
      <c r="B82" s="75" t="s">
        <v>277</v>
      </c>
      <c r="C82" s="72"/>
      <c r="D82" s="73"/>
      <c r="E82" s="57" t="s">
        <v>278</v>
      </c>
      <c r="F82" s="72"/>
      <c r="G82" s="72" t="s">
        <v>489</v>
      </c>
      <c r="H82" s="74"/>
    </row>
    <row r="83" spans="1:8" ht="15" customHeight="1">
      <c r="A83" s="70"/>
      <c r="B83" s="75" t="s">
        <v>485</v>
      </c>
      <c r="C83" s="72"/>
      <c r="D83" s="73"/>
      <c r="E83" s="57" t="s">
        <v>279</v>
      </c>
      <c r="F83" s="72"/>
      <c r="G83" s="72" t="s">
        <v>490</v>
      </c>
      <c r="H83" s="74"/>
    </row>
    <row r="84" spans="1:8" ht="15" customHeight="1">
      <c r="A84" s="70"/>
      <c r="B84" s="75" t="s">
        <v>491</v>
      </c>
      <c r="C84" s="72"/>
      <c r="D84" s="73"/>
      <c r="E84" s="57" t="s">
        <v>279</v>
      </c>
      <c r="F84" s="72"/>
      <c r="G84" s="72" t="s">
        <v>492</v>
      </c>
      <c r="H84" s="74"/>
    </row>
    <row r="85" spans="1:8" ht="15" customHeight="1">
      <c r="A85" s="70"/>
      <c r="B85" s="75" t="s">
        <v>280</v>
      </c>
      <c r="C85" s="72"/>
      <c r="D85" s="73"/>
      <c r="E85" s="57" t="s">
        <v>281</v>
      </c>
      <c r="F85" s="72"/>
      <c r="G85" s="72" t="s">
        <v>282</v>
      </c>
      <c r="H85" s="74"/>
    </row>
    <row r="86" spans="1:8" ht="15" customHeight="1">
      <c r="A86" s="70" t="s">
        <v>359</v>
      </c>
      <c r="B86" s="71" t="s">
        <v>283</v>
      </c>
      <c r="C86" s="72"/>
      <c r="D86" s="73"/>
      <c r="E86" s="57"/>
      <c r="F86" s="72"/>
      <c r="G86" s="72"/>
      <c r="H86" s="74"/>
    </row>
    <row r="87" spans="1:8" ht="15" customHeight="1">
      <c r="A87" s="70"/>
      <c r="B87" s="75" t="s">
        <v>284</v>
      </c>
      <c r="C87" s="72"/>
      <c r="D87" s="73"/>
      <c r="E87" s="57" t="s">
        <v>285</v>
      </c>
      <c r="F87" s="72"/>
      <c r="G87" s="72" t="s">
        <v>493</v>
      </c>
      <c r="H87" s="74"/>
    </row>
    <row r="88" spans="1:8" ht="15" customHeight="1">
      <c r="A88" s="70"/>
      <c r="B88" s="75" t="s">
        <v>308</v>
      </c>
      <c r="C88" s="72"/>
      <c r="D88" s="73"/>
      <c r="E88" s="57" t="s">
        <v>309</v>
      </c>
      <c r="F88" s="72"/>
      <c r="G88" s="72" t="s">
        <v>423</v>
      </c>
      <c r="H88" s="74"/>
    </row>
    <row r="89" spans="1:8" ht="15" customHeight="1">
      <c r="A89" s="70" t="s">
        <v>424</v>
      </c>
      <c r="B89" s="71" t="s">
        <v>310</v>
      </c>
      <c r="C89" s="72"/>
      <c r="D89" s="73"/>
      <c r="E89" s="57"/>
      <c r="F89" s="72"/>
      <c r="G89" s="72"/>
      <c r="H89" s="74"/>
    </row>
    <row r="90" spans="1:8" ht="16.5" customHeight="1">
      <c r="A90" s="70"/>
      <c r="B90" s="75" t="s">
        <v>311</v>
      </c>
      <c r="C90" s="72"/>
      <c r="D90" s="73"/>
      <c r="E90" s="57" t="s">
        <v>193</v>
      </c>
      <c r="F90" s="72"/>
      <c r="G90" s="72" t="s">
        <v>425</v>
      </c>
      <c r="H90" s="74"/>
    </row>
    <row r="91" spans="1:8" ht="16.5" customHeight="1">
      <c r="A91" s="70"/>
      <c r="B91" s="75" t="s">
        <v>312</v>
      </c>
      <c r="C91" s="72"/>
      <c r="D91" s="73"/>
      <c r="E91" s="57" t="s">
        <v>313</v>
      </c>
      <c r="F91" s="72"/>
      <c r="G91" s="72" t="s">
        <v>426</v>
      </c>
      <c r="H91" s="74"/>
    </row>
    <row r="92" spans="1:8" ht="16.5" customHeight="1">
      <c r="A92" s="70"/>
      <c r="B92" s="75" t="s">
        <v>314</v>
      </c>
      <c r="C92" s="72"/>
      <c r="D92" s="73"/>
      <c r="E92" s="57" t="s">
        <v>315</v>
      </c>
      <c r="F92" s="72"/>
      <c r="G92" s="72" t="s">
        <v>427</v>
      </c>
      <c r="H92" s="74"/>
    </row>
    <row r="93" spans="1:8" ht="16.5" customHeight="1">
      <c r="A93" s="70"/>
      <c r="B93" s="75" t="s">
        <v>316</v>
      </c>
      <c r="C93" s="72"/>
      <c r="D93" s="73"/>
      <c r="E93" s="57" t="s">
        <v>317</v>
      </c>
      <c r="F93" s="72"/>
      <c r="G93" s="72" t="s">
        <v>494</v>
      </c>
      <c r="H93" s="74"/>
    </row>
    <row r="94" spans="1:8" ht="16.5" customHeight="1">
      <c r="A94" s="70"/>
      <c r="B94" s="75" t="s">
        <v>318</v>
      </c>
      <c r="C94" s="72"/>
      <c r="D94" s="73"/>
      <c r="E94" s="57" t="s">
        <v>319</v>
      </c>
      <c r="F94" s="72"/>
      <c r="G94" s="72" t="s">
        <v>495</v>
      </c>
      <c r="H94" s="74"/>
    </row>
    <row r="95" spans="1:8" ht="15" customHeight="1">
      <c r="A95" s="70"/>
      <c r="B95" s="75" t="s">
        <v>286</v>
      </c>
      <c r="C95" s="72"/>
      <c r="D95" s="73"/>
      <c r="E95" s="57" t="s">
        <v>287</v>
      </c>
      <c r="F95" s="72"/>
      <c r="G95" s="72" t="s">
        <v>288</v>
      </c>
      <c r="H95" s="74"/>
    </row>
    <row r="96" spans="1:8" ht="15" customHeight="1">
      <c r="A96" s="70"/>
      <c r="B96" s="75" t="s">
        <v>289</v>
      </c>
      <c r="C96" s="72"/>
      <c r="D96" s="73"/>
      <c r="E96" s="57" t="s">
        <v>290</v>
      </c>
      <c r="F96" s="72"/>
      <c r="G96" s="72" t="s">
        <v>416</v>
      </c>
      <c r="H96" s="74"/>
    </row>
    <row r="97" spans="1:8" ht="15" customHeight="1">
      <c r="A97" s="70"/>
      <c r="B97" s="75" t="s">
        <v>291</v>
      </c>
      <c r="C97" s="72"/>
      <c r="D97" s="73"/>
      <c r="E97" s="57" t="s">
        <v>292</v>
      </c>
      <c r="F97" s="72"/>
      <c r="G97" s="72" t="s">
        <v>417</v>
      </c>
      <c r="H97" s="74"/>
    </row>
    <row r="98" spans="1:8" ht="15" customHeight="1">
      <c r="A98" s="70"/>
      <c r="B98" s="75" t="s">
        <v>293</v>
      </c>
      <c r="C98" s="72"/>
      <c r="D98" s="73"/>
      <c r="E98" s="57" t="s">
        <v>294</v>
      </c>
      <c r="F98" s="72"/>
      <c r="G98" s="72" t="s">
        <v>418</v>
      </c>
      <c r="H98" s="74"/>
    </row>
    <row r="99" spans="1:8" ht="15" customHeight="1">
      <c r="A99" s="70"/>
      <c r="B99" s="75" t="s">
        <v>295</v>
      </c>
      <c r="C99" s="72"/>
      <c r="D99" s="73"/>
      <c r="E99" s="57" t="s">
        <v>296</v>
      </c>
      <c r="F99" s="72"/>
      <c r="G99" s="72" t="s">
        <v>297</v>
      </c>
      <c r="H99" s="74"/>
    </row>
    <row r="100" spans="1:8" ht="15" customHeight="1">
      <c r="A100" s="70"/>
      <c r="B100" s="75" t="s">
        <v>298</v>
      </c>
      <c r="C100" s="72"/>
      <c r="D100" s="73"/>
      <c r="E100" s="57" t="s">
        <v>299</v>
      </c>
      <c r="F100" s="72"/>
      <c r="G100" s="72" t="s">
        <v>419</v>
      </c>
      <c r="H100" s="74"/>
    </row>
    <row r="101" spans="1:8" ht="15" customHeight="1">
      <c r="A101" s="70"/>
      <c r="B101" s="75" t="s">
        <v>300</v>
      </c>
      <c r="C101" s="72"/>
      <c r="D101" s="73"/>
      <c r="E101" s="57" t="s">
        <v>301</v>
      </c>
      <c r="F101" s="72"/>
      <c r="G101" s="72" t="s">
        <v>496</v>
      </c>
      <c r="H101" s="74"/>
    </row>
    <row r="102" spans="1:8" ht="15" customHeight="1">
      <c r="A102" s="70"/>
      <c r="B102" s="75" t="s">
        <v>302</v>
      </c>
      <c r="C102" s="72"/>
      <c r="D102" s="73"/>
      <c r="E102" s="57" t="s">
        <v>303</v>
      </c>
      <c r="F102" s="72"/>
      <c r="G102" s="72" t="s">
        <v>420</v>
      </c>
      <c r="H102" s="74"/>
    </row>
    <row r="103" spans="1:8" ht="15" customHeight="1">
      <c r="A103" s="70"/>
      <c r="B103" s="75" t="s">
        <v>304</v>
      </c>
      <c r="C103" s="72"/>
      <c r="D103" s="73"/>
      <c r="E103" s="57" t="s">
        <v>305</v>
      </c>
      <c r="F103" s="72"/>
      <c r="G103" s="72" t="s">
        <v>421</v>
      </c>
      <c r="H103" s="74"/>
    </row>
    <row r="104" spans="1:8" ht="15" customHeight="1">
      <c r="A104" s="76"/>
      <c r="B104" s="77" t="s">
        <v>306</v>
      </c>
      <c r="C104" s="78"/>
      <c r="D104" s="79"/>
      <c r="E104" s="62" t="s">
        <v>307</v>
      </c>
      <c r="F104" s="78"/>
      <c r="G104" s="78" t="s">
        <v>422</v>
      </c>
      <c r="H104" s="80"/>
    </row>
    <row r="105" spans="1:8" ht="14.25" customHeight="1">
      <c r="A105" s="81"/>
      <c r="B105" s="75"/>
      <c r="C105" s="72"/>
      <c r="D105" s="72"/>
      <c r="E105" s="72"/>
      <c r="F105" s="72"/>
      <c r="G105" s="72"/>
      <c r="H105" s="72"/>
    </row>
    <row r="106" spans="1:8" ht="14.25" customHeight="1">
      <c r="A106" s="81"/>
      <c r="B106" s="75"/>
      <c r="C106" s="72"/>
      <c r="D106" s="72"/>
      <c r="E106" s="72"/>
      <c r="F106" s="72"/>
      <c r="G106" s="72"/>
      <c r="H106" s="72"/>
    </row>
    <row r="107" spans="1:8" ht="14.25" customHeight="1">
      <c r="A107" s="81"/>
      <c r="B107" s="75"/>
      <c r="C107" s="72"/>
      <c r="D107" s="72"/>
      <c r="E107" s="72"/>
      <c r="F107" s="72"/>
      <c r="G107" s="72"/>
      <c r="H107" s="72"/>
    </row>
    <row r="108" spans="1:8" ht="15" customHeight="1">
      <c r="A108" s="81"/>
      <c r="B108" s="75"/>
      <c r="C108" s="72"/>
      <c r="D108" s="72"/>
      <c r="E108" s="72"/>
      <c r="F108" s="72"/>
      <c r="G108" s="72"/>
      <c r="H108" s="72"/>
    </row>
    <row r="109" spans="1:8" ht="13.5">
      <c r="A109" s="81"/>
      <c r="B109" s="75"/>
      <c r="C109" s="72"/>
      <c r="D109" s="72"/>
      <c r="E109" s="72"/>
      <c r="F109" s="72"/>
      <c r="G109" s="55"/>
      <c r="H109" s="72"/>
    </row>
    <row r="110" spans="1:8" ht="13.5">
      <c r="A110" s="81"/>
      <c r="B110" s="75"/>
      <c r="C110" s="72"/>
      <c r="D110" s="72"/>
      <c r="E110" s="72"/>
      <c r="F110" s="72"/>
      <c r="G110" s="55"/>
      <c r="H110" s="72"/>
    </row>
  </sheetData>
  <mergeCells count="8">
    <mergeCell ref="A60:C60"/>
    <mergeCell ref="D60:E60"/>
    <mergeCell ref="F60:H60"/>
    <mergeCell ref="A1:H1"/>
    <mergeCell ref="A58:H58"/>
    <mergeCell ref="A3:C3"/>
    <mergeCell ref="D3:E3"/>
    <mergeCell ref="F3:H3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7"/>
  <sheetViews>
    <sheetView view="pageBreakPreview" zoomScaleSheetLayoutView="100" workbookViewId="0" topLeftCell="A1">
      <selection activeCell="A1" sqref="A1"/>
    </sheetView>
  </sheetViews>
  <sheetFormatPr defaultColWidth="9.00390625" defaultRowHeight="6.75" customHeight="1"/>
  <cols>
    <col min="1" max="1" width="2.75390625" style="1" customWidth="1"/>
    <col min="2" max="2" width="2.25390625" style="1" customWidth="1"/>
    <col min="3" max="7" width="2.625" style="1" customWidth="1"/>
    <col min="8" max="8" width="2.50390625" style="1" customWidth="1"/>
    <col min="9" max="10" width="2.625" style="1" customWidth="1"/>
    <col min="11" max="12" width="2.875" style="1" customWidth="1"/>
    <col min="13" max="21" width="2.625" style="1" customWidth="1"/>
    <col min="22" max="22" width="2.50390625" style="1" customWidth="1"/>
    <col min="23" max="23" width="2.375" style="1" customWidth="1"/>
    <col min="24" max="26" width="2.625" style="1" customWidth="1"/>
    <col min="27" max="27" width="2.50390625" style="1" customWidth="1"/>
    <col min="28" max="29" width="2.625" style="1" customWidth="1"/>
    <col min="30" max="30" width="2.50390625" style="1" customWidth="1"/>
    <col min="31" max="56" width="2.625" style="1" customWidth="1"/>
    <col min="57" max="16384" width="9.00390625" style="1" customWidth="1"/>
  </cols>
  <sheetData>
    <row r="1" ht="21.75" customHeight="1">
      <c r="A1" s="1" t="s">
        <v>603</v>
      </c>
    </row>
    <row r="3" spans="6:40" ht="6.75" customHeight="1">
      <c r="F3" s="2"/>
      <c r="G3" s="154" t="s">
        <v>0</v>
      </c>
      <c r="H3" s="166"/>
      <c r="I3" s="166"/>
      <c r="J3" s="166"/>
      <c r="K3" s="168">
        <f>U3+U6+U11+U14+U17+U20+U25+J5+J7</f>
        <v>73</v>
      </c>
      <c r="L3" s="157"/>
      <c r="M3" s="6"/>
      <c r="N3" s="6"/>
      <c r="O3" s="2"/>
      <c r="P3" s="154" t="s">
        <v>1</v>
      </c>
      <c r="Q3" s="166"/>
      <c r="R3" s="166"/>
      <c r="S3" s="166"/>
      <c r="T3" s="166"/>
      <c r="U3" s="157">
        <f>AB3+AH3+AN3</f>
        <v>8</v>
      </c>
      <c r="V3" s="7"/>
      <c r="W3" s="154" t="s">
        <v>2</v>
      </c>
      <c r="X3" s="166"/>
      <c r="Y3" s="166"/>
      <c r="Z3" s="166"/>
      <c r="AA3" s="166"/>
      <c r="AB3" s="157">
        <v>2</v>
      </c>
      <c r="AC3" s="154" t="s">
        <v>50</v>
      </c>
      <c r="AD3" s="166"/>
      <c r="AE3" s="166"/>
      <c r="AF3" s="166"/>
      <c r="AG3" s="166"/>
      <c r="AH3" s="157">
        <v>4</v>
      </c>
      <c r="AI3" s="154" t="s">
        <v>3</v>
      </c>
      <c r="AJ3" s="166"/>
      <c r="AK3" s="166"/>
      <c r="AL3" s="166"/>
      <c r="AM3" s="166"/>
      <c r="AN3" s="157">
        <v>2</v>
      </c>
    </row>
    <row r="4" spans="6:40" ht="6.75" customHeight="1">
      <c r="F4" s="8"/>
      <c r="G4" s="155"/>
      <c r="H4" s="156"/>
      <c r="I4" s="156"/>
      <c r="J4" s="156"/>
      <c r="K4" s="231"/>
      <c r="L4" s="158"/>
      <c r="N4" s="8"/>
      <c r="O4" s="4"/>
      <c r="P4" s="155"/>
      <c r="Q4" s="156"/>
      <c r="R4" s="156"/>
      <c r="S4" s="156"/>
      <c r="T4" s="156"/>
      <c r="U4" s="158"/>
      <c r="W4" s="155"/>
      <c r="X4" s="156"/>
      <c r="Y4" s="156"/>
      <c r="Z4" s="156"/>
      <c r="AA4" s="156"/>
      <c r="AB4" s="158"/>
      <c r="AC4" s="155"/>
      <c r="AD4" s="156"/>
      <c r="AE4" s="156"/>
      <c r="AF4" s="156"/>
      <c r="AG4" s="156"/>
      <c r="AH4" s="158"/>
      <c r="AI4" s="155"/>
      <c r="AJ4" s="156"/>
      <c r="AK4" s="156"/>
      <c r="AL4" s="156"/>
      <c r="AM4" s="156"/>
      <c r="AN4" s="158"/>
    </row>
    <row r="5" spans="6:15" ht="6.75" customHeight="1">
      <c r="F5" s="9"/>
      <c r="G5" s="166" t="s">
        <v>4</v>
      </c>
      <c r="H5" s="166"/>
      <c r="I5" s="166"/>
      <c r="J5" s="168">
        <v>1</v>
      </c>
      <c r="K5" s="10"/>
      <c r="L5" s="10"/>
      <c r="N5" s="9"/>
      <c r="O5" s="11"/>
    </row>
    <row r="6" spans="6:34" ht="6.75" customHeight="1">
      <c r="F6" s="9"/>
      <c r="G6" s="246"/>
      <c r="H6" s="246"/>
      <c r="I6" s="246"/>
      <c r="J6" s="247"/>
      <c r="K6" s="10"/>
      <c r="L6" s="10"/>
      <c r="N6" s="13"/>
      <c r="O6" s="2"/>
      <c r="P6" s="154" t="s">
        <v>6</v>
      </c>
      <c r="Q6" s="166"/>
      <c r="R6" s="166"/>
      <c r="S6" s="166"/>
      <c r="T6" s="166"/>
      <c r="U6" s="157">
        <f>AB6+AH6+1+2</f>
        <v>12</v>
      </c>
      <c r="V6" s="7"/>
      <c r="W6" s="154" t="s">
        <v>7</v>
      </c>
      <c r="X6" s="166"/>
      <c r="Y6" s="166"/>
      <c r="Z6" s="166"/>
      <c r="AA6" s="166"/>
      <c r="AB6" s="157">
        <v>6</v>
      </c>
      <c r="AC6" s="154" t="s">
        <v>8</v>
      </c>
      <c r="AD6" s="166"/>
      <c r="AE6" s="166"/>
      <c r="AF6" s="166"/>
      <c r="AG6" s="166"/>
      <c r="AH6" s="157">
        <v>3</v>
      </c>
    </row>
    <row r="7" spans="6:34" ht="6.75" customHeight="1">
      <c r="F7" s="9"/>
      <c r="G7" s="248" t="s">
        <v>5</v>
      </c>
      <c r="H7" s="249"/>
      <c r="I7" s="249"/>
      <c r="J7" s="251">
        <v>1</v>
      </c>
      <c r="K7" s="14"/>
      <c r="L7" s="14"/>
      <c r="N7" s="9"/>
      <c r="O7" s="11"/>
      <c r="P7" s="155"/>
      <c r="Q7" s="156"/>
      <c r="R7" s="156"/>
      <c r="S7" s="156"/>
      <c r="T7" s="156"/>
      <c r="U7" s="158"/>
      <c r="W7" s="155"/>
      <c r="X7" s="156"/>
      <c r="Y7" s="156"/>
      <c r="Z7" s="156"/>
      <c r="AA7" s="156"/>
      <c r="AB7" s="158"/>
      <c r="AC7" s="155"/>
      <c r="AD7" s="156"/>
      <c r="AE7" s="156"/>
      <c r="AF7" s="156"/>
      <c r="AG7" s="156"/>
      <c r="AH7" s="158"/>
    </row>
    <row r="8" spans="6:41" ht="6.75" customHeight="1">
      <c r="F8" s="9"/>
      <c r="G8" s="250"/>
      <c r="H8" s="246"/>
      <c r="I8" s="246"/>
      <c r="J8" s="252"/>
      <c r="K8" s="138"/>
      <c r="L8" s="38"/>
      <c r="N8" s="9"/>
      <c r="O8" s="11"/>
      <c r="P8" s="12"/>
      <c r="Q8" s="12"/>
      <c r="R8" s="12"/>
      <c r="S8" s="12"/>
      <c r="T8" s="12"/>
      <c r="U8" s="12"/>
      <c r="W8" s="253" t="s">
        <v>604</v>
      </c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</row>
    <row r="9" spans="6:41" ht="6.75" customHeight="1">
      <c r="F9" s="9"/>
      <c r="G9" s="241" t="s">
        <v>555</v>
      </c>
      <c r="H9" s="241"/>
      <c r="I9" s="241"/>
      <c r="J9" s="241"/>
      <c r="K9" s="38"/>
      <c r="L9" s="38"/>
      <c r="N9" s="9"/>
      <c r="O9" s="11"/>
      <c r="P9" s="12"/>
      <c r="Q9" s="12"/>
      <c r="R9" s="12"/>
      <c r="S9" s="12"/>
      <c r="T9" s="12"/>
      <c r="U9" s="12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</row>
    <row r="10" spans="6:15" ht="6.75" customHeight="1">
      <c r="F10" s="9"/>
      <c r="G10" s="222"/>
      <c r="H10" s="222"/>
      <c r="I10" s="222"/>
      <c r="J10" s="222"/>
      <c r="K10" s="38"/>
      <c r="L10" s="38"/>
      <c r="N10" s="9"/>
      <c r="O10" s="11"/>
    </row>
    <row r="11" spans="6:28" ht="6.75" customHeight="1">
      <c r="F11" s="9"/>
      <c r="I11" s="11"/>
      <c r="J11" s="11"/>
      <c r="K11" s="11"/>
      <c r="L11" s="11"/>
      <c r="M11" s="11"/>
      <c r="N11" s="13"/>
      <c r="O11" s="2"/>
      <c r="P11" s="154" t="s">
        <v>10</v>
      </c>
      <c r="Q11" s="166"/>
      <c r="R11" s="166"/>
      <c r="S11" s="166"/>
      <c r="T11" s="166"/>
      <c r="U11" s="157">
        <f>AB11+2</f>
        <v>4</v>
      </c>
      <c r="V11" s="7"/>
      <c r="W11" s="154" t="s">
        <v>11</v>
      </c>
      <c r="X11" s="166"/>
      <c r="Y11" s="166"/>
      <c r="Z11" s="166"/>
      <c r="AA11" s="166"/>
      <c r="AB11" s="157">
        <v>2</v>
      </c>
    </row>
    <row r="12" spans="6:28" ht="6.75" customHeight="1">
      <c r="F12" s="9"/>
      <c r="I12" s="11"/>
      <c r="J12" s="11"/>
      <c r="K12" s="11"/>
      <c r="L12" s="11"/>
      <c r="M12" s="11"/>
      <c r="N12" s="9"/>
      <c r="O12" s="11"/>
      <c r="P12" s="155"/>
      <c r="Q12" s="156"/>
      <c r="R12" s="156"/>
      <c r="S12" s="156"/>
      <c r="T12" s="156"/>
      <c r="U12" s="158"/>
      <c r="W12" s="155"/>
      <c r="X12" s="156"/>
      <c r="Y12" s="156"/>
      <c r="Z12" s="156"/>
      <c r="AA12" s="156"/>
      <c r="AB12" s="158"/>
    </row>
    <row r="13" spans="6:15" ht="6.75" customHeight="1">
      <c r="F13" s="9"/>
      <c r="I13" s="11"/>
      <c r="J13" s="11"/>
      <c r="K13" s="11"/>
      <c r="L13" s="11"/>
      <c r="M13" s="11"/>
      <c r="N13" s="9"/>
      <c r="O13" s="11"/>
    </row>
    <row r="14" spans="6:28" ht="6.75" customHeight="1">
      <c r="F14" s="9"/>
      <c r="I14" s="11"/>
      <c r="J14" s="11"/>
      <c r="K14" s="11"/>
      <c r="L14" s="11"/>
      <c r="M14" s="11"/>
      <c r="N14" s="13"/>
      <c r="O14" s="6"/>
      <c r="P14" s="154" t="s">
        <v>12</v>
      </c>
      <c r="Q14" s="166"/>
      <c r="R14" s="166"/>
      <c r="S14" s="166"/>
      <c r="T14" s="166"/>
      <c r="U14" s="157">
        <f>AB14+1</f>
        <v>7</v>
      </c>
      <c r="V14" s="7"/>
      <c r="W14" s="154" t="s">
        <v>13</v>
      </c>
      <c r="X14" s="166"/>
      <c r="Y14" s="166"/>
      <c r="Z14" s="166"/>
      <c r="AA14" s="166"/>
      <c r="AB14" s="157">
        <v>6</v>
      </c>
    </row>
    <row r="15" spans="6:28" ht="6.75" customHeight="1">
      <c r="F15" s="9"/>
      <c r="I15" s="11"/>
      <c r="J15" s="11"/>
      <c r="K15" s="11"/>
      <c r="L15" s="11"/>
      <c r="M15" s="11"/>
      <c r="N15" s="9"/>
      <c r="O15" s="11"/>
      <c r="P15" s="155"/>
      <c r="Q15" s="156"/>
      <c r="R15" s="156"/>
      <c r="S15" s="156"/>
      <c r="T15" s="156"/>
      <c r="U15" s="158"/>
      <c r="W15" s="155"/>
      <c r="X15" s="156"/>
      <c r="Y15" s="156"/>
      <c r="Z15" s="156"/>
      <c r="AA15" s="156"/>
      <c r="AB15" s="158"/>
    </row>
    <row r="16" spans="6:15" ht="6.75" customHeight="1">
      <c r="F16" s="9"/>
      <c r="I16" s="11"/>
      <c r="J16" s="11"/>
      <c r="K16" s="11"/>
      <c r="L16" s="11"/>
      <c r="M16" s="11"/>
      <c r="N16" s="9"/>
      <c r="O16" s="11"/>
    </row>
    <row r="17" spans="6:28" ht="6.75" customHeight="1">
      <c r="F17" s="9"/>
      <c r="I17" s="11"/>
      <c r="J17" s="11"/>
      <c r="K17" s="11"/>
      <c r="L17" s="11"/>
      <c r="M17" s="11"/>
      <c r="N17" s="13"/>
      <c r="O17" s="6"/>
      <c r="P17" s="154" t="s">
        <v>14</v>
      </c>
      <c r="Q17" s="166"/>
      <c r="R17" s="166"/>
      <c r="S17" s="166"/>
      <c r="T17" s="166"/>
      <c r="U17" s="157">
        <f>AB17+1</f>
        <v>3</v>
      </c>
      <c r="V17" s="7"/>
      <c r="W17" s="154" t="s">
        <v>15</v>
      </c>
      <c r="X17" s="166"/>
      <c r="Y17" s="166"/>
      <c r="Z17" s="166"/>
      <c r="AA17" s="166"/>
      <c r="AB17" s="157">
        <v>2</v>
      </c>
    </row>
    <row r="18" spans="6:28" ht="6.75" customHeight="1">
      <c r="F18" s="9"/>
      <c r="I18" s="11"/>
      <c r="J18" s="11"/>
      <c r="K18" s="11"/>
      <c r="L18" s="11"/>
      <c r="M18" s="11"/>
      <c r="N18" s="9"/>
      <c r="O18" s="11"/>
      <c r="P18" s="155"/>
      <c r="Q18" s="156"/>
      <c r="R18" s="156"/>
      <c r="S18" s="156"/>
      <c r="T18" s="156"/>
      <c r="U18" s="158"/>
      <c r="W18" s="155"/>
      <c r="X18" s="156"/>
      <c r="Y18" s="156"/>
      <c r="Z18" s="156"/>
      <c r="AA18" s="156"/>
      <c r="AB18" s="158"/>
    </row>
    <row r="19" spans="6:15" ht="6.75" customHeight="1">
      <c r="F19" s="9"/>
      <c r="I19" s="11"/>
      <c r="J19" s="11"/>
      <c r="K19" s="11"/>
      <c r="L19" s="11"/>
      <c r="M19" s="11"/>
      <c r="N19" s="9"/>
      <c r="O19" s="11"/>
    </row>
    <row r="20" spans="6:40" ht="6.75" customHeight="1">
      <c r="F20" s="9"/>
      <c r="I20" s="11"/>
      <c r="J20" s="11"/>
      <c r="K20" s="11"/>
      <c r="L20" s="11"/>
      <c r="M20" s="11"/>
      <c r="N20" s="13"/>
      <c r="O20" s="2"/>
      <c r="P20" s="154" t="s">
        <v>16</v>
      </c>
      <c r="Q20" s="166"/>
      <c r="R20" s="166"/>
      <c r="S20" s="166"/>
      <c r="T20" s="166"/>
      <c r="U20" s="157">
        <f>AB20+AH20+AN20+AB22+1</f>
        <v>19</v>
      </c>
      <c r="V20" s="7"/>
      <c r="W20" s="154" t="s">
        <v>17</v>
      </c>
      <c r="X20" s="166"/>
      <c r="Y20" s="166"/>
      <c r="Z20" s="166"/>
      <c r="AA20" s="166"/>
      <c r="AB20" s="157">
        <v>4</v>
      </c>
      <c r="AC20" s="154" t="s">
        <v>18</v>
      </c>
      <c r="AD20" s="166"/>
      <c r="AE20" s="166"/>
      <c r="AF20" s="166"/>
      <c r="AG20" s="166"/>
      <c r="AH20" s="157">
        <v>7</v>
      </c>
      <c r="AI20" s="154" t="s">
        <v>19</v>
      </c>
      <c r="AJ20" s="166"/>
      <c r="AK20" s="166"/>
      <c r="AL20" s="166"/>
      <c r="AM20" s="166"/>
      <c r="AN20" s="157">
        <v>4</v>
      </c>
    </row>
    <row r="21" spans="6:40" ht="6.75" customHeight="1">
      <c r="F21" s="9"/>
      <c r="I21" s="11"/>
      <c r="J21" s="11"/>
      <c r="K21" s="11"/>
      <c r="L21" s="11"/>
      <c r="M21" s="11"/>
      <c r="N21" s="9"/>
      <c r="O21" s="11"/>
      <c r="P21" s="155"/>
      <c r="Q21" s="156"/>
      <c r="R21" s="156"/>
      <c r="S21" s="156"/>
      <c r="T21" s="156"/>
      <c r="U21" s="158"/>
      <c r="W21" s="155"/>
      <c r="X21" s="156"/>
      <c r="Y21" s="156"/>
      <c r="Z21" s="156"/>
      <c r="AA21" s="156"/>
      <c r="AB21" s="158"/>
      <c r="AC21" s="155"/>
      <c r="AD21" s="156"/>
      <c r="AE21" s="156"/>
      <c r="AF21" s="156"/>
      <c r="AG21" s="156"/>
      <c r="AH21" s="158"/>
      <c r="AI21" s="155"/>
      <c r="AJ21" s="156"/>
      <c r="AK21" s="156"/>
      <c r="AL21" s="156"/>
      <c r="AM21" s="156"/>
      <c r="AN21" s="158"/>
    </row>
    <row r="22" spans="6:41" ht="6.75" customHeight="1">
      <c r="F22" s="9"/>
      <c r="I22" s="11"/>
      <c r="J22" s="11"/>
      <c r="K22" s="11"/>
      <c r="L22" s="11"/>
      <c r="M22" s="11"/>
      <c r="N22" s="9"/>
      <c r="O22" s="11"/>
      <c r="P22" s="12"/>
      <c r="Q22" s="12"/>
      <c r="R22" s="12"/>
      <c r="S22" s="12"/>
      <c r="T22" s="12"/>
      <c r="U22" s="12"/>
      <c r="W22" s="154" t="s">
        <v>20</v>
      </c>
      <c r="X22" s="166"/>
      <c r="Y22" s="166"/>
      <c r="Z22" s="166"/>
      <c r="AA22" s="166"/>
      <c r="AB22" s="157">
        <v>3</v>
      </c>
      <c r="AO22" s="12"/>
    </row>
    <row r="23" spans="6:41" ht="6.75" customHeight="1">
      <c r="F23" s="9"/>
      <c r="I23" s="11"/>
      <c r="J23" s="11"/>
      <c r="K23" s="11"/>
      <c r="L23" s="11"/>
      <c r="M23" s="11"/>
      <c r="N23" s="9"/>
      <c r="O23" s="11"/>
      <c r="P23" s="12"/>
      <c r="Q23" s="12"/>
      <c r="R23" s="12"/>
      <c r="S23" s="12"/>
      <c r="T23" s="12"/>
      <c r="U23" s="12"/>
      <c r="W23" s="155"/>
      <c r="X23" s="156"/>
      <c r="Y23" s="156"/>
      <c r="Z23" s="156"/>
      <c r="AA23" s="156"/>
      <c r="AB23" s="158"/>
      <c r="AO23" s="12"/>
    </row>
    <row r="24" spans="6:15" ht="6.75" customHeight="1">
      <c r="F24" s="9"/>
      <c r="I24" s="11"/>
      <c r="J24" s="11"/>
      <c r="K24" s="11"/>
      <c r="L24" s="11"/>
      <c r="M24" s="11"/>
      <c r="N24" s="9"/>
      <c r="O24" s="11"/>
    </row>
    <row r="25" spans="6:40" ht="6.75" customHeight="1">
      <c r="F25" s="9"/>
      <c r="I25" s="11"/>
      <c r="J25" s="11"/>
      <c r="K25" s="11"/>
      <c r="L25" s="11"/>
      <c r="M25" s="11"/>
      <c r="N25" s="13"/>
      <c r="O25" s="2"/>
      <c r="P25" s="154" t="s">
        <v>21</v>
      </c>
      <c r="Q25" s="166"/>
      <c r="R25" s="166"/>
      <c r="S25" s="166"/>
      <c r="T25" s="166"/>
      <c r="U25" s="157">
        <f>AB25+AH25+AN25+AB27+2</f>
        <v>18</v>
      </c>
      <c r="V25" s="7"/>
      <c r="W25" s="154" t="s">
        <v>605</v>
      </c>
      <c r="X25" s="166"/>
      <c r="Y25" s="166"/>
      <c r="Z25" s="166"/>
      <c r="AA25" s="166"/>
      <c r="AB25" s="157">
        <v>7</v>
      </c>
      <c r="AC25" s="154" t="s">
        <v>606</v>
      </c>
      <c r="AD25" s="166"/>
      <c r="AE25" s="166"/>
      <c r="AF25" s="166"/>
      <c r="AG25" s="166"/>
      <c r="AH25" s="157">
        <v>3</v>
      </c>
      <c r="AI25" s="154" t="s">
        <v>22</v>
      </c>
      <c r="AJ25" s="166"/>
      <c r="AK25" s="166"/>
      <c r="AL25" s="166"/>
      <c r="AM25" s="166"/>
      <c r="AN25" s="157">
        <v>4</v>
      </c>
    </row>
    <row r="26" spans="6:40" ht="6.75" customHeight="1">
      <c r="F26" s="9"/>
      <c r="I26" s="11"/>
      <c r="J26" s="11"/>
      <c r="K26" s="11"/>
      <c r="L26" s="11"/>
      <c r="M26" s="11"/>
      <c r="N26" s="11"/>
      <c r="O26" s="4"/>
      <c r="P26" s="155"/>
      <c r="Q26" s="156"/>
      <c r="R26" s="156"/>
      <c r="S26" s="156"/>
      <c r="T26" s="156"/>
      <c r="U26" s="158"/>
      <c r="W26" s="155"/>
      <c r="X26" s="156"/>
      <c r="Y26" s="156"/>
      <c r="Z26" s="156"/>
      <c r="AA26" s="156"/>
      <c r="AB26" s="158"/>
      <c r="AC26" s="155"/>
      <c r="AD26" s="156"/>
      <c r="AE26" s="156"/>
      <c r="AF26" s="156"/>
      <c r="AG26" s="156"/>
      <c r="AH26" s="158"/>
      <c r="AI26" s="155"/>
      <c r="AJ26" s="156"/>
      <c r="AK26" s="156"/>
      <c r="AL26" s="156"/>
      <c r="AM26" s="156"/>
      <c r="AN26" s="158"/>
    </row>
    <row r="27" spans="6:40" ht="6.75" customHeight="1">
      <c r="F27" s="9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  <c r="T27" s="12"/>
      <c r="U27" s="10"/>
      <c r="W27" s="159" t="s">
        <v>23</v>
      </c>
      <c r="X27" s="160"/>
      <c r="Y27" s="160"/>
      <c r="Z27" s="160"/>
      <c r="AA27" s="160"/>
      <c r="AB27" s="157">
        <v>2</v>
      </c>
      <c r="AC27" s="12"/>
      <c r="AD27" s="12"/>
      <c r="AE27" s="12"/>
      <c r="AF27" s="12"/>
      <c r="AG27" s="12"/>
      <c r="AH27" s="10"/>
      <c r="AI27" s="38"/>
      <c r="AJ27" s="38"/>
      <c r="AK27" s="38"/>
      <c r="AL27" s="38"/>
      <c r="AM27" s="38"/>
      <c r="AN27" s="10"/>
    </row>
    <row r="28" spans="6:40" ht="6.75" customHeight="1">
      <c r="F28" s="9"/>
      <c r="I28" s="11"/>
      <c r="J28" s="11"/>
      <c r="K28" s="11"/>
      <c r="L28" s="11"/>
      <c r="M28" s="11"/>
      <c r="N28" s="11"/>
      <c r="O28" s="11"/>
      <c r="P28" s="12"/>
      <c r="Q28" s="12"/>
      <c r="R28" s="12"/>
      <c r="S28" s="12"/>
      <c r="T28" s="12"/>
      <c r="U28" s="10"/>
      <c r="W28" s="162"/>
      <c r="X28" s="163"/>
      <c r="Y28" s="163"/>
      <c r="Z28" s="163"/>
      <c r="AA28" s="163"/>
      <c r="AB28" s="158"/>
      <c r="AC28" s="12"/>
      <c r="AD28" s="12"/>
      <c r="AE28" s="12"/>
      <c r="AF28" s="12"/>
      <c r="AG28" s="12"/>
      <c r="AH28" s="10"/>
      <c r="AI28" s="38"/>
      <c r="AJ28" s="38"/>
      <c r="AK28" s="38"/>
      <c r="AL28" s="38"/>
      <c r="AM28" s="38"/>
      <c r="AN28" s="10"/>
    </row>
    <row r="29" ht="6.75" customHeight="1">
      <c r="F29" s="9"/>
    </row>
    <row r="30" spans="6:40" ht="6.75" customHeight="1">
      <c r="F30" s="7"/>
      <c r="G30" s="154" t="s">
        <v>24</v>
      </c>
      <c r="H30" s="166"/>
      <c r="I30" s="166"/>
      <c r="J30" s="166"/>
      <c r="K30" s="168">
        <f>U30+U38+U41+J32+J37+J34</f>
        <v>25</v>
      </c>
      <c r="L30" s="157"/>
      <c r="M30" s="6"/>
      <c r="N30" s="6"/>
      <c r="O30" s="2"/>
      <c r="P30" s="154" t="s">
        <v>25</v>
      </c>
      <c r="Q30" s="166"/>
      <c r="R30" s="166"/>
      <c r="S30" s="166"/>
      <c r="T30" s="166"/>
      <c r="U30" s="157">
        <f>AB30+AH30+AN30+AB32</f>
        <v>10</v>
      </c>
      <c r="V30" s="7"/>
      <c r="W30" s="154" t="s">
        <v>2</v>
      </c>
      <c r="X30" s="166"/>
      <c r="Y30" s="166"/>
      <c r="Z30" s="166"/>
      <c r="AA30" s="166"/>
      <c r="AB30" s="157">
        <v>2</v>
      </c>
      <c r="AC30" s="154" t="s">
        <v>26</v>
      </c>
      <c r="AD30" s="166"/>
      <c r="AE30" s="166"/>
      <c r="AF30" s="166"/>
      <c r="AG30" s="166"/>
      <c r="AH30" s="157">
        <v>4</v>
      </c>
      <c r="AI30" s="154" t="s">
        <v>27</v>
      </c>
      <c r="AJ30" s="166"/>
      <c r="AK30" s="166"/>
      <c r="AL30" s="166"/>
      <c r="AM30" s="166"/>
      <c r="AN30" s="157">
        <v>2</v>
      </c>
    </row>
    <row r="31" spans="6:40" ht="6.75" customHeight="1">
      <c r="F31" s="9"/>
      <c r="G31" s="155"/>
      <c r="H31" s="156"/>
      <c r="I31" s="156"/>
      <c r="J31" s="156"/>
      <c r="K31" s="231"/>
      <c r="L31" s="158"/>
      <c r="N31" s="8"/>
      <c r="O31" s="4"/>
      <c r="P31" s="155"/>
      <c r="Q31" s="156"/>
      <c r="R31" s="156"/>
      <c r="S31" s="156"/>
      <c r="T31" s="156"/>
      <c r="U31" s="158"/>
      <c r="W31" s="155"/>
      <c r="X31" s="156"/>
      <c r="Y31" s="156"/>
      <c r="Z31" s="156"/>
      <c r="AA31" s="156"/>
      <c r="AB31" s="158"/>
      <c r="AC31" s="155"/>
      <c r="AD31" s="156"/>
      <c r="AE31" s="156"/>
      <c r="AF31" s="156"/>
      <c r="AG31" s="156"/>
      <c r="AH31" s="158"/>
      <c r="AI31" s="155"/>
      <c r="AJ31" s="156"/>
      <c r="AK31" s="156"/>
      <c r="AL31" s="156"/>
      <c r="AM31" s="156"/>
      <c r="AN31" s="158"/>
    </row>
    <row r="32" spans="6:28" ht="6.75" customHeight="1">
      <c r="F32" s="9"/>
      <c r="G32" s="166" t="s">
        <v>4</v>
      </c>
      <c r="H32" s="166"/>
      <c r="I32" s="166"/>
      <c r="J32" s="168">
        <v>1</v>
      </c>
      <c r="N32" s="9"/>
      <c r="O32" s="11"/>
      <c r="W32" s="154" t="s">
        <v>28</v>
      </c>
      <c r="X32" s="166"/>
      <c r="Y32" s="166"/>
      <c r="Z32" s="166"/>
      <c r="AA32" s="166"/>
      <c r="AB32" s="157">
        <v>2</v>
      </c>
    </row>
    <row r="33" spans="6:28" ht="6.75" customHeight="1">
      <c r="F33" s="9"/>
      <c r="G33" s="167"/>
      <c r="H33" s="167"/>
      <c r="I33" s="167"/>
      <c r="J33" s="169"/>
      <c r="M33" s="15"/>
      <c r="N33" s="9"/>
      <c r="W33" s="155"/>
      <c r="X33" s="156"/>
      <c r="Y33" s="156"/>
      <c r="Z33" s="156"/>
      <c r="AA33" s="156"/>
      <c r="AB33" s="158"/>
    </row>
    <row r="34" spans="6:28" ht="12.75" customHeight="1">
      <c r="F34" s="9"/>
      <c r="G34" s="167" t="s">
        <v>5</v>
      </c>
      <c r="H34" s="167"/>
      <c r="I34" s="167"/>
      <c r="J34" s="10">
        <v>1</v>
      </c>
      <c r="M34" s="15"/>
      <c r="N34" s="9"/>
      <c r="W34" s="12"/>
      <c r="X34" s="177"/>
      <c r="Y34" s="12"/>
      <c r="Z34" s="12"/>
      <c r="AA34" s="12"/>
      <c r="AB34" s="10"/>
    </row>
    <row r="35" spans="6:30" ht="6.75" customHeight="1">
      <c r="F35" s="9"/>
      <c r="G35" s="222" t="s">
        <v>454</v>
      </c>
      <c r="H35" s="222"/>
      <c r="I35" s="222"/>
      <c r="J35" s="222"/>
      <c r="K35" s="222"/>
      <c r="M35" s="15"/>
      <c r="N35" s="9"/>
      <c r="W35" s="240" t="s">
        <v>253</v>
      </c>
      <c r="X35" s="241"/>
      <c r="Y35" s="241"/>
      <c r="Z35" s="241"/>
      <c r="AA35" s="241"/>
      <c r="AB35" s="241"/>
      <c r="AC35" s="241"/>
      <c r="AD35" s="242"/>
    </row>
    <row r="36" spans="6:30" ht="6.75" customHeight="1">
      <c r="F36" s="9"/>
      <c r="G36" s="222"/>
      <c r="H36" s="222"/>
      <c r="I36" s="222"/>
      <c r="J36" s="222"/>
      <c r="K36" s="222"/>
      <c r="M36" s="15"/>
      <c r="N36" s="9"/>
      <c r="W36" s="243"/>
      <c r="X36" s="206"/>
      <c r="Y36" s="206"/>
      <c r="Z36" s="206"/>
      <c r="AA36" s="206"/>
      <c r="AB36" s="206"/>
      <c r="AC36" s="206"/>
      <c r="AD36" s="244"/>
    </row>
    <row r="37" spans="6:27" ht="6.75" customHeight="1">
      <c r="F37" s="9"/>
      <c r="G37" s="167"/>
      <c r="H37" s="167"/>
      <c r="I37" s="167"/>
      <c r="J37" s="169"/>
      <c r="M37" s="15"/>
      <c r="N37" s="9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6:40" ht="6.75" customHeight="1">
      <c r="F38" s="9"/>
      <c r="G38" s="167"/>
      <c r="H38" s="167"/>
      <c r="I38" s="167"/>
      <c r="J38" s="169"/>
      <c r="N38" s="13"/>
      <c r="O38" s="2"/>
      <c r="P38" s="154" t="s">
        <v>29</v>
      </c>
      <c r="Q38" s="166"/>
      <c r="R38" s="166"/>
      <c r="S38" s="166"/>
      <c r="T38" s="166"/>
      <c r="U38" s="157">
        <f>AB38+AH38+AN38+1</f>
        <v>7</v>
      </c>
      <c r="V38" s="7"/>
      <c r="W38" s="154" t="s">
        <v>30</v>
      </c>
      <c r="X38" s="166"/>
      <c r="Y38" s="166"/>
      <c r="Z38" s="166"/>
      <c r="AA38" s="166"/>
      <c r="AB38" s="157">
        <v>3</v>
      </c>
      <c r="AC38" s="154" t="s">
        <v>31</v>
      </c>
      <c r="AD38" s="166"/>
      <c r="AE38" s="166"/>
      <c r="AF38" s="166"/>
      <c r="AG38" s="166"/>
      <c r="AH38" s="157">
        <v>2</v>
      </c>
      <c r="AI38" s="154" t="s">
        <v>32</v>
      </c>
      <c r="AJ38" s="166"/>
      <c r="AK38" s="166"/>
      <c r="AL38" s="166"/>
      <c r="AM38" s="166"/>
      <c r="AN38" s="157">
        <v>1</v>
      </c>
    </row>
    <row r="39" spans="6:40" ht="6.75" customHeight="1">
      <c r="F39" s="9"/>
      <c r="G39" s="222"/>
      <c r="H39" s="222"/>
      <c r="I39" s="222"/>
      <c r="J39" s="222"/>
      <c r="K39" s="222"/>
      <c r="M39" s="15"/>
      <c r="N39" s="9"/>
      <c r="O39" s="11"/>
      <c r="P39" s="155"/>
      <c r="Q39" s="156"/>
      <c r="R39" s="156"/>
      <c r="S39" s="156"/>
      <c r="T39" s="156"/>
      <c r="U39" s="158"/>
      <c r="W39" s="155"/>
      <c r="X39" s="156"/>
      <c r="Y39" s="156"/>
      <c r="Z39" s="156"/>
      <c r="AA39" s="156"/>
      <c r="AB39" s="158"/>
      <c r="AC39" s="155"/>
      <c r="AD39" s="156"/>
      <c r="AE39" s="156"/>
      <c r="AF39" s="156"/>
      <c r="AG39" s="156"/>
      <c r="AH39" s="158"/>
      <c r="AI39" s="155"/>
      <c r="AJ39" s="156"/>
      <c r="AK39" s="156"/>
      <c r="AL39" s="156"/>
      <c r="AM39" s="156"/>
      <c r="AN39" s="158"/>
    </row>
    <row r="40" spans="6:13" ht="6.75" customHeight="1">
      <c r="F40" s="9"/>
      <c r="G40" s="222"/>
      <c r="H40" s="222"/>
      <c r="I40" s="222"/>
      <c r="J40" s="222"/>
      <c r="K40" s="222"/>
      <c r="M40" s="15"/>
    </row>
    <row r="41" spans="6:28" ht="6.75" customHeight="1">
      <c r="F41" s="9"/>
      <c r="N41" s="13"/>
      <c r="O41" s="2"/>
      <c r="P41" s="154" t="s">
        <v>33</v>
      </c>
      <c r="Q41" s="166"/>
      <c r="R41" s="166"/>
      <c r="S41" s="166"/>
      <c r="T41" s="166"/>
      <c r="U41" s="157">
        <f>AB41+1</f>
        <v>6</v>
      </c>
      <c r="V41" s="7"/>
      <c r="W41" s="154" t="s">
        <v>34</v>
      </c>
      <c r="X41" s="166"/>
      <c r="Y41" s="166"/>
      <c r="Z41" s="166"/>
      <c r="AA41" s="166"/>
      <c r="AB41" s="157">
        <v>5</v>
      </c>
    </row>
    <row r="42" spans="6:28" ht="6.75" customHeight="1">
      <c r="F42" s="9"/>
      <c r="M42" s="11"/>
      <c r="N42" s="11"/>
      <c r="O42" s="11"/>
      <c r="P42" s="155"/>
      <c r="Q42" s="156"/>
      <c r="R42" s="156"/>
      <c r="S42" s="156"/>
      <c r="T42" s="156"/>
      <c r="U42" s="158"/>
      <c r="W42" s="155"/>
      <c r="X42" s="156"/>
      <c r="Y42" s="156"/>
      <c r="Z42" s="156"/>
      <c r="AA42" s="156"/>
      <c r="AB42" s="158"/>
    </row>
    <row r="43" ht="6.75" customHeight="1">
      <c r="F43" s="9"/>
    </row>
    <row r="44" spans="6:40" ht="6.75" customHeight="1">
      <c r="F44" s="7"/>
      <c r="G44" s="154" t="s">
        <v>35</v>
      </c>
      <c r="H44" s="166"/>
      <c r="I44" s="166"/>
      <c r="J44" s="166"/>
      <c r="K44" s="168">
        <f>U44+U47+U50+U55+U60+J46+J48</f>
        <v>51</v>
      </c>
      <c r="L44" s="157"/>
      <c r="M44" s="6"/>
      <c r="N44" s="6"/>
      <c r="O44" s="2"/>
      <c r="P44" s="154" t="s">
        <v>36</v>
      </c>
      <c r="Q44" s="166"/>
      <c r="R44" s="166"/>
      <c r="S44" s="166"/>
      <c r="T44" s="166"/>
      <c r="U44" s="157">
        <f>AB44+AH44+AN44</f>
        <v>6</v>
      </c>
      <c r="V44" s="7"/>
      <c r="W44" s="154" t="s">
        <v>2</v>
      </c>
      <c r="X44" s="166"/>
      <c r="Y44" s="166"/>
      <c r="Z44" s="166"/>
      <c r="AA44" s="166"/>
      <c r="AB44" s="157">
        <v>2</v>
      </c>
      <c r="AC44" s="154" t="s">
        <v>37</v>
      </c>
      <c r="AD44" s="166"/>
      <c r="AE44" s="166"/>
      <c r="AF44" s="166"/>
      <c r="AG44" s="166"/>
      <c r="AH44" s="157">
        <v>2</v>
      </c>
      <c r="AI44" s="154" t="s">
        <v>38</v>
      </c>
      <c r="AJ44" s="166"/>
      <c r="AK44" s="166"/>
      <c r="AL44" s="166"/>
      <c r="AM44" s="166"/>
      <c r="AN44" s="157">
        <v>2</v>
      </c>
    </row>
    <row r="45" spans="6:40" ht="6.75" customHeight="1">
      <c r="F45" s="9"/>
      <c r="G45" s="155"/>
      <c r="H45" s="156"/>
      <c r="I45" s="156"/>
      <c r="J45" s="156"/>
      <c r="K45" s="231"/>
      <c r="L45" s="158"/>
      <c r="N45" s="8"/>
      <c r="O45" s="4"/>
      <c r="P45" s="155"/>
      <c r="Q45" s="156"/>
      <c r="R45" s="156"/>
      <c r="S45" s="156"/>
      <c r="T45" s="156"/>
      <c r="U45" s="158"/>
      <c r="W45" s="155"/>
      <c r="X45" s="156"/>
      <c r="Y45" s="156"/>
      <c r="Z45" s="156"/>
      <c r="AA45" s="156"/>
      <c r="AB45" s="158"/>
      <c r="AC45" s="155"/>
      <c r="AD45" s="156"/>
      <c r="AE45" s="156"/>
      <c r="AF45" s="156"/>
      <c r="AG45" s="156"/>
      <c r="AH45" s="158"/>
      <c r="AI45" s="155"/>
      <c r="AJ45" s="156"/>
      <c r="AK45" s="156"/>
      <c r="AL45" s="156"/>
      <c r="AM45" s="156"/>
      <c r="AN45" s="158"/>
    </row>
    <row r="46" spans="6:15" ht="6.75" customHeight="1">
      <c r="F46" s="9"/>
      <c r="G46" s="166" t="s">
        <v>4</v>
      </c>
      <c r="H46" s="166"/>
      <c r="I46" s="166"/>
      <c r="J46" s="168">
        <v>1</v>
      </c>
      <c r="N46" s="9"/>
      <c r="O46" s="11"/>
    </row>
    <row r="47" spans="6:34" ht="6.75" customHeight="1">
      <c r="F47" s="9"/>
      <c r="G47" s="167"/>
      <c r="H47" s="167"/>
      <c r="I47" s="167"/>
      <c r="J47" s="169"/>
      <c r="N47" s="13"/>
      <c r="O47" s="2"/>
      <c r="P47" s="154" t="s">
        <v>39</v>
      </c>
      <c r="Q47" s="166"/>
      <c r="R47" s="166"/>
      <c r="S47" s="166"/>
      <c r="T47" s="166"/>
      <c r="U47" s="157">
        <f>AB47+AH47+1</f>
        <v>7</v>
      </c>
      <c r="V47" s="7"/>
      <c r="W47" s="154" t="s">
        <v>40</v>
      </c>
      <c r="X47" s="166"/>
      <c r="Y47" s="166"/>
      <c r="Z47" s="166"/>
      <c r="AA47" s="166"/>
      <c r="AB47" s="157">
        <v>3</v>
      </c>
      <c r="AC47" s="154" t="s">
        <v>41</v>
      </c>
      <c r="AD47" s="166"/>
      <c r="AE47" s="166"/>
      <c r="AF47" s="166"/>
      <c r="AG47" s="166"/>
      <c r="AH47" s="157">
        <v>3</v>
      </c>
    </row>
    <row r="48" spans="6:34" ht="6.75" customHeight="1">
      <c r="F48" s="9"/>
      <c r="G48" s="167" t="s">
        <v>5</v>
      </c>
      <c r="H48" s="167"/>
      <c r="I48" s="167"/>
      <c r="J48" s="169">
        <v>1</v>
      </c>
      <c r="N48" s="9"/>
      <c r="O48" s="11"/>
      <c r="P48" s="155"/>
      <c r="Q48" s="156"/>
      <c r="R48" s="156"/>
      <c r="S48" s="156"/>
      <c r="T48" s="156"/>
      <c r="U48" s="158"/>
      <c r="W48" s="155"/>
      <c r="X48" s="156"/>
      <c r="Y48" s="156"/>
      <c r="Z48" s="156"/>
      <c r="AA48" s="156"/>
      <c r="AB48" s="158"/>
      <c r="AC48" s="155"/>
      <c r="AD48" s="156"/>
      <c r="AE48" s="156"/>
      <c r="AF48" s="156"/>
      <c r="AG48" s="156"/>
      <c r="AH48" s="158"/>
    </row>
    <row r="49" spans="6:15" ht="6.75" customHeight="1">
      <c r="F49" s="9"/>
      <c r="G49" s="167"/>
      <c r="H49" s="167"/>
      <c r="I49" s="167"/>
      <c r="J49" s="169"/>
      <c r="N49" s="9"/>
      <c r="O49" s="11"/>
    </row>
    <row r="50" spans="6:40" ht="6.75" customHeight="1">
      <c r="F50" s="9"/>
      <c r="G50" s="222" t="s">
        <v>42</v>
      </c>
      <c r="H50" s="222"/>
      <c r="I50" s="222"/>
      <c r="J50" s="222"/>
      <c r="K50" s="222"/>
      <c r="L50" s="14"/>
      <c r="N50" s="13"/>
      <c r="O50" s="2"/>
      <c r="P50" s="154" t="s">
        <v>43</v>
      </c>
      <c r="Q50" s="166"/>
      <c r="R50" s="166"/>
      <c r="S50" s="166"/>
      <c r="T50" s="166"/>
      <c r="U50" s="157">
        <f>AB50+AH50+AN50+AB52+1</f>
        <v>21</v>
      </c>
      <c r="V50" s="7"/>
      <c r="W50" s="154" t="s">
        <v>44</v>
      </c>
      <c r="X50" s="166"/>
      <c r="Y50" s="166"/>
      <c r="Z50" s="166"/>
      <c r="AA50" s="166"/>
      <c r="AB50" s="157">
        <v>4</v>
      </c>
      <c r="AC50" s="154" t="s">
        <v>45</v>
      </c>
      <c r="AD50" s="166"/>
      <c r="AE50" s="166"/>
      <c r="AF50" s="166"/>
      <c r="AG50" s="166"/>
      <c r="AH50" s="157">
        <v>5</v>
      </c>
      <c r="AI50" s="154" t="s">
        <v>46</v>
      </c>
      <c r="AJ50" s="166"/>
      <c r="AK50" s="166"/>
      <c r="AL50" s="166"/>
      <c r="AM50" s="166"/>
      <c r="AN50" s="157">
        <v>7</v>
      </c>
    </row>
    <row r="51" spans="6:40" ht="6.75" customHeight="1">
      <c r="F51" s="9"/>
      <c r="G51" s="222"/>
      <c r="H51" s="222"/>
      <c r="I51" s="222"/>
      <c r="J51" s="222"/>
      <c r="K51" s="222"/>
      <c r="L51" s="14"/>
      <c r="N51" s="9"/>
      <c r="O51" s="11"/>
      <c r="P51" s="155"/>
      <c r="Q51" s="156"/>
      <c r="R51" s="156"/>
      <c r="S51" s="156"/>
      <c r="T51" s="156"/>
      <c r="U51" s="158"/>
      <c r="W51" s="155"/>
      <c r="X51" s="156"/>
      <c r="Y51" s="156"/>
      <c r="Z51" s="156"/>
      <c r="AA51" s="156"/>
      <c r="AB51" s="158"/>
      <c r="AC51" s="155"/>
      <c r="AD51" s="156"/>
      <c r="AE51" s="156"/>
      <c r="AF51" s="156"/>
      <c r="AG51" s="156"/>
      <c r="AH51" s="158"/>
      <c r="AI51" s="155"/>
      <c r="AJ51" s="156"/>
      <c r="AK51" s="156"/>
      <c r="AL51" s="156"/>
      <c r="AM51" s="156"/>
      <c r="AN51" s="158"/>
    </row>
    <row r="52" spans="6:41" ht="6.75" customHeight="1">
      <c r="F52" s="9"/>
      <c r="G52" s="12"/>
      <c r="H52" s="12"/>
      <c r="I52" s="12"/>
      <c r="J52" s="10"/>
      <c r="N52" s="9"/>
      <c r="O52" s="11"/>
      <c r="P52" s="12"/>
      <c r="Q52" s="12"/>
      <c r="R52" s="12"/>
      <c r="S52" s="12"/>
      <c r="T52" s="12"/>
      <c r="U52" s="12"/>
      <c r="W52" s="154" t="s">
        <v>47</v>
      </c>
      <c r="X52" s="166"/>
      <c r="Y52" s="166"/>
      <c r="Z52" s="166"/>
      <c r="AA52" s="166"/>
      <c r="AB52" s="157">
        <v>4</v>
      </c>
      <c r="AH52" s="12"/>
      <c r="AI52" s="12"/>
      <c r="AO52" s="12"/>
    </row>
    <row r="53" spans="6:41" ht="6.75" customHeight="1">
      <c r="F53" s="9"/>
      <c r="G53" s="12"/>
      <c r="H53" s="12"/>
      <c r="I53" s="12"/>
      <c r="J53" s="10"/>
      <c r="N53" s="9"/>
      <c r="O53" s="11"/>
      <c r="P53" s="12"/>
      <c r="Q53" s="12"/>
      <c r="R53" s="12"/>
      <c r="S53" s="12"/>
      <c r="T53" s="12"/>
      <c r="U53" s="12"/>
      <c r="W53" s="155"/>
      <c r="X53" s="156"/>
      <c r="Y53" s="156"/>
      <c r="Z53" s="156"/>
      <c r="AA53" s="156"/>
      <c r="AB53" s="158"/>
      <c r="AH53" s="12"/>
      <c r="AI53" s="12"/>
      <c r="AO53" s="12"/>
    </row>
    <row r="54" spans="1:15" ht="6.75" customHeight="1">
      <c r="A54" s="154" t="s">
        <v>48</v>
      </c>
      <c r="B54" s="166"/>
      <c r="C54" s="233"/>
      <c r="D54" s="17"/>
      <c r="E54" s="154" t="s">
        <v>455</v>
      </c>
      <c r="F54" s="166"/>
      <c r="G54" s="233"/>
      <c r="H54" s="245">
        <f>SUM(K3,K30,K44,K73,K116,K139,K148)</f>
        <v>402</v>
      </c>
      <c r="I54" s="169"/>
      <c r="J54" s="169"/>
      <c r="K54" s="146"/>
      <c r="L54" s="146"/>
      <c r="N54" s="9"/>
      <c r="O54" s="11"/>
    </row>
    <row r="55" spans="1:41" ht="6.75" customHeight="1">
      <c r="A55" s="155"/>
      <c r="B55" s="156"/>
      <c r="C55" s="234"/>
      <c r="D55" s="18"/>
      <c r="E55" s="155"/>
      <c r="F55" s="156"/>
      <c r="G55" s="234"/>
      <c r="H55" s="245"/>
      <c r="I55" s="169"/>
      <c r="J55" s="169"/>
      <c r="K55" s="146"/>
      <c r="L55" s="146"/>
      <c r="N55" s="13"/>
      <c r="O55" s="2"/>
      <c r="P55" s="154" t="s">
        <v>547</v>
      </c>
      <c r="Q55" s="166"/>
      <c r="R55" s="166"/>
      <c r="S55" s="166"/>
      <c r="T55" s="166"/>
      <c r="U55" s="157">
        <f>SUM(AB55,AH55,AB57,AH57)+1</f>
        <v>10</v>
      </c>
      <c r="V55" s="7"/>
      <c r="W55" s="159" t="s">
        <v>607</v>
      </c>
      <c r="X55" s="160"/>
      <c r="Y55" s="160"/>
      <c r="Z55" s="160"/>
      <c r="AA55" s="160"/>
      <c r="AB55" s="157">
        <v>2</v>
      </c>
      <c r="AC55" s="154" t="s">
        <v>608</v>
      </c>
      <c r="AD55" s="166"/>
      <c r="AE55" s="166"/>
      <c r="AF55" s="166"/>
      <c r="AG55" s="166"/>
      <c r="AH55" s="157">
        <v>2</v>
      </c>
      <c r="AI55" s="20"/>
      <c r="AJ55" s="240" t="s">
        <v>255</v>
      </c>
      <c r="AK55" s="241"/>
      <c r="AL55" s="241"/>
      <c r="AM55" s="241"/>
      <c r="AN55" s="241"/>
      <c r="AO55" s="242"/>
    </row>
    <row r="56" spans="3:41" ht="6.75" customHeight="1">
      <c r="C56" s="9"/>
      <c r="D56" s="11"/>
      <c r="F56" s="9"/>
      <c r="M56" s="15"/>
      <c r="N56" s="9"/>
      <c r="O56" s="11"/>
      <c r="P56" s="155"/>
      <c r="Q56" s="156"/>
      <c r="R56" s="156"/>
      <c r="S56" s="156"/>
      <c r="T56" s="156"/>
      <c r="U56" s="158"/>
      <c r="W56" s="162"/>
      <c r="X56" s="163"/>
      <c r="Y56" s="163"/>
      <c r="Z56" s="163"/>
      <c r="AA56" s="163"/>
      <c r="AB56" s="158"/>
      <c r="AC56" s="155"/>
      <c r="AD56" s="156"/>
      <c r="AE56" s="156"/>
      <c r="AF56" s="156"/>
      <c r="AG56" s="156"/>
      <c r="AH56" s="158"/>
      <c r="AI56" s="178"/>
      <c r="AJ56" s="243"/>
      <c r="AK56" s="206"/>
      <c r="AL56" s="206"/>
      <c r="AM56" s="206"/>
      <c r="AN56" s="206"/>
      <c r="AO56" s="244"/>
    </row>
    <row r="57" spans="3:41" ht="6.75" customHeight="1">
      <c r="C57" s="9"/>
      <c r="D57" s="11"/>
      <c r="F57" s="9"/>
      <c r="M57" s="15"/>
      <c r="N57" s="9"/>
      <c r="O57" s="11"/>
      <c r="P57" s="12"/>
      <c r="Q57" s="12"/>
      <c r="R57" s="12"/>
      <c r="S57" s="12"/>
      <c r="T57" s="12"/>
      <c r="U57" s="10"/>
      <c r="W57" s="159" t="s">
        <v>609</v>
      </c>
      <c r="X57" s="160"/>
      <c r="Y57" s="160"/>
      <c r="Z57" s="160"/>
      <c r="AA57" s="160"/>
      <c r="AB57" s="157">
        <v>2</v>
      </c>
      <c r="AC57" s="154" t="s">
        <v>610</v>
      </c>
      <c r="AD57" s="166"/>
      <c r="AE57" s="166"/>
      <c r="AF57" s="166"/>
      <c r="AG57" s="166"/>
      <c r="AH57" s="157">
        <v>3</v>
      </c>
      <c r="AI57" s="179"/>
      <c r="AJ57" s="240" t="s">
        <v>251</v>
      </c>
      <c r="AK57" s="241"/>
      <c r="AL57" s="241"/>
      <c r="AM57" s="241"/>
      <c r="AN57" s="241"/>
      <c r="AO57" s="242"/>
    </row>
    <row r="58" spans="3:41" ht="6.75" customHeight="1">
      <c r="C58" s="9"/>
      <c r="D58" s="11"/>
      <c r="F58" s="9"/>
      <c r="M58" s="15"/>
      <c r="N58" s="9"/>
      <c r="O58" s="11"/>
      <c r="P58" s="12"/>
      <c r="Q58" s="12"/>
      <c r="R58" s="12"/>
      <c r="S58" s="12"/>
      <c r="T58" s="12"/>
      <c r="U58" s="10"/>
      <c r="W58" s="162"/>
      <c r="X58" s="163"/>
      <c r="Y58" s="163"/>
      <c r="Z58" s="163"/>
      <c r="AA58" s="163"/>
      <c r="AB58" s="158"/>
      <c r="AC58" s="155"/>
      <c r="AD58" s="156"/>
      <c r="AE58" s="156"/>
      <c r="AF58" s="156"/>
      <c r="AG58" s="156"/>
      <c r="AH58" s="158"/>
      <c r="AI58" s="20"/>
      <c r="AJ58" s="243"/>
      <c r="AK58" s="206"/>
      <c r="AL58" s="206"/>
      <c r="AM58" s="206"/>
      <c r="AN58" s="206"/>
      <c r="AO58" s="244"/>
    </row>
    <row r="59" spans="3:40" ht="6.75" customHeight="1">
      <c r="C59" s="144"/>
      <c r="D59" s="145"/>
      <c r="E59" s="146"/>
      <c r="F59" s="147"/>
      <c r="G59" s="146"/>
      <c r="M59" s="15"/>
      <c r="N59" s="9"/>
      <c r="O59" s="11"/>
      <c r="P59" s="12"/>
      <c r="Q59" s="12"/>
      <c r="R59" s="12"/>
      <c r="S59" s="12"/>
      <c r="T59" s="12"/>
      <c r="U59" s="10"/>
      <c r="V59" s="11"/>
      <c r="W59" s="12"/>
      <c r="X59" s="12"/>
      <c r="Y59" s="12"/>
      <c r="Z59" s="12"/>
      <c r="AA59" s="12"/>
      <c r="AB59" s="10"/>
      <c r="AC59" s="12"/>
      <c r="AD59" s="12"/>
      <c r="AE59" s="12"/>
      <c r="AF59" s="12"/>
      <c r="AG59" s="12"/>
      <c r="AH59" s="10"/>
      <c r="AI59" s="12"/>
      <c r="AJ59" s="12"/>
      <c r="AK59" s="12"/>
      <c r="AL59" s="12"/>
      <c r="AM59" s="12"/>
      <c r="AN59" s="10"/>
    </row>
    <row r="60" spans="3:28" ht="6.75" customHeight="1">
      <c r="C60" s="147"/>
      <c r="D60" s="148"/>
      <c r="E60" s="146"/>
      <c r="F60" s="147"/>
      <c r="G60" s="146"/>
      <c r="N60" s="13"/>
      <c r="O60" s="2"/>
      <c r="P60" s="154" t="s">
        <v>548</v>
      </c>
      <c r="Q60" s="166"/>
      <c r="R60" s="166"/>
      <c r="S60" s="166"/>
      <c r="T60" s="166"/>
      <c r="U60" s="157">
        <f>AB60+1</f>
        <v>5</v>
      </c>
      <c r="V60" s="7"/>
      <c r="W60" s="154" t="s">
        <v>549</v>
      </c>
      <c r="X60" s="166"/>
      <c r="Y60" s="166"/>
      <c r="Z60" s="166"/>
      <c r="AA60" s="166"/>
      <c r="AB60" s="157">
        <v>4</v>
      </c>
    </row>
    <row r="61" spans="2:28" ht="6.75" customHeight="1">
      <c r="B61" s="15"/>
      <c r="C61" s="9"/>
      <c r="E61" s="15"/>
      <c r="F61" s="9"/>
      <c r="O61" s="11"/>
      <c r="P61" s="155"/>
      <c r="Q61" s="156"/>
      <c r="R61" s="156"/>
      <c r="S61" s="156"/>
      <c r="T61" s="156"/>
      <c r="U61" s="158"/>
      <c r="W61" s="155"/>
      <c r="X61" s="156"/>
      <c r="Y61" s="156"/>
      <c r="Z61" s="156"/>
      <c r="AA61" s="156"/>
      <c r="AB61" s="158"/>
    </row>
    <row r="62" spans="2:28" ht="6.75" customHeight="1">
      <c r="B62" s="15"/>
      <c r="C62" s="20"/>
      <c r="D62" s="12"/>
      <c r="E62" s="21"/>
      <c r="F62" s="20"/>
      <c r="G62" s="12"/>
      <c r="H62" s="12"/>
      <c r="I62" s="12"/>
      <c r="O62" s="11"/>
      <c r="W62" s="12"/>
      <c r="X62" s="12"/>
      <c r="Y62" s="12"/>
      <c r="Z62" s="12"/>
      <c r="AA62" s="12"/>
      <c r="AB62" s="10"/>
    </row>
    <row r="63" spans="2:41" ht="6.75" customHeight="1">
      <c r="B63" s="15"/>
      <c r="C63" s="20"/>
      <c r="D63" s="12"/>
      <c r="E63" s="21"/>
      <c r="F63" s="20"/>
      <c r="G63" s="12"/>
      <c r="H63" s="12"/>
      <c r="I63" s="12"/>
      <c r="O63" s="2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4"/>
    </row>
    <row r="64" spans="2:41" ht="6.75" customHeight="1">
      <c r="B64" s="15"/>
      <c r="C64" s="9"/>
      <c r="E64" s="15"/>
      <c r="F64" s="9"/>
      <c r="K64" s="11"/>
      <c r="L64" s="11"/>
      <c r="M64" s="11"/>
      <c r="N64" s="6"/>
      <c r="O64" s="25"/>
      <c r="P64" s="154" t="s">
        <v>49</v>
      </c>
      <c r="Q64" s="166"/>
      <c r="R64" s="166"/>
      <c r="S64" s="166"/>
      <c r="T64" s="166"/>
      <c r="U64" s="157">
        <f>AB64+AH64</f>
        <v>6</v>
      </c>
      <c r="V64" s="7"/>
      <c r="W64" s="154" t="s">
        <v>2</v>
      </c>
      <c r="X64" s="166"/>
      <c r="Y64" s="166"/>
      <c r="Z64" s="166"/>
      <c r="AA64" s="166"/>
      <c r="AB64" s="157">
        <v>3</v>
      </c>
      <c r="AC64" s="154" t="s">
        <v>50</v>
      </c>
      <c r="AD64" s="166"/>
      <c r="AE64" s="166"/>
      <c r="AF64" s="166"/>
      <c r="AG64" s="166"/>
      <c r="AH64" s="157">
        <v>3</v>
      </c>
      <c r="AI64" s="11"/>
      <c r="AJ64" s="11"/>
      <c r="AK64" s="11"/>
      <c r="AL64" s="11"/>
      <c r="AM64" s="11"/>
      <c r="AN64" s="11"/>
      <c r="AO64" s="26"/>
    </row>
    <row r="65" spans="2:41" ht="6.75" customHeight="1">
      <c r="B65" s="15"/>
      <c r="C65" s="9"/>
      <c r="E65" s="15"/>
      <c r="F65" s="9"/>
      <c r="K65" s="11"/>
      <c r="L65" s="11"/>
      <c r="M65" s="15"/>
      <c r="N65" s="8"/>
      <c r="O65" s="27"/>
      <c r="P65" s="155"/>
      <c r="Q65" s="156"/>
      <c r="R65" s="156"/>
      <c r="S65" s="156"/>
      <c r="T65" s="156"/>
      <c r="U65" s="158"/>
      <c r="V65" s="11"/>
      <c r="W65" s="155"/>
      <c r="X65" s="156"/>
      <c r="Y65" s="156"/>
      <c r="Z65" s="156"/>
      <c r="AA65" s="156"/>
      <c r="AB65" s="158"/>
      <c r="AC65" s="155"/>
      <c r="AD65" s="156"/>
      <c r="AE65" s="156"/>
      <c r="AF65" s="156"/>
      <c r="AG65" s="156"/>
      <c r="AH65" s="158"/>
      <c r="AI65" s="11"/>
      <c r="AJ65" s="11"/>
      <c r="AK65" s="11"/>
      <c r="AL65" s="11"/>
      <c r="AM65" s="11"/>
      <c r="AN65" s="11"/>
      <c r="AO65" s="26"/>
    </row>
    <row r="66" spans="2:41" ht="6.75" customHeight="1">
      <c r="B66" s="15"/>
      <c r="C66" s="9"/>
      <c r="D66" s="11"/>
      <c r="F66" s="9"/>
      <c r="H66" s="248" t="s">
        <v>51</v>
      </c>
      <c r="I66" s="249"/>
      <c r="J66" s="249"/>
      <c r="K66" s="254"/>
      <c r="L66" s="28"/>
      <c r="M66" s="29"/>
      <c r="N66" s="30"/>
      <c r="O66" s="3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6"/>
    </row>
    <row r="67" spans="3:41" ht="6.75" customHeight="1">
      <c r="C67" s="9"/>
      <c r="D67" s="11"/>
      <c r="F67" s="9"/>
      <c r="H67" s="250"/>
      <c r="I67" s="246"/>
      <c r="J67" s="246"/>
      <c r="K67" s="255"/>
      <c r="L67" s="22"/>
      <c r="M67" s="23"/>
      <c r="N67" s="34"/>
      <c r="O67" s="25"/>
      <c r="P67" s="154" t="s">
        <v>52</v>
      </c>
      <c r="Q67" s="166"/>
      <c r="R67" s="166"/>
      <c r="S67" s="166"/>
      <c r="T67" s="166"/>
      <c r="U67" s="157">
        <f>AB67+AH67+1</f>
        <v>10</v>
      </c>
      <c r="V67" s="7"/>
      <c r="W67" s="154" t="s">
        <v>54</v>
      </c>
      <c r="X67" s="166"/>
      <c r="Y67" s="166"/>
      <c r="Z67" s="166"/>
      <c r="AA67" s="166"/>
      <c r="AB67" s="157">
        <v>2</v>
      </c>
      <c r="AC67" s="154" t="s">
        <v>611</v>
      </c>
      <c r="AD67" s="166"/>
      <c r="AE67" s="166"/>
      <c r="AF67" s="166"/>
      <c r="AG67" s="166"/>
      <c r="AH67" s="157">
        <v>7</v>
      </c>
      <c r="AI67" s="11"/>
      <c r="AJ67" s="11"/>
      <c r="AK67" s="11"/>
      <c r="AL67" s="11"/>
      <c r="AM67" s="11"/>
      <c r="AN67" s="11"/>
      <c r="AO67" s="26"/>
    </row>
    <row r="68" spans="3:41" ht="7.5" customHeight="1">
      <c r="C68" s="9"/>
      <c r="D68" s="11"/>
      <c r="F68" s="9"/>
      <c r="H68" s="35"/>
      <c r="I68" s="36"/>
      <c r="N68" s="9"/>
      <c r="O68" s="31"/>
      <c r="P68" s="155"/>
      <c r="Q68" s="156"/>
      <c r="R68" s="156"/>
      <c r="S68" s="156"/>
      <c r="T68" s="156"/>
      <c r="U68" s="158"/>
      <c r="V68" s="11"/>
      <c r="W68" s="155"/>
      <c r="X68" s="156"/>
      <c r="Y68" s="156"/>
      <c r="Z68" s="156"/>
      <c r="AA68" s="156"/>
      <c r="AB68" s="158"/>
      <c r="AC68" s="155"/>
      <c r="AD68" s="156"/>
      <c r="AE68" s="156"/>
      <c r="AF68" s="156"/>
      <c r="AG68" s="156"/>
      <c r="AH68" s="158"/>
      <c r="AI68" s="11"/>
      <c r="AJ68" s="11"/>
      <c r="AK68" s="11"/>
      <c r="AL68" s="11"/>
      <c r="AM68" s="11"/>
      <c r="AN68" s="11"/>
      <c r="AO68" s="26"/>
    </row>
    <row r="69" spans="3:41" ht="6.75" customHeight="1" hidden="1">
      <c r="C69" s="9"/>
      <c r="D69" s="11"/>
      <c r="F69" s="9"/>
      <c r="H69" s="15"/>
      <c r="I69" s="9"/>
      <c r="N69" s="9"/>
      <c r="O69" s="31"/>
      <c r="P69" s="12"/>
      <c r="Q69" s="12"/>
      <c r="R69" s="12"/>
      <c r="S69" s="12"/>
      <c r="T69" s="12"/>
      <c r="U69" s="10"/>
      <c r="V69" s="11"/>
      <c r="W69" s="171" t="s">
        <v>612</v>
      </c>
      <c r="X69" s="171"/>
      <c r="Y69" s="171"/>
      <c r="Z69" s="171"/>
      <c r="AA69" s="171"/>
      <c r="AB69" s="171"/>
      <c r="AC69" s="3"/>
      <c r="AD69" s="3"/>
      <c r="AE69" s="3"/>
      <c r="AF69" s="3"/>
      <c r="AG69" s="3"/>
      <c r="AH69" s="5"/>
      <c r="AI69" s="11"/>
      <c r="AJ69" s="11"/>
      <c r="AK69" s="11"/>
      <c r="AL69" s="11"/>
      <c r="AM69" s="11"/>
      <c r="AN69" s="11"/>
      <c r="AO69" s="26"/>
    </row>
    <row r="70" spans="3:41" ht="6.75" customHeight="1" hidden="1">
      <c r="C70" s="9"/>
      <c r="D70" s="11"/>
      <c r="F70" s="9"/>
      <c r="H70" s="15"/>
      <c r="I70" s="9"/>
      <c r="N70" s="9"/>
      <c r="O70" s="31"/>
      <c r="P70" s="12"/>
      <c r="Q70" s="12"/>
      <c r="R70" s="12"/>
      <c r="S70" s="12"/>
      <c r="T70" s="12"/>
      <c r="U70" s="10"/>
      <c r="V70" s="11"/>
      <c r="W70" s="232"/>
      <c r="X70" s="232"/>
      <c r="Y70" s="232"/>
      <c r="Z70" s="232"/>
      <c r="AA70" s="232"/>
      <c r="AB70" s="232"/>
      <c r="AC70" s="12"/>
      <c r="AD70" s="12"/>
      <c r="AE70" s="12"/>
      <c r="AF70" s="12"/>
      <c r="AG70" s="12"/>
      <c r="AH70" s="10"/>
      <c r="AI70" s="11"/>
      <c r="AJ70" s="11"/>
      <c r="AK70" s="11"/>
      <c r="AL70" s="11"/>
      <c r="AM70" s="11"/>
      <c r="AN70" s="11"/>
      <c r="AO70" s="26"/>
    </row>
    <row r="71" spans="3:41" ht="6.75" customHeight="1">
      <c r="C71" s="9"/>
      <c r="D71" s="11"/>
      <c r="F71" s="9"/>
      <c r="H71" s="15"/>
      <c r="I71" s="9"/>
      <c r="N71" s="9"/>
      <c r="O71" s="31"/>
      <c r="P71" s="12"/>
      <c r="Q71" s="12"/>
      <c r="R71" s="12"/>
      <c r="S71" s="12"/>
      <c r="T71" s="12"/>
      <c r="U71" s="10"/>
      <c r="V71" s="11"/>
      <c r="W71" s="12"/>
      <c r="X71" s="12"/>
      <c r="Y71" s="12"/>
      <c r="Z71" s="12"/>
      <c r="AA71" s="12"/>
      <c r="AB71" s="133"/>
      <c r="AC71" s="135"/>
      <c r="AD71" s="135"/>
      <c r="AE71" s="135"/>
      <c r="AF71" s="135"/>
      <c r="AG71" s="135"/>
      <c r="AH71" s="133"/>
      <c r="AI71" s="6"/>
      <c r="AJ71" s="11"/>
      <c r="AK71" s="11"/>
      <c r="AL71" s="11"/>
      <c r="AM71" s="11"/>
      <c r="AN71" s="11"/>
      <c r="AO71" s="26"/>
    </row>
    <row r="72" spans="3:41" ht="6.75" customHeight="1">
      <c r="C72" s="9"/>
      <c r="D72" s="11"/>
      <c r="F72" s="9"/>
      <c r="H72" s="2"/>
      <c r="I72" s="13"/>
      <c r="N72" s="13"/>
      <c r="O72" s="25"/>
      <c r="P72" s="154" t="s">
        <v>550</v>
      </c>
      <c r="Q72" s="166"/>
      <c r="R72" s="166"/>
      <c r="S72" s="166"/>
      <c r="T72" s="166"/>
      <c r="U72" s="157">
        <f>AB72+AH72+AN72+AB74+AN74+1+AH74</f>
        <v>43</v>
      </c>
      <c r="V72" s="7"/>
      <c r="W72" s="154" t="s">
        <v>53</v>
      </c>
      <c r="X72" s="166"/>
      <c r="Y72" s="166"/>
      <c r="Z72" s="166"/>
      <c r="AA72" s="166"/>
      <c r="AB72" s="157">
        <v>5</v>
      </c>
      <c r="AC72" s="154" t="s">
        <v>55</v>
      </c>
      <c r="AD72" s="166"/>
      <c r="AE72" s="166"/>
      <c r="AF72" s="166"/>
      <c r="AG72" s="166"/>
      <c r="AH72" s="157">
        <v>8</v>
      </c>
      <c r="AI72" s="154" t="s">
        <v>56</v>
      </c>
      <c r="AJ72" s="166"/>
      <c r="AK72" s="166"/>
      <c r="AL72" s="166"/>
      <c r="AM72" s="166"/>
      <c r="AN72" s="157">
        <v>12</v>
      </c>
      <c r="AO72" s="26"/>
    </row>
    <row r="73" spans="3:41" ht="6.75" customHeight="1">
      <c r="C73" s="9"/>
      <c r="D73" s="11"/>
      <c r="F73" s="9"/>
      <c r="G73" s="154" t="s">
        <v>58</v>
      </c>
      <c r="H73" s="166"/>
      <c r="I73" s="166"/>
      <c r="J73" s="166"/>
      <c r="K73" s="168">
        <f>U64+U67++U72+U80+U83+U88+U95+U101+U104+U112+AF109+3</f>
        <v>164</v>
      </c>
      <c r="L73" s="157"/>
      <c r="M73" s="7"/>
      <c r="N73" s="8"/>
      <c r="O73" s="137"/>
      <c r="P73" s="155"/>
      <c r="Q73" s="156"/>
      <c r="R73" s="156"/>
      <c r="S73" s="156"/>
      <c r="T73" s="156"/>
      <c r="U73" s="158"/>
      <c r="V73" s="11"/>
      <c r="W73" s="155"/>
      <c r="X73" s="156"/>
      <c r="Y73" s="156"/>
      <c r="Z73" s="156"/>
      <c r="AA73" s="156"/>
      <c r="AB73" s="158"/>
      <c r="AC73" s="155"/>
      <c r="AD73" s="156"/>
      <c r="AE73" s="156"/>
      <c r="AF73" s="156"/>
      <c r="AG73" s="156"/>
      <c r="AH73" s="158"/>
      <c r="AI73" s="155"/>
      <c r="AJ73" s="156"/>
      <c r="AK73" s="156"/>
      <c r="AL73" s="156"/>
      <c r="AM73" s="156"/>
      <c r="AN73" s="158"/>
      <c r="AO73" s="26"/>
    </row>
    <row r="74" spans="3:41" ht="6.75" customHeight="1">
      <c r="C74" s="9"/>
      <c r="D74" s="11"/>
      <c r="F74" s="37"/>
      <c r="G74" s="155"/>
      <c r="H74" s="156"/>
      <c r="I74" s="156"/>
      <c r="J74" s="156"/>
      <c r="K74" s="231"/>
      <c r="L74" s="158"/>
      <c r="M74" s="37"/>
      <c r="N74" s="9"/>
      <c r="O74" s="31"/>
      <c r="P74" s="11"/>
      <c r="Q74" s="11"/>
      <c r="R74" s="11"/>
      <c r="S74" s="11"/>
      <c r="T74" s="11"/>
      <c r="U74" s="11"/>
      <c r="V74" s="11"/>
      <c r="W74" s="154" t="s">
        <v>57</v>
      </c>
      <c r="X74" s="166"/>
      <c r="Y74" s="166"/>
      <c r="Z74" s="166"/>
      <c r="AA74" s="166"/>
      <c r="AB74" s="157">
        <v>15</v>
      </c>
      <c r="AC74" s="154" t="s">
        <v>613</v>
      </c>
      <c r="AD74" s="166"/>
      <c r="AE74" s="166"/>
      <c r="AF74" s="166"/>
      <c r="AG74" s="166"/>
      <c r="AH74" s="157">
        <v>2</v>
      </c>
      <c r="AI74" s="180"/>
      <c r="AJ74" s="180"/>
      <c r="AK74" s="180"/>
      <c r="AL74" s="180"/>
      <c r="AM74" s="181"/>
      <c r="AN74" s="181"/>
      <c r="AO74" s="26"/>
    </row>
    <row r="75" spans="3:41" ht="6.75" customHeight="1">
      <c r="C75" s="9"/>
      <c r="D75" s="11"/>
      <c r="F75" s="9"/>
      <c r="G75" s="160" t="s">
        <v>4</v>
      </c>
      <c r="H75" s="160"/>
      <c r="I75" s="160"/>
      <c r="J75" s="168">
        <v>1</v>
      </c>
      <c r="N75" s="9"/>
      <c r="O75" s="31"/>
      <c r="P75" s="11"/>
      <c r="Q75" s="11"/>
      <c r="R75" s="11"/>
      <c r="S75" s="11"/>
      <c r="T75" s="11"/>
      <c r="U75" s="11"/>
      <c r="V75" s="11"/>
      <c r="W75" s="155"/>
      <c r="X75" s="156"/>
      <c r="Y75" s="156"/>
      <c r="Z75" s="156"/>
      <c r="AA75" s="156"/>
      <c r="AB75" s="158"/>
      <c r="AC75" s="155"/>
      <c r="AD75" s="156"/>
      <c r="AE75" s="156"/>
      <c r="AF75" s="156"/>
      <c r="AG75" s="156"/>
      <c r="AH75" s="158"/>
      <c r="AI75" s="143"/>
      <c r="AJ75" s="182"/>
      <c r="AK75" s="182"/>
      <c r="AL75" s="182"/>
      <c r="AM75" s="145"/>
      <c r="AN75" s="145"/>
      <c r="AO75" s="26"/>
    </row>
    <row r="76" spans="3:41" ht="9" customHeight="1">
      <c r="C76" s="9"/>
      <c r="D76" s="11"/>
      <c r="F76" s="9"/>
      <c r="G76" s="205"/>
      <c r="H76" s="205"/>
      <c r="I76" s="205"/>
      <c r="J76" s="169"/>
      <c r="N76" s="9"/>
      <c r="O76" s="31"/>
      <c r="P76" s="11"/>
      <c r="Q76" s="11"/>
      <c r="R76" s="11"/>
      <c r="S76" s="11"/>
      <c r="T76" s="11"/>
      <c r="U76" s="11"/>
      <c r="V76" s="11"/>
      <c r="W76" s="12"/>
      <c r="X76" s="12"/>
      <c r="Y76" s="12"/>
      <c r="Z76" s="12"/>
      <c r="AA76" s="12"/>
      <c r="AB76" s="10"/>
      <c r="AC76" s="12"/>
      <c r="AD76" s="177"/>
      <c r="AE76" s="12"/>
      <c r="AF76" s="12"/>
      <c r="AG76" s="12"/>
      <c r="AH76" s="10"/>
      <c r="AI76" s="182"/>
      <c r="AJ76" s="182"/>
      <c r="AK76" s="182"/>
      <c r="AL76" s="182"/>
      <c r="AM76" s="145"/>
      <c r="AN76" s="145"/>
      <c r="AO76" s="26"/>
    </row>
    <row r="77" spans="3:41" ht="6.75" customHeight="1">
      <c r="C77" s="9"/>
      <c r="D77" s="11"/>
      <c r="F77" s="9"/>
      <c r="G77" s="205" t="s">
        <v>59</v>
      </c>
      <c r="H77" s="205"/>
      <c r="I77" s="205"/>
      <c r="J77" s="169">
        <v>1</v>
      </c>
      <c r="N77" s="9"/>
      <c r="O77" s="31"/>
      <c r="P77" s="11"/>
      <c r="Q77" s="11"/>
      <c r="R77" s="11"/>
      <c r="S77" s="11"/>
      <c r="T77" s="11"/>
      <c r="U77" s="11"/>
      <c r="V77" s="11"/>
      <c r="W77" s="12"/>
      <c r="X77" s="12"/>
      <c r="Y77" s="12"/>
      <c r="Z77" s="12"/>
      <c r="AA77" s="12"/>
      <c r="AB77" s="10"/>
      <c r="AC77" s="240" t="s">
        <v>614</v>
      </c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2"/>
      <c r="AO77" s="183"/>
    </row>
    <row r="78" spans="3:41" ht="6.75" customHeight="1">
      <c r="C78" s="9"/>
      <c r="D78" s="11"/>
      <c r="F78" s="9"/>
      <c r="G78" s="205"/>
      <c r="H78" s="205"/>
      <c r="I78" s="205"/>
      <c r="J78" s="169"/>
      <c r="N78" s="9"/>
      <c r="O78" s="31"/>
      <c r="P78" s="11"/>
      <c r="Q78" s="11"/>
      <c r="R78" s="11"/>
      <c r="S78" s="11"/>
      <c r="T78" s="11"/>
      <c r="U78" s="11"/>
      <c r="V78" s="11"/>
      <c r="W78" s="12"/>
      <c r="X78" s="12"/>
      <c r="Y78" s="12"/>
      <c r="Z78" s="12"/>
      <c r="AA78" s="12"/>
      <c r="AB78" s="10"/>
      <c r="AC78" s="243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44"/>
      <c r="AO78" s="183"/>
    </row>
    <row r="79" spans="3:41" ht="6.75" customHeight="1">
      <c r="C79" s="9"/>
      <c r="D79" s="11"/>
      <c r="F79" s="9"/>
      <c r="G79" s="222" t="s">
        <v>60</v>
      </c>
      <c r="H79" s="222"/>
      <c r="I79" s="222"/>
      <c r="J79" s="222"/>
      <c r="N79" s="9"/>
      <c r="O79" s="3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6"/>
    </row>
    <row r="80" spans="3:41" ht="6.75" customHeight="1">
      <c r="C80" s="9"/>
      <c r="D80" s="11"/>
      <c r="F80" s="9"/>
      <c r="G80" s="222"/>
      <c r="H80" s="222"/>
      <c r="I80" s="222"/>
      <c r="J80" s="222"/>
      <c r="N80" s="13"/>
      <c r="O80" s="25"/>
      <c r="P80" s="154" t="s">
        <v>551</v>
      </c>
      <c r="Q80" s="166"/>
      <c r="R80" s="166"/>
      <c r="S80" s="166"/>
      <c r="T80" s="166"/>
      <c r="U80" s="157">
        <f>AB80+AH80+1</f>
        <v>9</v>
      </c>
      <c r="V80" s="7"/>
      <c r="W80" s="154" t="s">
        <v>552</v>
      </c>
      <c r="X80" s="166"/>
      <c r="Y80" s="166"/>
      <c r="Z80" s="166"/>
      <c r="AA80" s="166"/>
      <c r="AB80" s="157">
        <v>4</v>
      </c>
      <c r="AC80" s="154" t="s">
        <v>553</v>
      </c>
      <c r="AD80" s="166"/>
      <c r="AE80" s="166"/>
      <c r="AF80" s="166"/>
      <c r="AG80" s="166"/>
      <c r="AH80" s="157">
        <v>4</v>
      </c>
      <c r="AI80" s="11"/>
      <c r="AJ80" s="11"/>
      <c r="AK80" s="11"/>
      <c r="AL80" s="11"/>
      <c r="AM80" s="11"/>
      <c r="AN80" s="11"/>
      <c r="AO80" s="26"/>
    </row>
    <row r="81" spans="3:41" ht="6.75" customHeight="1">
      <c r="C81" s="9"/>
      <c r="D81" s="11"/>
      <c r="F81" s="9"/>
      <c r="G81" s="205" t="s">
        <v>568</v>
      </c>
      <c r="H81" s="205"/>
      <c r="I81" s="205"/>
      <c r="J81" s="169">
        <v>1</v>
      </c>
      <c r="N81" s="9"/>
      <c r="O81" s="31"/>
      <c r="P81" s="155"/>
      <c r="Q81" s="156"/>
      <c r="R81" s="156"/>
      <c r="S81" s="156"/>
      <c r="T81" s="156"/>
      <c r="U81" s="158"/>
      <c r="V81" s="11"/>
      <c r="W81" s="155"/>
      <c r="X81" s="156"/>
      <c r="Y81" s="156"/>
      <c r="Z81" s="156"/>
      <c r="AA81" s="156"/>
      <c r="AB81" s="158"/>
      <c r="AC81" s="155"/>
      <c r="AD81" s="156"/>
      <c r="AE81" s="156"/>
      <c r="AF81" s="156"/>
      <c r="AG81" s="156"/>
      <c r="AH81" s="158"/>
      <c r="AI81" s="11"/>
      <c r="AJ81" s="11"/>
      <c r="AK81" s="11"/>
      <c r="AL81" s="11"/>
      <c r="AM81" s="11"/>
      <c r="AN81" s="11"/>
      <c r="AO81" s="26"/>
    </row>
    <row r="82" spans="3:41" ht="6.75" customHeight="1">
      <c r="C82" s="9"/>
      <c r="D82" s="11"/>
      <c r="F82" s="9"/>
      <c r="G82" s="205"/>
      <c r="H82" s="205"/>
      <c r="I82" s="205"/>
      <c r="J82" s="169"/>
      <c r="K82" s="14"/>
      <c r="L82" s="14"/>
      <c r="N82" s="9"/>
      <c r="O82" s="3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6"/>
    </row>
    <row r="83" spans="3:41" ht="6.75" customHeight="1">
      <c r="C83" s="9"/>
      <c r="D83" s="11"/>
      <c r="F83" s="9"/>
      <c r="G83" s="222" t="s">
        <v>62</v>
      </c>
      <c r="H83" s="222"/>
      <c r="I83" s="222"/>
      <c r="J83" s="222"/>
      <c r="K83" s="14"/>
      <c r="L83" s="14"/>
      <c r="N83" s="13"/>
      <c r="O83" s="25"/>
      <c r="P83" s="154" t="s">
        <v>61</v>
      </c>
      <c r="Q83" s="166"/>
      <c r="R83" s="166"/>
      <c r="S83" s="166"/>
      <c r="T83" s="166"/>
      <c r="U83" s="157">
        <f>AB83+AH83+AN83+1</f>
        <v>17</v>
      </c>
      <c r="V83" s="7"/>
      <c r="W83" s="154" t="s">
        <v>615</v>
      </c>
      <c r="X83" s="166"/>
      <c r="Y83" s="166"/>
      <c r="Z83" s="166"/>
      <c r="AA83" s="166"/>
      <c r="AB83" s="157">
        <v>7</v>
      </c>
      <c r="AC83" s="154" t="s">
        <v>616</v>
      </c>
      <c r="AD83" s="166"/>
      <c r="AE83" s="166"/>
      <c r="AF83" s="166"/>
      <c r="AG83" s="166"/>
      <c r="AH83" s="157">
        <v>7</v>
      </c>
      <c r="AI83" s="154" t="s">
        <v>567</v>
      </c>
      <c r="AJ83" s="166"/>
      <c r="AK83" s="166"/>
      <c r="AL83" s="166"/>
      <c r="AM83" s="166"/>
      <c r="AN83" s="157">
        <v>2</v>
      </c>
      <c r="AO83" s="26"/>
    </row>
    <row r="84" spans="3:41" ht="7.5" customHeight="1">
      <c r="C84" s="9"/>
      <c r="D84" s="11"/>
      <c r="F84" s="9"/>
      <c r="G84" s="222"/>
      <c r="H84" s="222"/>
      <c r="I84" s="222"/>
      <c r="J84" s="222"/>
      <c r="N84" s="9"/>
      <c r="O84" s="31"/>
      <c r="P84" s="155"/>
      <c r="Q84" s="156"/>
      <c r="R84" s="156"/>
      <c r="S84" s="156"/>
      <c r="T84" s="156"/>
      <c r="U84" s="158"/>
      <c r="V84" s="11"/>
      <c r="W84" s="155"/>
      <c r="X84" s="156"/>
      <c r="Y84" s="156"/>
      <c r="Z84" s="156"/>
      <c r="AA84" s="156"/>
      <c r="AB84" s="158"/>
      <c r="AC84" s="155"/>
      <c r="AD84" s="156"/>
      <c r="AE84" s="156"/>
      <c r="AF84" s="156"/>
      <c r="AG84" s="156"/>
      <c r="AH84" s="158"/>
      <c r="AI84" s="155"/>
      <c r="AJ84" s="156"/>
      <c r="AK84" s="156"/>
      <c r="AL84" s="156"/>
      <c r="AM84" s="156"/>
      <c r="AN84" s="158"/>
      <c r="AO84" s="26"/>
    </row>
    <row r="85" spans="3:41" ht="6.75" customHeight="1" hidden="1">
      <c r="C85" s="9"/>
      <c r="D85" s="11"/>
      <c r="F85" s="9"/>
      <c r="G85" s="184"/>
      <c r="H85" s="184"/>
      <c r="I85" s="184"/>
      <c r="J85" s="184"/>
      <c r="N85" s="9"/>
      <c r="O85" s="31"/>
      <c r="P85" s="12"/>
      <c r="Q85" s="12"/>
      <c r="R85" s="12"/>
      <c r="S85" s="12"/>
      <c r="T85" s="12"/>
      <c r="U85" s="10"/>
      <c r="V85" s="11"/>
      <c r="W85" s="171" t="s">
        <v>612</v>
      </c>
      <c r="X85" s="171"/>
      <c r="Y85" s="171"/>
      <c r="Z85" s="171"/>
      <c r="AA85" s="171"/>
      <c r="AB85" s="171"/>
      <c r="AC85" s="171" t="s">
        <v>612</v>
      </c>
      <c r="AD85" s="171"/>
      <c r="AE85" s="171"/>
      <c r="AF85" s="171"/>
      <c r="AG85" s="171"/>
      <c r="AH85" s="171"/>
      <c r="AI85" s="12"/>
      <c r="AJ85" s="12"/>
      <c r="AK85" s="12"/>
      <c r="AL85" s="12"/>
      <c r="AM85" s="12"/>
      <c r="AN85" s="10"/>
      <c r="AO85" s="26"/>
    </row>
    <row r="86" spans="3:41" ht="6.75" customHeight="1" hidden="1">
      <c r="C86" s="9"/>
      <c r="D86" s="11"/>
      <c r="F86" s="9"/>
      <c r="G86" s="184"/>
      <c r="H86" s="184"/>
      <c r="I86" s="184"/>
      <c r="J86" s="184"/>
      <c r="N86" s="9"/>
      <c r="O86" s="31"/>
      <c r="P86" s="12"/>
      <c r="Q86" s="12"/>
      <c r="R86" s="12"/>
      <c r="S86" s="12"/>
      <c r="T86" s="12"/>
      <c r="U86" s="10"/>
      <c r="V86" s="11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12"/>
      <c r="AJ86" s="12"/>
      <c r="AK86" s="12"/>
      <c r="AL86" s="12"/>
      <c r="AM86" s="12"/>
      <c r="AN86" s="10"/>
      <c r="AO86" s="26"/>
    </row>
    <row r="87" spans="3:41" ht="6.75" customHeight="1">
      <c r="C87" s="9"/>
      <c r="D87" s="11"/>
      <c r="F87" s="9"/>
      <c r="G87" s="38"/>
      <c r="H87" s="38"/>
      <c r="I87" s="38"/>
      <c r="J87" s="10"/>
      <c r="N87" s="9"/>
      <c r="O87" s="3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6"/>
    </row>
    <row r="88" spans="3:41" ht="6.75" customHeight="1">
      <c r="C88" s="9"/>
      <c r="D88" s="11"/>
      <c r="F88" s="9"/>
      <c r="G88" s="14"/>
      <c r="H88" s="14"/>
      <c r="I88" s="14"/>
      <c r="J88" s="14"/>
      <c r="K88" s="14"/>
      <c r="L88" s="14"/>
      <c r="N88" s="13"/>
      <c r="O88" s="25"/>
      <c r="P88" s="154" t="s">
        <v>63</v>
      </c>
      <c r="Q88" s="166"/>
      <c r="R88" s="166"/>
      <c r="S88" s="166"/>
      <c r="T88" s="166"/>
      <c r="U88" s="157">
        <f>AB88+AH88+AN88</f>
        <v>12</v>
      </c>
      <c r="V88" s="7"/>
      <c r="W88" s="154" t="s">
        <v>22</v>
      </c>
      <c r="X88" s="166"/>
      <c r="Y88" s="166"/>
      <c r="Z88" s="166"/>
      <c r="AA88" s="166"/>
      <c r="AB88" s="157">
        <v>4</v>
      </c>
      <c r="AC88" s="154" t="s">
        <v>64</v>
      </c>
      <c r="AD88" s="166"/>
      <c r="AE88" s="166"/>
      <c r="AF88" s="166"/>
      <c r="AG88" s="166"/>
      <c r="AH88" s="157">
        <v>5</v>
      </c>
      <c r="AI88" s="154" t="s">
        <v>554</v>
      </c>
      <c r="AJ88" s="166"/>
      <c r="AK88" s="166"/>
      <c r="AL88" s="166"/>
      <c r="AM88" s="166"/>
      <c r="AN88" s="157">
        <v>3</v>
      </c>
      <c r="AO88" s="26"/>
    </row>
    <row r="89" spans="3:41" ht="6.75" customHeight="1">
      <c r="C89" s="9"/>
      <c r="D89" s="11"/>
      <c r="F89" s="9"/>
      <c r="G89" s="14"/>
      <c r="H89" s="14"/>
      <c r="I89" s="14"/>
      <c r="J89" s="14"/>
      <c r="K89" s="14"/>
      <c r="L89" s="14"/>
      <c r="N89" s="9"/>
      <c r="O89" s="31"/>
      <c r="P89" s="155"/>
      <c r="Q89" s="156"/>
      <c r="R89" s="156"/>
      <c r="S89" s="156"/>
      <c r="T89" s="156"/>
      <c r="U89" s="158"/>
      <c r="V89" s="11"/>
      <c r="W89" s="155"/>
      <c r="X89" s="156"/>
      <c r="Y89" s="156"/>
      <c r="Z89" s="156"/>
      <c r="AA89" s="156"/>
      <c r="AB89" s="158"/>
      <c r="AC89" s="155"/>
      <c r="AD89" s="156"/>
      <c r="AE89" s="156"/>
      <c r="AF89" s="156"/>
      <c r="AG89" s="156"/>
      <c r="AH89" s="158"/>
      <c r="AI89" s="155"/>
      <c r="AJ89" s="156"/>
      <c r="AK89" s="156"/>
      <c r="AL89" s="156"/>
      <c r="AM89" s="156"/>
      <c r="AN89" s="158"/>
      <c r="AO89" s="26"/>
    </row>
    <row r="90" spans="3:41" ht="10.5" customHeight="1">
      <c r="C90" s="9"/>
      <c r="D90" s="11"/>
      <c r="F90" s="9"/>
      <c r="N90" s="9"/>
      <c r="O90" s="31"/>
      <c r="P90" s="12"/>
      <c r="Q90" s="12"/>
      <c r="R90" s="12"/>
      <c r="S90" s="12"/>
      <c r="T90" s="12"/>
      <c r="U90" s="12"/>
      <c r="V90" s="11"/>
      <c r="W90" s="3"/>
      <c r="X90" s="177"/>
      <c r="Y90" s="3"/>
      <c r="Z90" s="3"/>
      <c r="AA90" s="3"/>
      <c r="AB90" s="5"/>
      <c r="AC90" s="11"/>
      <c r="AD90" s="11"/>
      <c r="AE90" s="11"/>
      <c r="AF90" s="11"/>
      <c r="AG90" s="11"/>
      <c r="AH90" s="11"/>
      <c r="AI90" s="12"/>
      <c r="AJ90" s="12"/>
      <c r="AK90" s="12"/>
      <c r="AL90" s="12"/>
      <c r="AM90" s="12"/>
      <c r="AN90" s="12"/>
      <c r="AO90" s="39"/>
    </row>
    <row r="91" spans="3:41" ht="6.75" customHeight="1">
      <c r="C91" s="9"/>
      <c r="D91" s="11"/>
      <c r="F91" s="9"/>
      <c r="N91" s="9"/>
      <c r="O91" s="31"/>
      <c r="P91" s="12"/>
      <c r="Q91" s="12"/>
      <c r="R91" s="12"/>
      <c r="S91" s="12"/>
      <c r="T91" s="12"/>
      <c r="U91" s="12"/>
      <c r="V91" s="11"/>
      <c r="W91" s="240" t="s">
        <v>262</v>
      </c>
      <c r="X91" s="241"/>
      <c r="Y91" s="241"/>
      <c r="Z91" s="241"/>
      <c r="AA91" s="241"/>
      <c r="AB91" s="242"/>
      <c r="AC91" s="11"/>
      <c r="AD91" s="11"/>
      <c r="AE91" s="11"/>
      <c r="AF91" s="11"/>
      <c r="AG91" s="11"/>
      <c r="AH91" s="11"/>
      <c r="AI91" s="12"/>
      <c r="AJ91" s="12"/>
      <c r="AK91" s="12"/>
      <c r="AL91" s="12"/>
      <c r="AM91" s="12"/>
      <c r="AN91" s="12"/>
      <c r="AO91" s="39"/>
    </row>
    <row r="92" spans="3:41" ht="6.75" customHeight="1">
      <c r="C92" s="9"/>
      <c r="D92" s="11"/>
      <c r="F92" s="9"/>
      <c r="N92" s="9"/>
      <c r="O92" s="31"/>
      <c r="P92" s="12"/>
      <c r="Q92" s="12"/>
      <c r="R92" s="12"/>
      <c r="S92" s="12"/>
      <c r="T92" s="12"/>
      <c r="U92" s="12"/>
      <c r="V92" s="11"/>
      <c r="W92" s="243"/>
      <c r="X92" s="206"/>
      <c r="Y92" s="206"/>
      <c r="Z92" s="206"/>
      <c r="AA92" s="206"/>
      <c r="AB92" s="244"/>
      <c r="AC92" s="11"/>
      <c r="AD92" s="11"/>
      <c r="AE92" s="11"/>
      <c r="AF92" s="11"/>
      <c r="AG92" s="11"/>
      <c r="AH92" s="11"/>
      <c r="AI92" s="12"/>
      <c r="AJ92" s="11"/>
      <c r="AK92" s="11"/>
      <c r="AL92" s="11"/>
      <c r="AM92" s="11"/>
      <c r="AN92" s="11"/>
      <c r="AO92" s="39"/>
    </row>
    <row r="93" spans="3:41" ht="6.75" customHeight="1">
      <c r="C93" s="9"/>
      <c r="D93" s="11"/>
      <c r="F93" s="9"/>
      <c r="N93" s="9"/>
      <c r="O93" s="28"/>
      <c r="P93" s="32"/>
      <c r="Q93" s="32"/>
      <c r="R93" s="32"/>
      <c r="S93" s="32"/>
      <c r="T93" s="32"/>
      <c r="U93" s="32"/>
      <c r="V93" s="29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29"/>
      <c r="AK93" s="29"/>
      <c r="AL93" s="29"/>
      <c r="AM93" s="29"/>
      <c r="AN93" s="29"/>
      <c r="AO93" s="40"/>
    </row>
    <row r="94" spans="3:15" ht="6.75" customHeight="1">
      <c r="C94" s="9"/>
      <c r="D94" s="11"/>
      <c r="F94" s="9"/>
      <c r="N94" s="9"/>
      <c r="O94" s="11"/>
    </row>
    <row r="95" spans="3:40" ht="6.75" customHeight="1">
      <c r="C95" s="9"/>
      <c r="D95" s="11"/>
      <c r="F95" s="9"/>
      <c r="N95" s="13"/>
      <c r="O95" s="2"/>
      <c r="P95" s="154" t="s">
        <v>65</v>
      </c>
      <c r="Q95" s="166"/>
      <c r="R95" s="166"/>
      <c r="S95" s="166"/>
      <c r="T95" s="166"/>
      <c r="U95" s="157">
        <f>AB95+AH95+AN95+AB97+1</f>
        <v>17</v>
      </c>
      <c r="V95" s="7"/>
      <c r="W95" s="154" t="s">
        <v>66</v>
      </c>
      <c r="X95" s="166"/>
      <c r="Y95" s="166"/>
      <c r="Z95" s="166"/>
      <c r="AA95" s="166"/>
      <c r="AB95" s="157">
        <v>3</v>
      </c>
      <c r="AC95" s="154" t="s">
        <v>67</v>
      </c>
      <c r="AD95" s="166"/>
      <c r="AE95" s="166"/>
      <c r="AF95" s="166"/>
      <c r="AG95" s="166"/>
      <c r="AH95" s="157">
        <v>6</v>
      </c>
      <c r="AI95" s="154" t="s">
        <v>68</v>
      </c>
      <c r="AJ95" s="166"/>
      <c r="AK95" s="166"/>
      <c r="AL95" s="166"/>
      <c r="AM95" s="166"/>
      <c r="AN95" s="157">
        <v>3</v>
      </c>
    </row>
    <row r="96" spans="3:40" ht="6.75" customHeight="1">
      <c r="C96" s="9"/>
      <c r="D96" s="11"/>
      <c r="F96" s="9"/>
      <c r="N96" s="9"/>
      <c r="O96" s="11"/>
      <c r="P96" s="155"/>
      <c r="Q96" s="156"/>
      <c r="R96" s="156"/>
      <c r="S96" s="156"/>
      <c r="T96" s="156"/>
      <c r="U96" s="158"/>
      <c r="W96" s="155"/>
      <c r="X96" s="156"/>
      <c r="Y96" s="156"/>
      <c r="Z96" s="156"/>
      <c r="AA96" s="156"/>
      <c r="AB96" s="158"/>
      <c r="AC96" s="155"/>
      <c r="AD96" s="156"/>
      <c r="AE96" s="156"/>
      <c r="AF96" s="156"/>
      <c r="AG96" s="156"/>
      <c r="AH96" s="158"/>
      <c r="AI96" s="155"/>
      <c r="AJ96" s="156"/>
      <c r="AK96" s="156"/>
      <c r="AL96" s="156"/>
      <c r="AM96" s="156"/>
      <c r="AN96" s="158"/>
    </row>
    <row r="97" spans="3:40" ht="6.75" customHeight="1">
      <c r="C97" s="9"/>
      <c r="D97" s="11"/>
      <c r="F97" s="9"/>
      <c r="N97" s="9"/>
      <c r="O97" s="11"/>
      <c r="P97" s="12"/>
      <c r="Q97" s="12"/>
      <c r="R97" s="12"/>
      <c r="S97" s="12"/>
      <c r="T97" s="12"/>
      <c r="U97" s="10"/>
      <c r="W97" s="154" t="s">
        <v>569</v>
      </c>
      <c r="X97" s="166"/>
      <c r="Y97" s="166"/>
      <c r="Z97" s="166"/>
      <c r="AA97" s="166"/>
      <c r="AB97" s="157">
        <v>4</v>
      </c>
      <c r="AC97" s="12"/>
      <c r="AD97" s="12"/>
      <c r="AE97" s="12"/>
      <c r="AF97" s="12"/>
      <c r="AG97" s="12"/>
      <c r="AH97" s="10"/>
      <c r="AI97" s="12"/>
      <c r="AJ97" s="12"/>
      <c r="AK97" s="12"/>
      <c r="AL97" s="12"/>
      <c r="AM97" s="12"/>
      <c r="AN97" s="10"/>
    </row>
    <row r="98" spans="3:40" ht="6.75" customHeight="1">
      <c r="C98" s="9"/>
      <c r="D98" s="11"/>
      <c r="F98" s="9"/>
      <c r="N98" s="9"/>
      <c r="O98" s="11"/>
      <c r="P98" s="12"/>
      <c r="Q98" s="12"/>
      <c r="R98" s="12"/>
      <c r="S98" s="12"/>
      <c r="T98" s="12"/>
      <c r="U98" s="10"/>
      <c r="W98" s="155"/>
      <c r="X98" s="156"/>
      <c r="Y98" s="156"/>
      <c r="Z98" s="156"/>
      <c r="AA98" s="156"/>
      <c r="AB98" s="158"/>
      <c r="AC98" s="12"/>
      <c r="AD98" s="12"/>
      <c r="AE98" s="12"/>
      <c r="AF98" s="12"/>
      <c r="AG98" s="12"/>
      <c r="AH98" s="10"/>
      <c r="AI98" s="12"/>
      <c r="AJ98" s="12"/>
      <c r="AK98" s="12"/>
      <c r="AL98" s="12"/>
      <c r="AM98" s="12"/>
      <c r="AN98" s="10"/>
    </row>
    <row r="99" spans="3:40" ht="6.75" customHeight="1">
      <c r="C99" s="9"/>
      <c r="D99" s="11"/>
      <c r="F99" s="9"/>
      <c r="N99" s="9"/>
      <c r="O99" s="11"/>
      <c r="P99" s="12"/>
      <c r="Q99" s="12"/>
      <c r="R99" s="12"/>
      <c r="S99" s="12"/>
      <c r="T99" s="12"/>
      <c r="U99" s="10"/>
      <c r="W99" s="12"/>
      <c r="X99" s="12"/>
      <c r="Y99" s="12"/>
      <c r="Z99" s="12"/>
      <c r="AA99" s="12"/>
      <c r="AB99" s="10"/>
      <c r="AC99" s="12"/>
      <c r="AD99" s="12"/>
      <c r="AE99" s="12"/>
      <c r="AF99" s="12"/>
      <c r="AG99" s="12"/>
      <c r="AH99" s="10"/>
      <c r="AI99" s="12"/>
      <c r="AJ99" s="12"/>
      <c r="AK99" s="12"/>
      <c r="AL99" s="12"/>
      <c r="AM99" s="12"/>
      <c r="AN99" s="10"/>
    </row>
    <row r="100" spans="3:15" ht="6.75" customHeight="1">
      <c r="C100" s="9"/>
      <c r="D100" s="11"/>
      <c r="F100" s="9"/>
      <c r="N100" s="9"/>
      <c r="O100" s="11"/>
    </row>
    <row r="101" spans="3:34" ht="6.75" customHeight="1">
      <c r="C101" s="9"/>
      <c r="D101" s="11"/>
      <c r="F101" s="9"/>
      <c r="N101" s="13"/>
      <c r="O101" s="2"/>
      <c r="P101" s="154" t="s">
        <v>69</v>
      </c>
      <c r="Q101" s="166"/>
      <c r="R101" s="166"/>
      <c r="S101" s="166"/>
      <c r="T101" s="166"/>
      <c r="U101" s="157">
        <f>AB101+AH101+1</f>
        <v>25</v>
      </c>
      <c r="V101" s="7"/>
      <c r="W101" s="154" t="s">
        <v>70</v>
      </c>
      <c r="X101" s="166"/>
      <c r="Y101" s="166"/>
      <c r="Z101" s="166"/>
      <c r="AA101" s="166"/>
      <c r="AB101" s="157">
        <v>5</v>
      </c>
      <c r="AC101" s="154" t="s">
        <v>71</v>
      </c>
      <c r="AD101" s="166"/>
      <c r="AE101" s="166"/>
      <c r="AF101" s="166"/>
      <c r="AG101" s="166"/>
      <c r="AH101" s="157">
        <v>19</v>
      </c>
    </row>
    <row r="102" spans="3:34" ht="6.75" customHeight="1">
      <c r="C102" s="9"/>
      <c r="D102" s="11"/>
      <c r="F102" s="9"/>
      <c r="N102" s="9"/>
      <c r="O102" s="11"/>
      <c r="P102" s="155"/>
      <c r="Q102" s="156"/>
      <c r="R102" s="156"/>
      <c r="S102" s="156"/>
      <c r="T102" s="156"/>
      <c r="U102" s="158"/>
      <c r="W102" s="155"/>
      <c r="X102" s="156"/>
      <c r="Y102" s="156"/>
      <c r="Z102" s="156"/>
      <c r="AA102" s="156"/>
      <c r="AB102" s="158"/>
      <c r="AC102" s="155"/>
      <c r="AD102" s="156"/>
      <c r="AE102" s="156"/>
      <c r="AF102" s="156"/>
      <c r="AG102" s="156"/>
      <c r="AH102" s="158"/>
    </row>
    <row r="103" spans="3:15" ht="6.75" customHeight="1">
      <c r="C103" s="9"/>
      <c r="D103" s="11"/>
      <c r="F103" s="9"/>
      <c r="N103" s="9"/>
      <c r="O103" s="11"/>
    </row>
    <row r="104" spans="3:40" ht="6.75" customHeight="1">
      <c r="C104" s="9"/>
      <c r="D104" s="11"/>
      <c r="F104" s="9"/>
      <c r="N104" s="13"/>
      <c r="O104" s="2"/>
      <c r="P104" s="154" t="s">
        <v>72</v>
      </c>
      <c r="Q104" s="166"/>
      <c r="R104" s="166"/>
      <c r="S104" s="166"/>
      <c r="T104" s="166"/>
      <c r="U104" s="157">
        <f>AB104+AH104+AN104+AB106+1</f>
        <v>14</v>
      </c>
      <c r="V104" s="7"/>
      <c r="W104" s="154" t="s">
        <v>73</v>
      </c>
      <c r="X104" s="166"/>
      <c r="Y104" s="166"/>
      <c r="Z104" s="166"/>
      <c r="AA104" s="166"/>
      <c r="AB104" s="157">
        <v>3</v>
      </c>
      <c r="AC104" s="154" t="s">
        <v>74</v>
      </c>
      <c r="AD104" s="166"/>
      <c r="AE104" s="166"/>
      <c r="AF104" s="166"/>
      <c r="AG104" s="166"/>
      <c r="AH104" s="157">
        <v>5</v>
      </c>
      <c r="AI104" s="237"/>
      <c r="AJ104" s="167"/>
      <c r="AK104" s="167"/>
      <c r="AL104" s="167"/>
      <c r="AM104" s="167"/>
      <c r="AN104" s="169"/>
    </row>
    <row r="105" spans="3:40" ht="6.75" customHeight="1">
      <c r="C105" s="9"/>
      <c r="D105" s="11"/>
      <c r="F105" s="9"/>
      <c r="N105" s="8"/>
      <c r="O105" s="4"/>
      <c r="P105" s="155"/>
      <c r="Q105" s="156"/>
      <c r="R105" s="156"/>
      <c r="S105" s="156"/>
      <c r="T105" s="156"/>
      <c r="U105" s="158"/>
      <c r="W105" s="155"/>
      <c r="X105" s="156"/>
      <c r="Y105" s="156"/>
      <c r="Z105" s="156"/>
      <c r="AA105" s="156"/>
      <c r="AB105" s="158"/>
      <c r="AC105" s="155"/>
      <c r="AD105" s="156"/>
      <c r="AE105" s="156"/>
      <c r="AF105" s="156"/>
      <c r="AG105" s="156"/>
      <c r="AH105" s="158"/>
      <c r="AI105" s="237"/>
      <c r="AJ105" s="167"/>
      <c r="AK105" s="167"/>
      <c r="AL105" s="167"/>
      <c r="AM105" s="167"/>
      <c r="AN105" s="169"/>
    </row>
    <row r="106" spans="3:40" ht="6.75" customHeight="1">
      <c r="C106" s="9"/>
      <c r="D106" s="11"/>
      <c r="F106" s="9"/>
      <c r="N106" s="9"/>
      <c r="O106" s="11"/>
      <c r="P106" s="12"/>
      <c r="Q106" s="3"/>
      <c r="R106" s="12"/>
      <c r="S106" s="12"/>
      <c r="T106" s="12"/>
      <c r="U106" s="10"/>
      <c r="W106" s="154" t="s">
        <v>75</v>
      </c>
      <c r="X106" s="166"/>
      <c r="Y106" s="166"/>
      <c r="Z106" s="166"/>
      <c r="AA106" s="166"/>
      <c r="AB106" s="157">
        <v>5</v>
      </c>
      <c r="AC106" s="12"/>
      <c r="AD106" s="12"/>
      <c r="AE106" s="12"/>
      <c r="AF106" s="12"/>
      <c r="AG106" s="12"/>
      <c r="AH106" s="10"/>
      <c r="AI106" s="12"/>
      <c r="AJ106" s="12"/>
      <c r="AK106" s="12"/>
      <c r="AL106" s="12"/>
      <c r="AM106" s="12"/>
      <c r="AN106" s="10"/>
    </row>
    <row r="107" spans="3:28" ht="6.75" customHeight="1">
      <c r="C107" s="9"/>
      <c r="D107" s="11"/>
      <c r="F107" s="9"/>
      <c r="N107" s="9"/>
      <c r="O107" s="11"/>
      <c r="Q107" s="11"/>
      <c r="W107" s="155"/>
      <c r="X107" s="156"/>
      <c r="Y107" s="156"/>
      <c r="Z107" s="156"/>
      <c r="AA107" s="156"/>
      <c r="AB107" s="158"/>
    </row>
    <row r="108" spans="3:28" ht="6.75" customHeight="1">
      <c r="C108" s="9"/>
      <c r="D108" s="11"/>
      <c r="F108" s="9"/>
      <c r="N108" s="9"/>
      <c r="O108" s="11"/>
      <c r="Q108" s="6"/>
      <c r="W108" s="12"/>
      <c r="X108" s="12"/>
      <c r="Y108" s="12"/>
      <c r="Z108" s="12"/>
      <c r="AA108" s="12"/>
      <c r="AB108" s="10"/>
    </row>
    <row r="109" spans="3:41" ht="6.75" customHeight="1">
      <c r="C109" s="9"/>
      <c r="D109" s="11"/>
      <c r="F109" s="9"/>
      <c r="N109" s="9"/>
      <c r="O109" s="11"/>
      <c r="P109" s="159" t="s">
        <v>617</v>
      </c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57">
        <v>1</v>
      </c>
      <c r="AG109" s="238" t="s">
        <v>618</v>
      </c>
      <c r="AH109" s="239"/>
      <c r="AI109" s="239"/>
      <c r="AJ109" s="239"/>
      <c r="AK109" s="239"/>
      <c r="AL109" s="239"/>
      <c r="AM109" s="239"/>
      <c r="AN109" s="239"/>
      <c r="AO109" s="239"/>
    </row>
    <row r="110" spans="3:41" ht="6.75" customHeight="1">
      <c r="C110" s="9"/>
      <c r="D110" s="11"/>
      <c r="F110" s="9"/>
      <c r="N110" s="8"/>
      <c r="O110" s="44"/>
      <c r="P110" s="162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58"/>
      <c r="AG110" s="238"/>
      <c r="AH110" s="239"/>
      <c r="AI110" s="239"/>
      <c r="AJ110" s="239"/>
      <c r="AK110" s="239"/>
      <c r="AL110" s="239"/>
      <c r="AM110" s="239"/>
      <c r="AN110" s="239"/>
      <c r="AO110" s="239"/>
    </row>
    <row r="111" spans="3:41" ht="6.75" customHeight="1">
      <c r="C111" s="9"/>
      <c r="D111" s="11"/>
      <c r="F111" s="9"/>
      <c r="N111" s="9"/>
      <c r="O111" s="11"/>
      <c r="W111" s="12"/>
      <c r="X111" s="12"/>
      <c r="Y111" s="12"/>
      <c r="Z111" s="12"/>
      <c r="AA111" s="12"/>
      <c r="AB111" s="10"/>
      <c r="AG111" s="185"/>
      <c r="AH111" s="185"/>
      <c r="AI111" s="185"/>
      <c r="AJ111" s="185"/>
      <c r="AK111" s="185"/>
      <c r="AL111" s="185"/>
      <c r="AM111" s="185"/>
      <c r="AN111" s="185"/>
      <c r="AO111" s="185"/>
    </row>
    <row r="112" spans="3:41" ht="6.75" customHeight="1">
      <c r="C112" s="9"/>
      <c r="D112" s="11"/>
      <c r="F112" s="9"/>
      <c r="N112" s="13"/>
      <c r="O112" s="6"/>
      <c r="P112" s="154" t="s">
        <v>570</v>
      </c>
      <c r="Q112" s="166"/>
      <c r="R112" s="166"/>
      <c r="S112" s="166"/>
      <c r="T112" s="166"/>
      <c r="U112" s="157">
        <f>AB112+AH112+AN112+AB114+1</f>
        <v>7</v>
      </c>
      <c r="W112" s="154" t="s">
        <v>571</v>
      </c>
      <c r="X112" s="166"/>
      <c r="Y112" s="166"/>
      <c r="Z112" s="166"/>
      <c r="AA112" s="166"/>
      <c r="AB112" s="157">
        <v>6</v>
      </c>
      <c r="AG112" s="185"/>
      <c r="AH112" s="185"/>
      <c r="AI112" s="185"/>
      <c r="AJ112" s="185"/>
      <c r="AK112" s="185"/>
      <c r="AL112" s="185"/>
      <c r="AM112" s="185"/>
      <c r="AN112" s="185"/>
      <c r="AO112" s="185"/>
    </row>
    <row r="113" spans="3:28" ht="6.75" customHeight="1">
      <c r="C113" s="9"/>
      <c r="D113" s="11"/>
      <c r="F113" s="9"/>
      <c r="O113" s="11"/>
      <c r="P113" s="155"/>
      <c r="Q113" s="156"/>
      <c r="R113" s="156"/>
      <c r="S113" s="156"/>
      <c r="T113" s="156"/>
      <c r="U113" s="158"/>
      <c r="V113" s="37"/>
      <c r="W113" s="155"/>
      <c r="X113" s="156"/>
      <c r="Y113" s="156"/>
      <c r="Z113" s="156"/>
      <c r="AA113" s="156"/>
      <c r="AB113" s="158"/>
    </row>
    <row r="114" spans="3:28" ht="6.75" customHeight="1">
      <c r="C114" s="9"/>
      <c r="D114" s="11"/>
      <c r="F114" s="9"/>
      <c r="O114" s="11"/>
      <c r="W114" s="12"/>
      <c r="X114" s="12"/>
      <c r="Y114" s="12"/>
      <c r="Z114" s="12"/>
      <c r="AA114" s="12"/>
      <c r="AB114" s="10"/>
    </row>
    <row r="115" spans="3:15" ht="6.75" customHeight="1">
      <c r="C115" s="9"/>
      <c r="D115" s="11"/>
      <c r="F115" s="9"/>
      <c r="O115" s="11"/>
    </row>
    <row r="116" spans="3:40" ht="6.75" customHeight="1">
      <c r="C116" s="9"/>
      <c r="D116" s="11"/>
      <c r="F116" s="7"/>
      <c r="G116" s="154" t="s">
        <v>76</v>
      </c>
      <c r="H116" s="166"/>
      <c r="I116" s="166"/>
      <c r="J116" s="166"/>
      <c r="K116" s="168">
        <f>U116+U121+U124+U127+U130+U133+U136+J118+J120+J124</f>
        <v>75</v>
      </c>
      <c r="L116" s="157"/>
      <c r="M116" s="6"/>
      <c r="N116" s="6"/>
      <c r="O116" s="2"/>
      <c r="P116" s="154" t="s">
        <v>77</v>
      </c>
      <c r="Q116" s="166"/>
      <c r="R116" s="166"/>
      <c r="S116" s="166"/>
      <c r="T116" s="166"/>
      <c r="U116" s="157">
        <f>AB116+AH116+AN116+AB118</f>
        <v>13</v>
      </c>
      <c r="V116" s="7"/>
      <c r="W116" s="154" t="s">
        <v>2</v>
      </c>
      <c r="X116" s="166"/>
      <c r="Y116" s="166"/>
      <c r="Z116" s="166"/>
      <c r="AA116" s="166"/>
      <c r="AB116" s="157">
        <v>3</v>
      </c>
      <c r="AC116" s="154" t="s">
        <v>78</v>
      </c>
      <c r="AD116" s="166"/>
      <c r="AE116" s="166"/>
      <c r="AF116" s="166"/>
      <c r="AG116" s="166"/>
      <c r="AH116" s="157">
        <v>4</v>
      </c>
      <c r="AI116" s="154" t="s">
        <v>79</v>
      </c>
      <c r="AJ116" s="166"/>
      <c r="AK116" s="166"/>
      <c r="AL116" s="166"/>
      <c r="AM116" s="166"/>
      <c r="AN116" s="157">
        <v>3</v>
      </c>
    </row>
    <row r="117" spans="3:40" ht="6.75" customHeight="1">
      <c r="C117" s="9"/>
      <c r="D117" s="11"/>
      <c r="F117" s="9"/>
      <c r="G117" s="155"/>
      <c r="H117" s="156"/>
      <c r="I117" s="156"/>
      <c r="J117" s="156"/>
      <c r="K117" s="231"/>
      <c r="L117" s="158"/>
      <c r="N117" s="8"/>
      <c r="O117" s="4"/>
      <c r="P117" s="155"/>
      <c r="Q117" s="156"/>
      <c r="R117" s="156"/>
      <c r="S117" s="156"/>
      <c r="T117" s="156"/>
      <c r="U117" s="158"/>
      <c r="W117" s="155"/>
      <c r="X117" s="156"/>
      <c r="Y117" s="156"/>
      <c r="Z117" s="156"/>
      <c r="AA117" s="156"/>
      <c r="AB117" s="158"/>
      <c r="AC117" s="155"/>
      <c r="AD117" s="156"/>
      <c r="AE117" s="156"/>
      <c r="AF117" s="156"/>
      <c r="AG117" s="156"/>
      <c r="AH117" s="158"/>
      <c r="AI117" s="155"/>
      <c r="AJ117" s="156"/>
      <c r="AK117" s="156"/>
      <c r="AL117" s="156"/>
      <c r="AM117" s="156"/>
      <c r="AN117" s="158"/>
    </row>
    <row r="118" spans="3:28" ht="6.75" customHeight="1">
      <c r="C118" s="9"/>
      <c r="D118" s="11"/>
      <c r="F118" s="9"/>
      <c r="G118" s="166" t="s">
        <v>4</v>
      </c>
      <c r="H118" s="166"/>
      <c r="I118" s="166"/>
      <c r="J118" s="168">
        <v>1</v>
      </c>
      <c r="N118" s="9"/>
      <c r="O118" s="11"/>
      <c r="W118" s="154" t="s">
        <v>80</v>
      </c>
      <c r="X118" s="166"/>
      <c r="Y118" s="166"/>
      <c r="Z118" s="166"/>
      <c r="AA118" s="166"/>
      <c r="AB118" s="157">
        <v>3</v>
      </c>
    </row>
    <row r="119" spans="3:28" ht="6.75" customHeight="1">
      <c r="C119" s="9"/>
      <c r="D119" s="11"/>
      <c r="F119" s="9"/>
      <c r="G119" s="167"/>
      <c r="H119" s="167"/>
      <c r="I119" s="167"/>
      <c r="J119" s="169"/>
      <c r="N119" s="9"/>
      <c r="O119" s="11"/>
      <c r="W119" s="155"/>
      <c r="X119" s="156"/>
      <c r="Y119" s="156"/>
      <c r="Z119" s="156"/>
      <c r="AA119" s="156"/>
      <c r="AB119" s="158"/>
    </row>
    <row r="120" spans="3:15" ht="6.75" customHeight="1">
      <c r="C120" s="9"/>
      <c r="D120" s="11"/>
      <c r="F120" s="9"/>
      <c r="G120" s="167" t="s">
        <v>5</v>
      </c>
      <c r="H120" s="167"/>
      <c r="I120" s="167"/>
      <c r="J120" s="169">
        <v>1</v>
      </c>
      <c r="N120" s="9"/>
      <c r="O120" s="11"/>
    </row>
    <row r="121" spans="3:40" ht="6.75" customHeight="1">
      <c r="C121" s="9"/>
      <c r="D121" s="11"/>
      <c r="F121" s="9"/>
      <c r="G121" s="167"/>
      <c r="H121" s="167"/>
      <c r="I121" s="167"/>
      <c r="J121" s="169"/>
      <c r="N121" s="13"/>
      <c r="O121" s="2"/>
      <c r="P121" s="154" t="s">
        <v>81</v>
      </c>
      <c r="Q121" s="166"/>
      <c r="R121" s="166"/>
      <c r="S121" s="166"/>
      <c r="T121" s="166"/>
      <c r="U121" s="157">
        <f>AB121+AH121+AN121+1</f>
        <v>8</v>
      </c>
      <c r="V121" s="7"/>
      <c r="W121" s="154" t="s">
        <v>82</v>
      </c>
      <c r="X121" s="166"/>
      <c r="Y121" s="166"/>
      <c r="Z121" s="166"/>
      <c r="AA121" s="166"/>
      <c r="AB121" s="157">
        <v>3</v>
      </c>
      <c r="AC121" s="154" t="s">
        <v>83</v>
      </c>
      <c r="AD121" s="166"/>
      <c r="AE121" s="166"/>
      <c r="AF121" s="166"/>
      <c r="AG121" s="166"/>
      <c r="AH121" s="157">
        <v>3</v>
      </c>
      <c r="AI121" s="154" t="s">
        <v>619</v>
      </c>
      <c r="AJ121" s="166"/>
      <c r="AK121" s="166"/>
      <c r="AL121" s="166"/>
      <c r="AM121" s="166"/>
      <c r="AN121" s="157">
        <v>1</v>
      </c>
    </row>
    <row r="122" spans="3:40" ht="6.75" customHeight="1">
      <c r="C122" s="9"/>
      <c r="D122" s="11"/>
      <c r="F122" s="9"/>
      <c r="G122" s="222" t="s">
        <v>456</v>
      </c>
      <c r="H122" s="222"/>
      <c r="I122" s="222"/>
      <c r="J122" s="222"/>
      <c r="K122" s="222"/>
      <c r="N122" s="9"/>
      <c r="O122" s="11"/>
      <c r="P122" s="155"/>
      <c r="Q122" s="156"/>
      <c r="R122" s="156"/>
      <c r="S122" s="156"/>
      <c r="T122" s="156"/>
      <c r="U122" s="158"/>
      <c r="W122" s="155"/>
      <c r="X122" s="156"/>
      <c r="Y122" s="156"/>
      <c r="Z122" s="156"/>
      <c r="AA122" s="156"/>
      <c r="AB122" s="158"/>
      <c r="AC122" s="155"/>
      <c r="AD122" s="156"/>
      <c r="AE122" s="156"/>
      <c r="AF122" s="156"/>
      <c r="AG122" s="156"/>
      <c r="AH122" s="158"/>
      <c r="AI122" s="155"/>
      <c r="AJ122" s="156"/>
      <c r="AK122" s="156"/>
      <c r="AL122" s="156"/>
      <c r="AM122" s="156"/>
      <c r="AN122" s="158"/>
    </row>
    <row r="123" spans="3:37" ht="6.75" customHeight="1">
      <c r="C123" s="9"/>
      <c r="D123" s="11"/>
      <c r="F123" s="9"/>
      <c r="G123" s="222"/>
      <c r="H123" s="222"/>
      <c r="I123" s="222"/>
      <c r="J123" s="222"/>
      <c r="K123" s="222"/>
      <c r="N123" s="9"/>
      <c r="O123" s="11"/>
      <c r="P123" s="12"/>
      <c r="Q123" s="12"/>
      <c r="R123" s="12"/>
      <c r="S123" s="12"/>
      <c r="T123" s="12"/>
      <c r="U123" s="12"/>
      <c r="V123" s="11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3:40" ht="6.75" customHeight="1">
      <c r="C124" s="9"/>
      <c r="D124" s="11"/>
      <c r="F124" s="9"/>
      <c r="G124" s="205"/>
      <c r="H124" s="205"/>
      <c r="I124" s="205"/>
      <c r="J124" s="169"/>
      <c r="N124" s="13"/>
      <c r="O124" s="2"/>
      <c r="P124" s="154" t="s">
        <v>84</v>
      </c>
      <c r="Q124" s="166"/>
      <c r="R124" s="166"/>
      <c r="S124" s="166"/>
      <c r="T124" s="166"/>
      <c r="U124" s="157">
        <f>AB124+AH124+AN124+1</f>
        <v>10</v>
      </c>
      <c r="V124" s="7"/>
      <c r="W124" s="154" t="s">
        <v>85</v>
      </c>
      <c r="X124" s="166"/>
      <c r="Y124" s="166"/>
      <c r="Z124" s="166"/>
      <c r="AA124" s="166"/>
      <c r="AB124" s="157">
        <v>3</v>
      </c>
      <c r="AC124" s="154" t="s">
        <v>620</v>
      </c>
      <c r="AD124" s="166"/>
      <c r="AE124" s="166"/>
      <c r="AF124" s="166"/>
      <c r="AG124" s="166"/>
      <c r="AH124" s="157">
        <v>4</v>
      </c>
      <c r="AI124" s="154" t="s">
        <v>621</v>
      </c>
      <c r="AJ124" s="166"/>
      <c r="AK124" s="166"/>
      <c r="AL124" s="166"/>
      <c r="AM124" s="166"/>
      <c r="AN124" s="157">
        <v>2</v>
      </c>
    </row>
    <row r="125" spans="3:40" ht="6.75" customHeight="1">
      <c r="C125" s="9"/>
      <c r="D125" s="11"/>
      <c r="F125" s="9"/>
      <c r="G125" s="205"/>
      <c r="H125" s="205"/>
      <c r="I125" s="205"/>
      <c r="J125" s="169"/>
      <c r="N125" s="9"/>
      <c r="O125" s="11"/>
      <c r="P125" s="155"/>
      <c r="Q125" s="156"/>
      <c r="R125" s="156"/>
      <c r="S125" s="156"/>
      <c r="T125" s="156"/>
      <c r="U125" s="158"/>
      <c r="W125" s="155"/>
      <c r="X125" s="156"/>
      <c r="Y125" s="156"/>
      <c r="Z125" s="156"/>
      <c r="AA125" s="156"/>
      <c r="AB125" s="158"/>
      <c r="AC125" s="155"/>
      <c r="AD125" s="156"/>
      <c r="AE125" s="156"/>
      <c r="AF125" s="156"/>
      <c r="AG125" s="156"/>
      <c r="AH125" s="158"/>
      <c r="AI125" s="155"/>
      <c r="AJ125" s="156"/>
      <c r="AK125" s="156"/>
      <c r="AL125" s="156"/>
      <c r="AM125" s="156"/>
      <c r="AN125" s="158"/>
    </row>
    <row r="126" spans="3:15" ht="6.75" customHeight="1">
      <c r="C126" s="9"/>
      <c r="D126" s="11"/>
      <c r="F126" s="9"/>
      <c r="G126" s="222"/>
      <c r="H126" s="222"/>
      <c r="I126" s="222"/>
      <c r="J126" s="222"/>
      <c r="K126" s="222"/>
      <c r="L126" s="14"/>
      <c r="N126" s="9"/>
      <c r="O126" s="11"/>
    </row>
    <row r="127" spans="3:34" ht="6.75" customHeight="1">
      <c r="C127" s="9"/>
      <c r="D127" s="11"/>
      <c r="F127" s="9"/>
      <c r="G127" s="222"/>
      <c r="H127" s="222"/>
      <c r="I127" s="222"/>
      <c r="J127" s="222"/>
      <c r="K127" s="222"/>
      <c r="L127" s="14"/>
      <c r="N127" s="13"/>
      <c r="O127" s="2"/>
      <c r="P127" s="154" t="s">
        <v>86</v>
      </c>
      <c r="Q127" s="166"/>
      <c r="R127" s="166"/>
      <c r="S127" s="166"/>
      <c r="T127" s="166"/>
      <c r="U127" s="157">
        <f>AB127+AH127+1</f>
        <v>6</v>
      </c>
      <c r="V127" s="7"/>
      <c r="W127" s="154" t="s">
        <v>572</v>
      </c>
      <c r="X127" s="166"/>
      <c r="Y127" s="166"/>
      <c r="Z127" s="166"/>
      <c r="AA127" s="166"/>
      <c r="AB127" s="157">
        <v>5</v>
      </c>
      <c r="AC127" s="237"/>
      <c r="AD127" s="167"/>
      <c r="AE127" s="167"/>
      <c r="AF127" s="167"/>
      <c r="AG127" s="167"/>
      <c r="AH127" s="169"/>
    </row>
    <row r="128" spans="3:34" ht="6.75" customHeight="1">
      <c r="C128" s="9"/>
      <c r="D128" s="11"/>
      <c r="F128" s="9"/>
      <c r="N128" s="9"/>
      <c r="O128" s="11"/>
      <c r="P128" s="155"/>
      <c r="Q128" s="156"/>
      <c r="R128" s="156"/>
      <c r="S128" s="156"/>
      <c r="T128" s="156"/>
      <c r="U128" s="158"/>
      <c r="W128" s="155"/>
      <c r="X128" s="156"/>
      <c r="Y128" s="156"/>
      <c r="Z128" s="156"/>
      <c r="AA128" s="156"/>
      <c r="AB128" s="158"/>
      <c r="AC128" s="237"/>
      <c r="AD128" s="167"/>
      <c r="AE128" s="167"/>
      <c r="AF128" s="167"/>
      <c r="AG128" s="167"/>
      <c r="AH128" s="169"/>
    </row>
    <row r="129" spans="3:15" ht="6.75" customHeight="1">
      <c r="C129" s="9"/>
      <c r="D129" s="11"/>
      <c r="F129" s="9"/>
      <c r="N129" s="9"/>
      <c r="O129" s="11"/>
    </row>
    <row r="130" spans="3:40" ht="6.75" customHeight="1">
      <c r="C130" s="9"/>
      <c r="D130" s="11"/>
      <c r="F130" s="9"/>
      <c r="N130" s="13"/>
      <c r="O130" s="2"/>
      <c r="P130" s="154" t="s">
        <v>87</v>
      </c>
      <c r="Q130" s="166"/>
      <c r="R130" s="166"/>
      <c r="S130" s="166"/>
      <c r="T130" s="166"/>
      <c r="U130" s="157">
        <f>AB130+AH130+AN130+1</f>
        <v>13</v>
      </c>
      <c r="V130" s="7"/>
      <c r="W130" s="154" t="s">
        <v>88</v>
      </c>
      <c r="X130" s="166"/>
      <c r="Y130" s="166"/>
      <c r="Z130" s="166"/>
      <c r="AA130" s="166"/>
      <c r="AB130" s="157">
        <v>3</v>
      </c>
      <c r="AC130" s="154" t="s">
        <v>83</v>
      </c>
      <c r="AD130" s="166"/>
      <c r="AE130" s="166"/>
      <c r="AF130" s="166"/>
      <c r="AG130" s="166"/>
      <c r="AH130" s="157">
        <v>3</v>
      </c>
      <c r="AI130" s="154" t="s">
        <v>89</v>
      </c>
      <c r="AJ130" s="166"/>
      <c r="AK130" s="166"/>
      <c r="AL130" s="166"/>
      <c r="AM130" s="166"/>
      <c r="AN130" s="157">
        <v>6</v>
      </c>
    </row>
    <row r="131" spans="3:40" ht="6.75" customHeight="1">
      <c r="C131" s="9"/>
      <c r="D131" s="11"/>
      <c r="F131" s="9"/>
      <c r="N131" s="8"/>
      <c r="O131" s="11"/>
      <c r="P131" s="155"/>
      <c r="Q131" s="156"/>
      <c r="R131" s="156"/>
      <c r="S131" s="156"/>
      <c r="T131" s="156"/>
      <c r="U131" s="158"/>
      <c r="W131" s="155"/>
      <c r="X131" s="156"/>
      <c r="Y131" s="156"/>
      <c r="Z131" s="156"/>
      <c r="AA131" s="156"/>
      <c r="AB131" s="158"/>
      <c r="AC131" s="155"/>
      <c r="AD131" s="156"/>
      <c r="AE131" s="156"/>
      <c r="AF131" s="156"/>
      <c r="AG131" s="156"/>
      <c r="AH131" s="158"/>
      <c r="AI131" s="155"/>
      <c r="AJ131" s="156"/>
      <c r="AK131" s="156"/>
      <c r="AL131" s="156"/>
      <c r="AM131" s="156"/>
      <c r="AN131" s="158"/>
    </row>
    <row r="132" spans="3:37" ht="6.75" customHeight="1">
      <c r="C132" s="9"/>
      <c r="D132" s="11"/>
      <c r="F132" s="9"/>
      <c r="N132" s="9"/>
      <c r="O132" s="11"/>
      <c r="P132" s="12"/>
      <c r="Q132" s="12"/>
      <c r="R132" s="12"/>
      <c r="S132" s="12"/>
      <c r="T132" s="12"/>
      <c r="U132" s="12"/>
      <c r="V132" s="11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3:40" ht="6.75" customHeight="1">
      <c r="C133" s="9"/>
      <c r="D133" s="11"/>
      <c r="F133" s="9"/>
      <c r="N133" s="13"/>
      <c r="O133" s="2"/>
      <c r="P133" s="154" t="s">
        <v>90</v>
      </c>
      <c r="Q133" s="166"/>
      <c r="R133" s="166"/>
      <c r="S133" s="166"/>
      <c r="T133" s="166"/>
      <c r="U133" s="157">
        <f>AB133+AH133+AN133+1+1</f>
        <v>14</v>
      </c>
      <c r="V133" s="7"/>
      <c r="W133" s="154" t="s">
        <v>70</v>
      </c>
      <c r="X133" s="166"/>
      <c r="Y133" s="166"/>
      <c r="Z133" s="166"/>
      <c r="AA133" s="166"/>
      <c r="AB133" s="157">
        <v>2</v>
      </c>
      <c r="AC133" s="154" t="s">
        <v>22</v>
      </c>
      <c r="AD133" s="166"/>
      <c r="AE133" s="166"/>
      <c r="AF133" s="166"/>
      <c r="AG133" s="166"/>
      <c r="AH133" s="157">
        <v>5</v>
      </c>
      <c r="AI133" s="154" t="s">
        <v>91</v>
      </c>
      <c r="AJ133" s="166"/>
      <c r="AK133" s="166"/>
      <c r="AL133" s="166"/>
      <c r="AM133" s="166"/>
      <c r="AN133" s="157">
        <v>5</v>
      </c>
    </row>
    <row r="134" spans="3:40" ht="6.75" customHeight="1">
      <c r="C134" s="9"/>
      <c r="D134" s="11"/>
      <c r="F134" s="9"/>
      <c r="M134" s="15"/>
      <c r="N134" s="8"/>
      <c r="O134" s="11"/>
      <c r="P134" s="155"/>
      <c r="Q134" s="156"/>
      <c r="R134" s="156"/>
      <c r="S134" s="156"/>
      <c r="T134" s="156"/>
      <c r="U134" s="158"/>
      <c r="W134" s="155"/>
      <c r="X134" s="156"/>
      <c r="Y134" s="156"/>
      <c r="Z134" s="156"/>
      <c r="AA134" s="156"/>
      <c r="AB134" s="158"/>
      <c r="AC134" s="155"/>
      <c r="AD134" s="156"/>
      <c r="AE134" s="156"/>
      <c r="AF134" s="156"/>
      <c r="AG134" s="156"/>
      <c r="AH134" s="158"/>
      <c r="AI134" s="155"/>
      <c r="AJ134" s="156"/>
      <c r="AK134" s="156"/>
      <c r="AL134" s="156"/>
      <c r="AM134" s="156"/>
      <c r="AN134" s="158"/>
    </row>
    <row r="135" spans="3:34" ht="6.75" customHeight="1">
      <c r="C135" s="9"/>
      <c r="D135" s="11"/>
      <c r="F135" s="9"/>
      <c r="N135" s="9"/>
      <c r="O135" s="11"/>
      <c r="P135" s="12"/>
      <c r="Q135" s="12"/>
      <c r="R135" s="12"/>
      <c r="S135" s="12"/>
      <c r="T135" s="12"/>
      <c r="U135" s="12"/>
      <c r="V135" s="11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3:40" ht="6.75" customHeight="1">
      <c r="C136" s="9"/>
      <c r="D136" s="11"/>
      <c r="F136" s="9"/>
      <c r="N136" s="13"/>
      <c r="O136" s="2"/>
      <c r="P136" s="154" t="s">
        <v>92</v>
      </c>
      <c r="Q136" s="166"/>
      <c r="R136" s="166"/>
      <c r="S136" s="166"/>
      <c r="T136" s="166"/>
      <c r="U136" s="157">
        <f>AB136+AH136+AN136+1</f>
        <v>9</v>
      </c>
      <c r="V136" s="7"/>
      <c r="W136" s="154" t="s">
        <v>573</v>
      </c>
      <c r="X136" s="166"/>
      <c r="Y136" s="166"/>
      <c r="Z136" s="166"/>
      <c r="AA136" s="166"/>
      <c r="AB136" s="157">
        <v>3</v>
      </c>
      <c r="AC136" s="154" t="s">
        <v>83</v>
      </c>
      <c r="AD136" s="166"/>
      <c r="AE136" s="166"/>
      <c r="AF136" s="166"/>
      <c r="AG136" s="166"/>
      <c r="AH136" s="157">
        <v>3</v>
      </c>
      <c r="AI136" s="154" t="s">
        <v>574</v>
      </c>
      <c r="AJ136" s="166"/>
      <c r="AK136" s="166"/>
      <c r="AL136" s="166"/>
      <c r="AM136" s="166"/>
      <c r="AN136" s="157">
        <v>2</v>
      </c>
    </row>
    <row r="137" spans="3:40" ht="6.75" customHeight="1">
      <c r="C137" s="9"/>
      <c r="D137" s="11"/>
      <c r="F137" s="9"/>
      <c r="N137" s="4"/>
      <c r="O137" s="11"/>
      <c r="P137" s="155"/>
      <c r="Q137" s="156"/>
      <c r="R137" s="156"/>
      <c r="S137" s="156"/>
      <c r="T137" s="156"/>
      <c r="U137" s="158"/>
      <c r="W137" s="155"/>
      <c r="X137" s="156"/>
      <c r="Y137" s="156"/>
      <c r="Z137" s="156"/>
      <c r="AA137" s="156"/>
      <c r="AB137" s="158"/>
      <c r="AC137" s="155"/>
      <c r="AD137" s="156"/>
      <c r="AE137" s="156"/>
      <c r="AF137" s="156"/>
      <c r="AG137" s="156"/>
      <c r="AH137" s="158"/>
      <c r="AI137" s="155"/>
      <c r="AJ137" s="156"/>
      <c r="AK137" s="156"/>
      <c r="AL137" s="156"/>
      <c r="AM137" s="156"/>
      <c r="AN137" s="158"/>
    </row>
    <row r="138" spans="3:15" ht="6.75" customHeight="1">
      <c r="C138" s="9"/>
      <c r="D138" s="11"/>
      <c r="F138" s="9"/>
      <c r="O138" s="11"/>
    </row>
    <row r="139" spans="3:28" ht="6.75" customHeight="1">
      <c r="C139" s="9"/>
      <c r="D139" s="11"/>
      <c r="F139" s="7"/>
      <c r="G139" s="154" t="s">
        <v>93</v>
      </c>
      <c r="H139" s="166"/>
      <c r="I139" s="166"/>
      <c r="J139" s="166"/>
      <c r="K139" s="168">
        <f>U139+U142+J141+J143</f>
        <v>8</v>
      </c>
      <c r="L139" s="157"/>
      <c r="M139" s="6"/>
      <c r="N139" s="6"/>
      <c r="O139" s="2"/>
      <c r="P139" s="154" t="s">
        <v>94</v>
      </c>
      <c r="Q139" s="166"/>
      <c r="R139" s="166"/>
      <c r="S139" s="166"/>
      <c r="T139" s="166"/>
      <c r="U139" s="157">
        <f>AB139+1</f>
        <v>3</v>
      </c>
      <c r="V139" s="7"/>
      <c r="W139" s="154" t="s">
        <v>95</v>
      </c>
      <c r="X139" s="166"/>
      <c r="Y139" s="166"/>
      <c r="Z139" s="166"/>
      <c r="AA139" s="166"/>
      <c r="AB139" s="157">
        <v>2</v>
      </c>
    </row>
    <row r="140" spans="3:28" ht="6.75" customHeight="1">
      <c r="C140" s="9"/>
      <c r="D140" s="11"/>
      <c r="G140" s="155"/>
      <c r="H140" s="156"/>
      <c r="I140" s="156"/>
      <c r="J140" s="156"/>
      <c r="K140" s="231"/>
      <c r="L140" s="158"/>
      <c r="N140" s="8"/>
      <c r="O140" s="4"/>
      <c r="P140" s="155"/>
      <c r="Q140" s="156"/>
      <c r="R140" s="156"/>
      <c r="S140" s="156"/>
      <c r="T140" s="156"/>
      <c r="U140" s="158"/>
      <c r="W140" s="155"/>
      <c r="X140" s="156"/>
      <c r="Y140" s="156"/>
      <c r="Z140" s="156"/>
      <c r="AA140" s="156"/>
      <c r="AB140" s="158"/>
    </row>
    <row r="141" spans="3:15" ht="6.75" customHeight="1">
      <c r="C141" s="9"/>
      <c r="D141" s="11"/>
      <c r="G141" s="166" t="s">
        <v>4</v>
      </c>
      <c r="H141" s="166"/>
      <c r="I141" s="166"/>
      <c r="J141" s="168">
        <v>1</v>
      </c>
      <c r="N141" s="9"/>
      <c r="O141" s="11"/>
    </row>
    <row r="142" spans="3:28" ht="6.75" customHeight="1">
      <c r="C142" s="9"/>
      <c r="D142" s="11"/>
      <c r="G142" s="167"/>
      <c r="H142" s="167"/>
      <c r="I142" s="167"/>
      <c r="J142" s="169"/>
      <c r="N142" s="13"/>
      <c r="O142" s="6"/>
      <c r="P142" s="154" t="s">
        <v>96</v>
      </c>
      <c r="Q142" s="166"/>
      <c r="R142" s="166"/>
      <c r="S142" s="166"/>
      <c r="T142" s="166"/>
      <c r="U142" s="157">
        <f>AB142</f>
        <v>3</v>
      </c>
      <c r="V142" s="7"/>
      <c r="W142" s="154" t="s">
        <v>97</v>
      </c>
      <c r="X142" s="166"/>
      <c r="Y142" s="166"/>
      <c r="Z142" s="166"/>
      <c r="AA142" s="166"/>
      <c r="AB142" s="157">
        <v>3</v>
      </c>
    </row>
    <row r="143" spans="3:28" ht="6.75" customHeight="1">
      <c r="C143" s="9"/>
      <c r="D143" s="11"/>
      <c r="G143" s="167" t="s">
        <v>5</v>
      </c>
      <c r="H143" s="167"/>
      <c r="I143" s="167"/>
      <c r="J143" s="169">
        <v>1</v>
      </c>
      <c r="O143" s="11"/>
      <c r="P143" s="155"/>
      <c r="Q143" s="156"/>
      <c r="R143" s="156"/>
      <c r="S143" s="156"/>
      <c r="T143" s="156"/>
      <c r="U143" s="158"/>
      <c r="W143" s="155"/>
      <c r="X143" s="156"/>
      <c r="Y143" s="156"/>
      <c r="Z143" s="156"/>
      <c r="AA143" s="156"/>
      <c r="AB143" s="158"/>
    </row>
    <row r="144" spans="3:28" ht="6.75" customHeight="1">
      <c r="C144" s="9"/>
      <c r="D144" s="11"/>
      <c r="G144" s="167"/>
      <c r="H144" s="167"/>
      <c r="I144" s="167"/>
      <c r="J144" s="169"/>
      <c r="O144" s="11"/>
      <c r="P144" s="12"/>
      <c r="Q144" s="12"/>
      <c r="R144" s="12"/>
      <c r="S144" s="12"/>
      <c r="T144" s="12"/>
      <c r="U144" s="10"/>
      <c r="W144" s="12"/>
      <c r="X144" s="12"/>
      <c r="Y144" s="12"/>
      <c r="Z144" s="12"/>
      <c r="AA144" s="12"/>
      <c r="AB144" s="10"/>
    </row>
    <row r="145" spans="3:28" ht="6.75" customHeight="1">
      <c r="C145" s="9"/>
      <c r="D145" s="11"/>
      <c r="G145" s="222" t="s">
        <v>457</v>
      </c>
      <c r="H145" s="222"/>
      <c r="I145" s="222"/>
      <c r="J145" s="222"/>
      <c r="K145" s="222"/>
      <c r="L145" s="222"/>
      <c r="O145" s="11"/>
      <c r="P145" s="12"/>
      <c r="Q145" s="12"/>
      <c r="R145" s="12"/>
      <c r="S145" s="12"/>
      <c r="T145" s="12"/>
      <c r="U145" s="10"/>
      <c r="W145" s="12"/>
      <c r="X145" s="12"/>
      <c r="Y145" s="12"/>
      <c r="Z145" s="12"/>
      <c r="AA145" s="12"/>
      <c r="AB145" s="10"/>
    </row>
    <row r="146" spans="3:28" ht="6.75" customHeight="1">
      <c r="C146" s="9"/>
      <c r="D146" s="11"/>
      <c r="G146" s="222"/>
      <c r="H146" s="222"/>
      <c r="I146" s="222"/>
      <c r="J146" s="222"/>
      <c r="K146" s="222"/>
      <c r="L146" s="222"/>
      <c r="O146" s="11"/>
      <c r="P146" s="12"/>
      <c r="Q146" s="12"/>
      <c r="R146" s="12"/>
      <c r="S146" s="12"/>
      <c r="T146" s="12"/>
      <c r="U146" s="10"/>
      <c r="W146" s="12"/>
      <c r="X146" s="12"/>
      <c r="Y146" s="12"/>
      <c r="Z146" s="12"/>
      <c r="AA146" s="12"/>
      <c r="AB146" s="10"/>
    </row>
    <row r="147" spans="3:15" ht="6.75" customHeight="1">
      <c r="C147" s="9"/>
      <c r="D147" s="11"/>
      <c r="O147" s="11"/>
    </row>
    <row r="148" spans="3:28" ht="6.75" customHeight="1">
      <c r="C148" s="13"/>
      <c r="D148" s="6"/>
      <c r="E148" s="6"/>
      <c r="F148" s="6"/>
      <c r="G148" s="154" t="s">
        <v>458</v>
      </c>
      <c r="H148" s="166"/>
      <c r="I148" s="166"/>
      <c r="J148" s="166"/>
      <c r="K148" s="168">
        <f>U148+J150</f>
        <v>6</v>
      </c>
      <c r="L148" s="157"/>
      <c r="M148" s="6"/>
      <c r="N148" s="6"/>
      <c r="O148" s="2"/>
      <c r="P148" s="154" t="s">
        <v>98</v>
      </c>
      <c r="Q148" s="166"/>
      <c r="R148" s="166"/>
      <c r="S148" s="166"/>
      <c r="T148" s="166"/>
      <c r="U148" s="157">
        <f>AB148+1</f>
        <v>5</v>
      </c>
      <c r="V148" s="7"/>
      <c r="W148" s="154" t="s">
        <v>99</v>
      </c>
      <c r="X148" s="166"/>
      <c r="Y148" s="166"/>
      <c r="Z148" s="166"/>
      <c r="AA148" s="166"/>
      <c r="AB148" s="157">
        <v>4</v>
      </c>
    </row>
    <row r="149" spans="3:28" ht="6.75" customHeight="1">
      <c r="C149" s="3"/>
      <c r="D149" s="3"/>
      <c r="E149" s="4"/>
      <c r="F149" s="4"/>
      <c r="G149" s="155"/>
      <c r="H149" s="156"/>
      <c r="I149" s="156"/>
      <c r="J149" s="156"/>
      <c r="K149" s="231"/>
      <c r="L149" s="158"/>
      <c r="O149" s="11"/>
      <c r="P149" s="155"/>
      <c r="Q149" s="156"/>
      <c r="R149" s="156"/>
      <c r="S149" s="156"/>
      <c r="T149" s="156"/>
      <c r="U149" s="158"/>
      <c r="W149" s="155"/>
      <c r="X149" s="156"/>
      <c r="Y149" s="156"/>
      <c r="Z149" s="156"/>
      <c r="AA149" s="156"/>
      <c r="AB149" s="158"/>
    </row>
    <row r="150" spans="7:15" ht="6.75" customHeight="1">
      <c r="G150" s="160" t="s">
        <v>459</v>
      </c>
      <c r="H150" s="160"/>
      <c r="I150" s="160"/>
      <c r="J150" s="168">
        <v>1</v>
      </c>
      <c r="O150" s="11"/>
    </row>
    <row r="151" spans="7:15" ht="6.75" customHeight="1">
      <c r="G151" s="205"/>
      <c r="H151" s="205"/>
      <c r="I151" s="205"/>
      <c r="J151" s="169"/>
      <c r="O151" s="11"/>
    </row>
    <row r="152" spans="1:16" ht="22.5" customHeight="1">
      <c r="A152" s="256" t="s">
        <v>622</v>
      </c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</row>
    <row r="153" ht="6.75" customHeight="1">
      <c r="O153" s="11"/>
    </row>
    <row r="154" spans="15:41" ht="6.75" customHeight="1">
      <c r="O154" s="11"/>
      <c r="AJ154" s="126"/>
      <c r="AK154" s="127"/>
      <c r="AL154" s="127"/>
      <c r="AM154" s="127"/>
      <c r="AN154" s="127"/>
      <c r="AO154" s="128"/>
    </row>
    <row r="155" spans="14:41" ht="6.75" customHeight="1">
      <c r="N155" s="11"/>
      <c r="O155" s="2"/>
      <c r="P155" s="154" t="s">
        <v>1</v>
      </c>
      <c r="Q155" s="166"/>
      <c r="R155" s="166"/>
      <c r="S155" s="166"/>
      <c r="T155" s="166"/>
      <c r="U155" s="157">
        <f>AB155+AH155+1</f>
        <v>6</v>
      </c>
      <c r="V155" s="7"/>
      <c r="W155" s="154" t="s">
        <v>2</v>
      </c>
      <c r="X155" s="166"/>
      <c r="Y155" s="166"/>
      <c r="Z155" s="166"/>
      <c r="AA155" s="166"/>
      <c r="AB155" s="157">
        <v>3</v>
      </c>
      <c r="AC155" s="154" t="s">
        <v>66</v>
      </c>
      <c r="AD155" s="166"/>
      <c r="AE155" s="166"/>
      <c r="AF155" s="166"/>
      <c r="AG155" s="166"/>
      <c r="AH155" s="157">
        <v>2</v>
      </c>
      <c r="AJ155" s="129"/>
      <c r="AK155" s="159" t="s">
        <v>623</v>
      </c>
      <c r="AL155" s="160"/>
      <c r="AM155" s="160"/>
      <c r="AN155" s="157">
        <v>4</v>
      </c>
      <c r="AO155" s="130"/>
    </row>
    <row r="156" spans="14:41" ht="6.75" customHeight="1">
      <c r="N156" s="15"/>
      <c r="O156" s="8"/>
      <c r="P156" s="155"/>
      <c r="Q156" s="156"/>
      <c r="R156" s="156"/>
      <c r="S156" s="156"/>
      <c r="T156" s="156"/>
      <c r="U156" s="158"/>
      <c r="W156" s="155"/>
      <c r="X156" s="156"/>
      <c r="Y156" s="156"/>
      <c r="Z156" s="156"/>
      <c r="AA156" s="156"/>
      <c r="AB156" s="158"/>
      <c r="AC156" s="155"/>
      <c r="AD156" s="156"/>
      <c r="AE156" s="156"/>
      <c r="AF156" s="156"/>
      <c r="AG156" s="156"/>
      <c r="AH156" s="158"/>
      <c r="AJ156" s="129"/>
      <c r="AK156" s="162"/>
      <c r="AL156" s="163"/>
      <c r="AM156" s="163"/>
      <c r="AN156" s="158"/>
      <c r="AO156" s="130"/>
    </row>
    <row r="157" spans="14:41" ht="6.75" customHeight="1">
      <c r="N157" s="15"/>
      <c r="O157" s="9"/>
      <c r="P157" s="12"/>
      <c r="Q157" s="12"/>
      <c r="R157" s="12"/>
      <c r="S157" s="12"/>
      <c r="T157" s="12"/>
      <c r="U157" s="10"/>
      <c r="W157" s="12"/>
      <c r="X157" s="12"/>
      <c r="Y157" s="12"/>
      <c r="Z157" s="12"/>
      <c r="AA157" s="12"/>
      <c r="AB157" s="10"/>
      <c r="AC157" s="12"/>
      <c r="AD157" s="12"/>
      <c r="AE157" s="12"/>
      <c r="AF157" s="12"/>
      <c r="AG157" s="12"/>
      <c r="AH157" s="10"/>
      <c r="AJ157" s="131"/>
      <c r="AK157" s="186"/>
      <c r="AL157" s="186"/>
      <c r="AM157" s="186"/>
      <c r="AN157" s="187"/>
      <c r="AO157" s="132"/>
    </row>
    <row r="158" spans="14:41" ht="6.75" customHeight="1">
      <c r="N158" s="15"/>
      <c r="O158" s="9"/>
      <c r="AJ158" s="129"/>
      <c r="AK158" s="11"/>
      <c r="AL158" s="11"/>
      <c r="AM158" s="11"/>
      <c r="AN158" s="11"/>
      <c r="AO158" s="130"/>
    </row>
    <row r="159" spans="7:41" ht="6.75" customHeight="1">
      <c r="G159" s="154" t="s">
        <v>100</v>
      </c>
      <c r="H159" s="166"/>
      <c r="I159" s="166"/>
      <c r="J159" s="166"/>
      <c r="K159" s="168">
        <f>U155+U159+U162+U165+U170+U175+J161+J163</f>
        <v>79</v>
      </c>
      <c r="L159" s="157"/>
      <c r="M159" s="6"/>
      <c r="N159" s="2"/>
      <c r="O159" s="7"/>
      <c r="P159" s="154" t="s">
        <v>101</v>
      </c>
      <c r="Q159" s="166"/>
      <c r="R159" s="166"/>
      <c r="S159" s="166"/>
      <c r="T159" s="166"/>
      <c r="U159" s="157">
        <f>AB159+AH159+1</f>
        <v>6</v>
      </c>
      <c r="V159" s="7"/>
      <c r="W159" s="154" t="s">
        <v>73</v>
      </c>
      <c r="X159" s="166"/>
      <c r="Y159" s="166"/>
      <c r="Z159" s="166"/>
      <c r="AA159" s="166"/>
      <c r="AB159" s="157">
        <v>3</v>
      </c>
      <c r="AC159" s="154" t="s">
        <v>78</v>
      </c>
      <c r="AD159" s="166"/>
      <c r="AE159" s="166"/>
      <c r="AF159" s="166"/>
      <c r="AG159" s="166"/>
      <c r="AH159" s="157">
        <v>2</v>
      </c>
      <c r="AJ159" s="11"/>
      <c r="AK159" s="11"/>
      <c r="AL159" s="11"/>
      <c r="AM159" s="11"/>
      <c r="AN159" s="11"/>
      <c r="AO159" s="11"/>
    </row>
    <row r="160" spans="7:34" ht="6.75" customHeight="1">
      <c r="G160" s="155"/>
      <c r="H160" s="156"/>
      <c r="I160" s="156"/>
      <c r="J160" s="156"/>
      <c r="K160" s="231"/>
      <c r="L160" s="158"/>
      <c r="N160" s="41"/>
      <c r="O160" s="9"/>
      <c r="P160" s="155"/>
      <c r="Q160" s="156"/>
      <c r="R160" s="156"/>
      <c r="S160" s="156"/>
      <c r="T160" s="156"/>
      <c r="U160" s="158"/>
      <c r="W160" s="155"/>
      <c r="X160" s="156"/>
      <c r="Y160" s="156"/>
      <c r="Z160" s="156"/>
      <c r="AA160" s="156"/>
      <c r="AB160" s="158"/>
      <c r="AC160" s="155"/>
      <c r="AD160" s="156"/>
      <c r="AE160" s="156"/>
      <c r="AF160" s="156"/>
      <c r="AG160" s="156"/>
      <c r="AH160" s="158"/>
    </row>
    <row r="161" spans="7:15" ht="6.75" customHeight="1">
      <c r="G161" s="166" t="s">
        <v>102</v>
      </c>
      <c r="H161" s="166"/>
      <c r="I161" s="166"/>
      <c r="J161" s="168">
        <v>1</v>
      </c>
      <c r="N161" s="41"/>
      <c r="O161" s="9"/>
    </row>
    <row r="162" spans="7:34" ht="6.75" customHeight="1">
      <c r="G162" s="167"/>
      <c r="H162" s="167"/>
      <c r="I162" s="167"/>
      <c r="J162" s="169"/>
      <c r="N162" s="41"/>
      <c r="O162" s="7"/>
      <c r="P162" s="154" t="s">
        <v>103</v>
      </c>
      <c r="Q162" s="166"/>
      <c r="R162" s="166"/>
      <c r="S162" s="166"/>
      <c r="T162" s="166"/>
      <c r="U162" s="157">
        <f>AB162+AH162+1</f>
        <v>4</v>
      </c>
      <c r="V162" s="7"/>
      <c r="W162" s="154" t="s">
        <v>104</v>
      </c>
      <c r="X162" s="166"/>
      <c r="Y162" s="166"/>
      <c r="Z162" s="166"/>
      <c r="AA162" s="166"/>
      <c r="AB162" s="157">
        <v>1</v>
      </c>
      <c r="AC162" s="154" t="s">
        <v>105</v>
      </c>
      <c r="AD162" s="166"/>
      <c r="AE162" s="166"/>
      <c r="AF162" s="166"/>
      <c r="AG162" s="166"/>
      <c r="AH162" s="157">
        <v>2</v>
      </c>
    </row>
    <row r="163" spans="7:34" ht="6.75" customHeight="1">
      <c r="G163" s="167" t="s">
        <v>5</v>
      </c>
      <c r="H163" s="167"/>
      <c r="I163" s="167"/>
      <c r="J163" s="169">
        <v>1</v>
      </c>
      <c r="N163" s="9"/>
      <c r="O163" s="11"/>
      <c r="P163" s="155"/>
      <c r="Q163" s="156"/>
      <c r="R163" s="156"/>
      <c r="S163" s="156"/>
      <c r="T163" s="156"/>
      <c r="U163" s="158"/>
      <c r="W163" s="155"/>
      <c r="X163" s="156"/>
      <c r="Y163" s="156"/>
      <c r="Z163" s="156"/>
      <c r="AA163" s="156"/>
      <c r="AB163" s="158"/>
      <c r="AC163" s="155"/>
      <c r="AD163" s="156"/>
      <c r="AE163" s="156"/>
      <c r="AF163" s="156"/>
      <c r="AG163" s="156"/>
      <c r="AH163" s="158"/>
    </row>
    <row r="164" spans="7:15" ht="6.75" customHeight="1">
      <c r="G164" s="167"/>
      <c r="H164" s="167"/>
      <c r="I164" s="167"/>
      <c r="J164" s="169"/>
      <c r="N164" s="9"/>
      <c r="O164" s="11"/>
    </row>
    <row r="165" spans="7:40" ht="6.75" customHeight="1">
      <c r="G165" s="222" t="s">
        <v>624</v>
      </c>
      <c r="H165" s="222"/>
      <c r="I165" s="222"/>
      <c r="J165" s="222"/>
      <c r="N165" s="13"/>
      <c r="O165" s="2"/>
      <c r="P165" s="154" t="s">
        <v>460</v>
      </c>
      <c r="Q165" s="166"/>
      <c r="R165" s="166"/>
      <c r="S165" s="166"/>
      <c r="T165" s="166"/>
      <c r="U165" s="157">
        <f>AB165+AB167+AH165+AH167+AN165+AN167</f>
        <v>26</v>
      </c>
      <c r="V165" s="7"/>
      <c r="W165" s="154" t="s">
        <v>106</v>
      </c>
      <c r="X165" s="166"/>
      <c r="Y165" s="166"/>
      <c r="Z165" s="166"/>
      <c r="AA165" s="166"/>
      <c r="AB165" s="157">
        <v>5</v>
      </c>
      <c r="AC165" s="154" t="s">
        <v>107</v>
      </c>
      <c r="AD165" s="166"/>
      <c r="AE165" s="166"/>
      <c r="AF165" s="166"/>
      <c r="AG165" s="166"/>
      <c r="AH165" s="157">
        <v>6</v>
      </c>
      <c r="AI165" s="154" t="s">
        <v>108</v>
      </c>
      <c r="AJ165" s="166"/>
      <c r="AK165" s="166"/>
      <c r="AL165" s="166"/>
      <c r="AM165" s="166"/>
      <c r="AN165" s="157">
        <v>6</v>
      </c>
    </row>
    <row r="166" spans="7:40" ht="6.75" customHeight="1">
      <c r="G166" s="222"/>
      <c r="H166" s="222"/>
      <c r="I166" s="222"/>
      <c r="J166" s="222"/>
      <c r="M166" s="11"/>
      <c r="N166" s="4"/>
      <c r="O166" s="4"/>
      <c r="P166" s="155"/>
      <c r="Q166" s="156"/>
      <c r="R166" s="156"/>
      <c r="S166" s="156"/>
      <c r="T166" s="156"/>
      <c r="U166" s="158"/>
      <c r="W166" s="155"/>
      <c r="X166" s="156"/>
      <c r="Y166" s="156"/>
      <c r="Z166" s="156"/>
      <c r="AA166" s="156"/>
      <c r="AB166" s="158"/>
      <c r="AC166" s="155"/>
      <c r="AD166" s="156"/>
      <c r="AE166" s="156"/>
      <c r="AF166" s="156"/>
      <c r="AG166" s="156"/>
      <c r="AH166" s="158"/>
      <c r="AI166" s="155"/>
      <c r="AJ166" s="156"/>
      <c r="AK166" s="156"/>
      <c r="AL166" s="156"/>
      <c r="AM166" s="156"/>
      <c r="AN166" s="158"/>
    </row>
    <row r="167" spans="13:40" ht="6.75" customHeight="1">
      <c r="M167" s="11"/>
      <c r="N167" s="11"/>
      <c r="O167" s="11"/>
      <c r="P167" s="44"/>
      <c r="Q167" s="8"/>
      <c r="W167" s="154" t="s">
        <v>109</v>
      </c>
      <c r="X167" s="166"/>
      <c r="Y167" s="166"/>
      <c r="Z167" s="166"/>
      <c r="AA167" s="166"/>
      <c r="AB167" s="157">
        <v>3</v>
      </c>
      <c r="AC167" s="154" t="s">
        <v>110</v>
      </c>
      <c r="AD167" s="166"/>
      <c r="AE167" s="166"/>
      <c r="AF167" s="166"/>
      <c r="AG167" s="166"/>
      <c r="AH167" s="157">
        <v>3</v>
      </c>
      <c r="AI167" s="154" t="s">
        <v>111</v>
      </c>
      <c r="AJ167" s="166"/>
      <c r="AK167" s="166"/>
      <c r="AL167" s="166"/>
      <c r="AM167" s="166"/>
      <c r="AN167" s="157">
        <v>3</v>
      </c>
    </row>
    <row r="168" spans="13:40" ht="6.75" customHeight="1">
      <c r="M168" s="11"/>
      <c r="N168" s="11"/>
      <c r="O168" s="11"/>
      <c r="P168" s="15"/>
      <c r="Q168" s="9"/>
      <c r="W168" s="155"/>
      <c r="X168" s="156"/>
      <c r="Y168" s="156"/>
      <c r="Z168" s="156"/>
      <c r="AA168" s="156"/>
      <c r="AB168" s="158"/>
      <c r="AC168" s="155"/>
      <c r="AD168" s="156"/>
      <c r="AE168" s="156"/>
      <c r="AF168" s="156"/>
      <c r="AG168" s="156"/>
      <c r="AH168" s="158"/>
      <c r="AI168" s="155"/>
      <c r="AJ168" s="156"/>
      <c r="AK168" s="156"/>
      <c r="AL168" s="156"/>
      <c r="AM168" s="156"/>
      <c r="AN168" s="158"/>
    </row>
    <row r="169" spans="13:17" ht="6.75" customHeight="1">
      <c r="M169" s="11"/>
      <c r="N169" s="11"/>
      <c r="O169" s="11"/>
      <c r="P169" s="2"/>
      <c r="Q169" s="13"/>
    </row>
    <row r="170" spans="13:40" ht="6.75" customHeight="1">
      <c r="M170" s="11"/>
      <c r="N170" s="11"/>
      <c r="O170" s="15"/>
      <c r="P170" s="154" t="s">
        <v>112</v>
      </c>
      <c r="Q170" s="166"/>
      <c r="R170" s="166"/>
      <c r="S170" s="166"/>
      <c r="T170" s="166"/>
      <c r="U170" s="157">
        <f>AB170+AH170+AN170+AB172+AH172+AN172+1</f>
        <v>16</v>
      </c>
      <c r="V170" s="7"/>
      <c r="W170" s="154" t="s">
        <v>106</v>
      </c>
      <c r="X170" s="166"/>
      <c r="Y170" s="166"/>
      <c r="Z170" s="166"/>
      <c r="AA170" s="166"/>
      <c r="AB170" s="157">
        <v>3</v>
      </c>
      <c r="AC170" s="154" t="s">
        <v>113</v>
      </c>
      <c r="AD170" s="166"/>
      <c r="AE170" s="166"/>
      <c r="AF170" s="166"/>
      <c r="AG170" s="166"/>
      <c r="AH170" s="157">
        <v>3</v>
      </c>
      <c r="AI170" s="154" t="s">
        <v>108</v>
      </c>
      <c r="AJ170" s="166"/>
      <c r="AK170" s="166"/>
      <c r="AL170" s="166"/>
      <c r="AM170" s="166"/>
      <c r="AN170" s="157">
        <v>3</v>
      </c>
    </row>
    <row r="171" spans="13:40" ht="6.75" customHeight="1">
      <c r="M171" s="11"/>
      <c r="N171" s="11"/>
      <c r="O171" s="15"/>
      <c r="P171" s="155"/>
      <c r="Q171" s="156"/>
      <c r="R171" s="156"/>
      <c r="S171" s="156"/>
      <c r="T171" s="156"/>
      <c r="U171" s="158"/>
      <c r="W171" s="155"/>
      <c r="X171" s="156"/>
      <c r="Y171" s="156"/>
      <c r="Z171" s="156"/>
      <c r="AA171" s="156"/>
      <c r="AB171" s="158"/>
      <c r="AC171" s="155"/>
      <c r="AD171" s="156"/>
      <c r="AE171" s="156"/>
      <c r="AF171" s="156"/>
      <c r="AG171" s="156"/>
      <c r="AH171" s="158"/>
      <c r="AI171" s="155"/>
      <c r="AJ171" s="156"/>
      <c r="AK171" s="156"/>
      <c r="AL171" s="156"/>
      <c r="AM171" s="156"/>
      <c r="AN171" s="158"/>
    </row>
    <row r="172" spans="13:40" ht="6.75" customHeight="1">
      <c r="M172" s="11"/>
      <c r="N172" s="11"/>
      <c r="O172" s="11"/>
      <c r="P172" s="16"/>
      <c r="Q172" s="125"/>
      <c r="R172" s="12"/>
      <c r="S172" s="12"/>
      <c r="T172" s="12"/>
      <c r="U172" s="10"/>
      <c r="W172" s="154" t="s">
        <v>109</v>
      </c>
      <c r="X172" s="166"/>
      <c r="Y172" s="166"/>
      <c r="Z172" s="166"/>
      <c r="AA172" s="166"/>
      <c r="AB172" s="157">
        <v>2</v>
      </c>
      <c r="AC172" s="154" t="s">
        <v>110</v>
      </c>
      <c r="AD172" s="166"/>
      <c r="AE172" s="166"/>
      <c r="AF172" s="166"/>
      <c r="AG172" s="166"/>
      <c r="AH172" s="157">
        <v>2</v>
      </c>
      <c r="AI172" s="154" t="s">
        <v>111</v>
      </c>
      <c r="AJ172" s="166"/>
      <c r="AK172" s="166"/>
      <c r="AL172" s="166"/>
      <c r="AM172" s="166"/>
      <c r="AN172" s="157">
        <v>2</v>
      </c>
    </row>
    <row r="173" spans="13:40" ht="6.75" customHeight="1">
      <c r="M173" s="11"/>
      <c r="N173" s="11"/>
      <c r="O173" s="11"/>
      <c r="P173" s="21"/>
      <c r="Q173" s="20"/>
      <c r="R173" s="12"/>
      <c r="S173" s="12"/>
      <c r="T173" s="12"/>
      <c r="U173" s="10"/>
      <c r="W173" s="155"/>
      <c r="X173" s="156"/>
      <c r="Y173" s="156"/>
      <c r="Z173" s="156"/>
      <c r="AA173" s="156"/>
      <c r="AB173" s="158"/>
      <c r="AC173" s="155"/>
      <c r="AD173" s="156"/>
      <c r="AE173" s="156"/>
      <c r="AF173" s="156"/>
      <c r="AG173" s="156"/>
      <c r="AH173" s="158"/>
      <c r="AI173" s="155"/>
      <c r="AJ173" s="156"/>
      <c r="AK173" s="156"/>
      <c r="AL173" s="156"/>
      <c r="AM173" s="156"/>
      <c r="AN173" s="158"/>
    </row>
    <row r="174" spans="13:17" ht="6.75" customHeight="1">
      <c r="M174" s="11"/>
      <c r="N174" s="11"/>
      <c r="O174" s="11"/>
      <c r="P174" s="2"/>
      <c r="Q174" s="13"/>
    </row>
    <row r="175" spans="13:40" ht="6.75" customHeight="1">
      <c r="M175" s="11"/>
      <c r="N175" s="11"/>
      <c r="O175" s="15"/>
      <c r="P175" s="154" t="s">
        <v>114</v>
      </c>
      <c r="Q175" s="166"/>
      <c r="R175" s="166"/>
      <c r="S175" s="166"/>
      <c r="T175" s="166"/>
      <c r="U175" s="157">
        <f>AB175+AB177+AH175+AH177+AN175+AN177+1</f>
        <v>19</v>
      </c>
      <c r="V175" s="7"/>
      <c r="W175" s="154" t="s">
        <v>106</v>
      </c>
      <c r="X175" s="166"/>
      <c r="Y175" s="166"/>
      <c r="Z175" s="166"/>
      <c r="AA175" s="166"/>
      <c r="AB175" s="157">
        <v>3</v>
      </c>
      <c r="AC175" s="154" t="s">
        <v>113</v>
      </c>
      <c r="AD175" s="166"/>
      <c r="AE175" s="166"/>
      <c r="AF175" s="166"/>
      <c r="AG175" s="166"/>
      <c r="AH175" s="157">
        <v>3</v>
      </c>
      <c r="AI175" s="154" t="s">
        <v>108</v>
      </c>
      <c r="AJ175" s="166"/>
      <c r="AK175" s="166"/>
      <c r="AL175" s="166"/>
      <c r="AM175" s="166"/>
      <c r="AN175" s="157">
        <v>3</v>
      </c>
    </row>
    <row r="176" spans="14:40" ht="6.75" customHeight="1">
      <c r="N176" s="11"/>
      <c r="O176" s="15"/>
      <c r="P176" s="155"/>
      <c r="Q176" s="156"/>
      <c r="R176" s="156"/>
      <c r="S176" s="156"/>
      <c r="T176" s="156"/>
      <c r="U176" s="158"/>
      <c r="W176" s="155"/>
      <c r="X176" s="156"/>
      <c r="Y176" s="156"/>
      <c r="Z176" s="156"/>
      <c r="AA176" s="156"/>
      <c r="AB176" s="158"/>
      <c r="AC176" s="155"/>
      <c r="AD176" s="156"/>
      <c r="AE176" s="156"/>
      <c r="AF176" s="156"/>
      <c r="AG176" s="156"/>
      <c r="AH176" s="158"/>
      <c r="AI176" s="155"/>
      <c r="AJ176" s="156"/>
      <c r="AK176" s="156"/>
      <c r="AL176" s="156"/>
      <c r="AM176" s="156"/>
      <c r="AN176" s="158"/>
    </row>
    <row r="177" spans="15:40" ht="6.75" customHeight="1">
      <c r="O177" s="11"/>
      <c r="P177" s="12"/>
      <c r="Q177" s="12"/>
      <c r="R177" s="12"/>
      <c r="S177" s="12"/>
      <c r="T177" s="12"/>
      <c r="U177" s="12"/>
      <c r="W177" s="154" t="s">
        <v>109</v>
      </c>
      <c r="X177" s="166"/>
      <c r="Y177" s="166"/>
      <c r="Z177" s="166"/>
      <c r="AA177" s="166"/>
      <c r="AB177" s="157">
        <v>3</v>
      </c>
      <c r="AC177" s="154" t="s">
        <v>110</v>
      </c>
      <c r="AD177" s="166"/>
      <c r="AE177" s="166"/>
      <c r="AF177" s="166"/>
      <c r="AG177" s="166"/>
      <c r="AH177" s="157">
        <v>3</v>
      </c>
      <c r="AI177" s="154" t="s">
        <v>111</v>
      </c>
      <c r="AJ177" s="166"/>
      <c r="AK177" s="166"/>
      <c r="AL177" s="166"/>
      <c r="AM177" s="166"/>
      <c r="AN177" s="157">
        <v>3</v>
      </c>
    </row>
    <row r="178" spans="15:40" ht="6.75" customHeight="1">
      <c r="O178" s="11"/>
      <c r="W178" s="155"/>
      <c r="X178" s="156"/>
      <c r="Y178" s="156"/>
      <c r="Z178" s="156"/>
      <c r="AA178" s="156"/>
      <c r="AB178" s="158"/>
      <c r="AC178" s="155"/>
      <c r="AD178" s="156"/>
      <c r="AE178" s="156"/>
      <c r="AF178" s="156"/>
      <c r="AG178" s="156"/>
      <c r="AH178" s="158"/>
      <c r="AI178" s="155"/>
      <c r="AJ178" s="156"/>
      <c r="AK178" s="156"/>
      <c r="AL178" s="156"/>
      <c r="AM178" s="156"/>
      <c r="AN178" s="158"/>
    </row>
    <row r="179" spans="15:40" ht="6.75" customHeight="1">
      <c r="O179" s="11"/>
      <c r="W179" s="12"/>
      <c r="X179" s="12"/>
      <c r="Y179" s="12"/>
      <c r="Z179" s="12"/>
      <c r="AA179" s="12"/>
      <c r="AB179" s="10"/>
      <c r="AC179" s="12"/>
      <c r="AD179" s="12"/>
      <c r="AE179" s="12"/>
      <c r="AF179" s="12"/>
      <c r="AG179" s="12"/>
      <c r="AH179" s="10"/>
      <c r="AI179" s="12"/>
      <c r="AJ179" s="12"/>
      <c r="AK179" s="12"/>
      <c r="AL179" s="12"/>
      <c r="AM179" s="12"/>
      <c r="AN179" s="10"/>
    </row>
    <row r="180" spans="6:15" ht="6.75" customHeight="1">
      <c r="F180" s="154" t="s">
        <v>115</v>
      </c>
      <c r="G180" s="166"/>
      <c r="H180" s="166"/>
      <c r="I180" s="166"/>
      <c r="J180" s="233"/>
      <c r="K180" s="139"/>
      <c r="L180" s="139"/>
      <c r="O180" s="11"/>
    </row>
    <row r="181" spans="6:15" ht="6.75" customHeight="1">
      <c r="F181" s="155"/>
      <c r="G181" s="156"/>
      <c r="H181" s="156"/>
      <c r="I181" s="156"/>
      <c r="J181" s="234"/>
      <c r="K181" s="139"/>
      <c r="L181" s="139"/>
      <c r="O181" s="11"/>
    </row>
    <row r="182" spans="10:15" ht="6.75" customHeight="1">
      <c r="J182" s="9"/>
      <c r="K182" s="11"/>
      <c r="L182" s="11"/>
      <c r="O182" s="11"/>
    </row>
    <row r="183" spans="7:40" ht="6.75" customHeight="1">
      <c r="G183" s="154" t="s">
        <v>116</v>
      </c>
      <c r="H183" s="166"/>
      <c r="I183" s="166"/>
      <c r="J183" s="166"/>
      <c r="K183" s="168">
        <f>U183+U186+U189+J185</f>
        <v>30</v>
      </c>
      <c r="L183" s="157"/>
      <c r="M183" s="6"/>
      <c r="N183" s="6"/>
      <c r="O183" s="2"/>
      <c r="P183" s="154" t="s">
        <v>1</v>
      </c>
      <c r="Q183" s="166"/>
      <c r="R183" s="166"/>
      <c r="S183" s="166"/>
      <c r="T183" s="166"/>
      <c r="U183" s="157">
        <f>AB183+AH183+AN183+1</f>
        <v>8</v>
      </c>
      <c r="V183" s="7"/>
      <c r="W183" s="154" t="s">
        <v>50</v>
      </c>
      <c r="X183" s="166"/>
      <c r="Y183" s="166"/>
      <c r="Z183" s="166"/>
      <c r="AA183" s="166"/>
      <c r="AB183" s="157">
        <v>3</v>
      </c>
      <c r="AC183" s="154" t="s">
        <v>117</v>
      </c>
      <c r="AD183" s="166"/>
      <c r="AE183" s="166"/>
      <c r="AF183" s="166"/>
      <c r="AG183" s="166"/>
      <c r="AH183" s="157">
        <v>3</v>
      </c>
      <c r="AI183" s="154" t="s">
        <v>118</v>
      </c>
      <c r="AJ183" s="166"/>
      <c r="AK183" s="166"/>
      <c r="AL183" s="166"/>
      <c r="AM183" s="166"/>
      <c r="AN183" s="157">
        <v>1</v>
      </c>
    </row>
    <row r="184" spans="7:40" ht="6.75" customHeight="1">
      <c r="G184" s="155"/>
      <c r="H184" s="156"/>
      <c r="I184" s="156"/>
      <c r="J184" s="156"/>
      <c r="K184" s="231"/>
      <c r="L184" s="158"/>
      <c r="N184" s="8"/>
      <c r="O184" s="4"/>
      <c r="P184" s="155"/>
      <c r="Q184" s="156"/>
      <c r="R184" s="156"/>
      <c r="S184" s="156"/>
      <c r="T184" s="156"/>
      <c r="U184" s="158"/>
      <c r="W184" s="155"/>
      <c r="X184" s="156"/>
      <c r="Y184" s="156"/>
      <c r="Z184" s="156"/>
      <c r="AA184" s="156"/>
      <c r="AB184" s="158"/>
      <c r="AC184" s="155"/>
      <c r="AD184" s="156"/>
      <c r="AE184" s="156"/>
      <c r="AF184" s="156"/>
      <c r="AG184" s="156"/>
      <c r="AH184" s="158"/>
      <c r="AI184" s="155"/>
      <c r="AJ184" s="156"/>
      <c r="AK184" s="156"/>
      <c r="AL184" s="156"/>
      <c r="AM184" s="156"/>
      <c r="AN184" s="158"/>
    </row>
    <row r="185" spans="7:15" ht="6.75" customHeight="1">
      <c r="G185" s="166" t="s">
        <v>5</v>
      </c>
      <c r="H185" s="166"/>
      <c r="I185" s="166"/>
      <c r="J185" s="168">
        <v>1</v>
      </c>
      <c r="N185" s="9"/>
      <c r="O185" s="11"/>
    </row>
    <row r="186" spans="7:34" ht="6.75" customHeight="1">
      <c r="G186" s="167"/>
      <c r="H186" s="167"/>
      <c r="I186" s="167"/>
      <c r="J186" s="169"/>
      <c r="N186" s="13"/>
      <c r="O186" s="2"/>
      <c r="P186" s="154" t="s">
        <v>119</v>
      </c>
      <c r="Q186" s="166"/>
      <c r="R186" s="166"/>
      <c r="S186" s="166"/>
      <c r="T186" s="166"/>
      <c r="U186" s="157">
        <f>AB186+AH186+1</f>
        <v>9</v>
      </c>
      <c r="V186" s="7"/>
      <c r="W186" s="154" t="s">
        <v>70</v>
      </c>
      <c r="X186" s="166"/>
      <c r="Y186" s="166"/>
      <c r="Z186" s="166"/>
      <c r="AA186" s="166"/>
      <c r="AB186" s="157">
        <v>4</v>
      </c>
      <c r="AC186" s="154" t="s">
        <v>120</v>
      </c>
      <c r="AD186" s="166"/>
      <c r="AE186" s="166"/>
      <c r="AF186" s="166"/>
      <c r="AG186" s="166"/>
      <c r="AH186" s="157">
        <v>4</v>
      </c>
    </row>
    <row r="187" spans="7:34" ht="6.75" customHeight="1">
      <c r="G187" s="222" t="s">
        <v>625</v>
      </c>
      <c r="H187" s="222"/>
      <c r="I187" s="222"/>
      <c r="J187" s="222"/>
      <c r="N187" s="9"/>
      <c r="O187" s="11"/>
      <c r="P187" s="155"/>
      <c r="Q187" s="156"/>
      <c r="R187" s="156"/>
      <c r="S187" s="156"/>
      <c r="T187" s="156"/>
      <c r="U187" s="158"/>
      <c r="W187" s="155"/>
      <c r="X187" s="156"/>
      <c r="Y187" s="156"/>
      <c r="Z187" s="156"/>
      <c r="AA187" s="156"/>
      <c r="AB187" s="158"/>
      <c r="AC187" s="155"/>
      <c r="AD187" s="156"/>
      <c r="AE187" s="156"/>
      <c r="AF187" s="156"/>
      <c r="AG187" s="156"/>
      <c r="AH187" s="158"/>
    </row>
    <row r="188" spans="7:15" ht="6.75" customHeight="1">
      <c r="G188" s="222"/>
      <c r="H188" s="222"/>
      <c r="I188" s="222"/>
      <c r="J188" s="222"/>
      <c r="N188" s="9"/>
      <c r="O188" s="11"/>
    </row>
    <row r="189" spans="14:40" ht="6.75" customHeight="1">
      <c r="N189" s="13"/>
      <c r="O189" s="2"/>
      <c r="P189" s="154" t="s">
        <v>121</v>
      </c>
      <c r="Q189" s="166"/>
      <c r="R189" s="166"/>
      <c r="S189" s="166"/>
      <c r="T189" s="166"/>
      <c r="U189" s="157">
        <f>AB189+AH189+AN189</f>
        <v>12</v>
      </c>
      <c r="V189" s="7"/>
      <c r="W189" s="154" t="s">
        <v>79</v>
      </c>
      <c r="X189" s="166"/>
      <c r="Y189" s="166"/>
      <c r="Z189" s="166"/>
      <c r="AA189" s="166"/>
      <c r="AB189" s="157">
        <v>3</v>
      </c>
      <c r="AC189" s="154" t="s">
        <v>122</v>
      </c>
      <c r="AD189" s="166"/>
      <c r="AE189" s="166"/>
      <c r="AF189" s="166"/>
      <c r="AG189" s="166"/>
      <c r="AH189" s="157">
        <v>4</v>
      </c>
      <c r="AI189" s="154" t="s">
        <v>123</v>
      </c>
      <c r="AJ189" s="166"/>
      <c r="AK189" s="166"/>
      <c r="AL189" s="166"/>
      <c r="AM189" s="166"/>
      <c r="AN189" s="157">
        <v>5</v>
      </c>
    </row>
    <row r="190" spans="15:40" ht="6.75" customHeight="1">
      <c r="O190" s="11"/>
      <c r="P190" s="155"/>
      <c r="Q190" s="156"/>
      <c r="R190" s="156"/>
      <c r="S190" s="156"/>
      <c r="T190" s="156"/>
      <c r="U190" s="158"/>
      <c r="W190" s="155"/>
      <c r="X190" s="156"/>
      <c r="Y190" s="156"/>
      <c r="Z190" s="156"/>
      <c r="AA190" s="156"/>
      <c r="AB190" s="158"/>
      <c r="AC190" s="155"/>
      <c r="AD190" s="156"/>
      <c r="AE190" s="156"/>
      <c r="AF190" s="156"/>
      <c r="AG190" s="156"/>
      <c r="AH190" s="158"/>
      <c r="AI190" s="155"/>
      <c r="AJ190" s="156"/>
      <c r="AK190" s="156"/>
      <c r="AL190" s="156"/>
      <c r="AM190" s="156"/>
      <c r="AN190" s="158"/>
    </row>
    <row r="191" spans="15:40" ht="6.75" customHeight="1">
      <c r="O191" s="11"/>
      <c r="P191" s="12"/>
      <c r="Q191" s="12"/>
      <c r="R191" s="12"/>
      <c r="S191" s="12"/>
      <c r="T191" s="12"/>
      <c r="U191" s="10"/>
      <c r="W191" s="12"/>
      <c r="X191" s="12"/>
      <c r="Y191" s="12"/>
      <c r="Z191" s="12"/>
      <c r="AA191" s="12"/>
      <c r="AB191" s="10"/>
      <c r="AC191" s="12"/>
      <c r="AD191" s="12"/>
      <c r="AE191" s="12"/>
      <c r="AF191" s="12"/>
      <c r="AG191" s="12"/>
      <c r="AH191" s="10"/>
      <c r="AI191" s="12"/>
      <c r="AJ191" s="12"/>
      <c r="AK191" s="12"/>
      <c r="AL191" s="12"/>
      <c r="AM191" s="12"/>
      <c r="AN191" s="10"/>
    </row>
    <row r="192" spans="2:38" ht="6.75" customHeight="1">
      <c r="B192" s="154" t="s">
        <v>124</v>
      </c>
      <c r="C192" s="166"/>
      <c r="D192" s="166"/>
      <c r="E192" s="166"/>
      <c r="F192" s="233"/>
      <c r="G192" s="235">
        <f>K198+K226</f>
        <v>150</v>
      </c>
      <c r="H192" s="236"/>
      <c r="K192" s="11"/>
      <c r="L192" s="11"/>
      <c r="M192" s="12"/>
      <c r="N192" s="12"/>
      <c r="O192" s="12"/>
      <c r="P192" s="12"/>
      <c r="Q192" s="12"/>
      <c r="R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</row>
    <row r="193" spans="2:38" ht="6.75" customHeight="1">
      <c r="B193" s="155"/>
      <c r="C193" s="156"/>
      <c r="D193" s="156"/>
      <c r="E193" s="156"/>
      <c r="F193" s="234"/>
      <c r="G193" s="235"/>
      <c r="H193" s="236"/>
      <c r="K193" s="11"/>
      <c r="L193" s="11"/>
      <c r="M193" s="12"/>
      <c r="N193" s="12"/>
      <c r="O193" s="12"/>
      <c r="P193" s="12"/>
      <c r="Q193" s="12"/>
      <c r="R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</row>
    <row r="194" spans="3:38" ht="6.75" customHeight="1">
      <c r="C194" s="43"/>
      <c r="K194" s="11"/>
      <c r="L194" s="11"/>
      <c r="M194" s="12"/>
      <c r="N194" s="12"/>
      <c r="O194" s="12"/>
      <c r="P194" s="12"/>
      <c r="Q194" s="12"/>
      <c r="R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</row>
    <row r="195" spans="2:38" ht="6.75" customHeight="1">
      <c r="B195" s="154" t="s">
        <v>125</v>
      </c>
      <c r="C195" s="166"/>
      <c r="D195" s="166"/>
      <c r="E195" s="166"/>
      <c r="F195" s="233"/>
      <c r="K195" s="11"/>
      <c r="L195" s="11"/>
      <c r="M195" s="12"/>
      <c r="N195" s="12"/>
      <c r="O195" s="12"/>
      <c r="P195" s="12"/>
      <c r="Q195" s="12"/>
      <c r="R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</row>
    <row r="196" spans="2:12" ht="6.75" customHeight="1">
      <c r="B196" s="155"/>
      <c r="C196" s="156"/>
      <c r="D196" s="156"/>
      <c r="E196" s="156"/>
      <c r="F196" s="234"/>
      <c r="K196" s="11"/>
      <c r="L196" s="11"/>
    </row>
    <row r="197" spans="3:12" ht="6.75" customHeight="1">
      <c r="C197" s="8"/>
      <c r="D197" s="11"/>
      <c r="E197" s="11"/>
      <c r="F197" s="11"/>
      <c r="G197" s="6"/>
      <c r="H197" s="11"/>
      <c r="K197" s="11"/>
      <c r="L197" s="11"/>
    </row>
    <row r="198" spans="3:37" ht="6.75" customHeight="1">
      <c r="C198" s="13"/>
      <c r="D198" s="6"/>
      <c r="E198" s="6"/>
      <c r="F198" s="2"/>
      <c r="G198" s="154" t="s">
        <v>126</v>
      </c>
      <c r="H198" s="166"/>
      <c r="I198" s="166"/>
      <c r="J198" s="166"/>
      <c r="K198" s="168">
        <f>U198+U203+U206+U210+U214+U220+U223+J200+J204</f>
        <v>50</v>
      </c>
      <c r="L198" s="157"/>
      <c r="M198" s="6"/>
      <c r="N198" s="6"/>
      <c r="O198" s="2"/>
      <c r="P198" s="154" t="s">
        <v>1</v>
      </c>
      <c r="Q198" s="166"/>
      <c r="R198" s="166"/>
      <c r="S198" s="166"/>
      <c r="T198" s="166"/>
      <c r="U198" s="157">
        <f>AB198+AH198+AB200+1</f>
        <v>9</v>
      </c>
      <c r="V198" s="7"/>
      <c r="W198" s="154" t="s">
        <v>50</v>
      </c>
      <c r="X198" s="166"/>
      <c r="Y198" s="166"/>
      <c r="Z198" s="166"/>
      <c r="AA198" s="166"/>
      <c r="AB198" s="157">
        <v>3</v>
      </c>
      <c r="AC198" s="154" t="s">
        <v>127</v>
      </c>
      <c r="AD198" s="166"/>
      <c r="AE198" s="166"/>
      <c r="AF198" s="166"/>
      <c r="AG198" s="166"/>
      <c r="AH198" s="157">
        <v>5</v>
      </c>
      <c r="AI198" s="12"/>
      <c r="AJ198" s="12"/>
      <c r="AK198" s="12"/>
    </row>
    <row r="199" spans="3:37" ht="6.75" customHeight="1">
      <c r="C199" s="9"/>
      <c r="G199" s="155"/>
      <c r="H199" s="156"/>
      <c r="I199" s="156"/>
      <c r="J199" s="156"/>
      <c r="K199" s="231"/>
      <c r="L199" s="158"/>
      <c r="N199" s="8"/>
      <c r="O199" s="4"/>
      <c r="P199" s="155"/>
      <c r="Q199" s="156"/>
      <c r="R199" s="156"/>
      <c r="S199" s="156"/>
      <c r="T199" s="156"/>
      <c r="U199" s="158"/>
      <c r="W199" s="155"/>
      <c r="X199" s="156"/>
      <c r="Y199" s="156"/>
      <c r="Z199" s="156"/>
      <c r="AA199" s="156"/>
      <c r="AB199" s="158"/>
      <c r="AC199" s="155"/>
      <c r="AD199" s="156"/>
      <c r="AE199" s="156"/>
      <c r="AF199" s="156"/>
      <c r="AG199" s="156"/>
      <c r="AH199" s="158"/>
      <c r="AI199" s="12"/>
      <c r="AJ199" s="12"/>
      <c r="AK199" s="12"/>
    </row>
    <row r="200" spans="3:28" ht="6.75" customHeight="1">
      <c r="C200" s="9"/>
      <c r="G200" s="166" t="s">
        <v>4</v>
      </c>
      <c r="H200" s="166"/>
      <c r="I200" s="166"/>
      <c r="J200" s="168">
        <v>1</v>
      </c>
      <c r="N200" s="9"/>
      <c r="O200" s="11"/>
      <c r="P200" s="171" t="s">
        <v>626</v>
      </c>
      <c r="Q200" s="171"/>
      <c r="R200" s="171"/>
      <c r="S200" s="171"/>
      <c r="T200" s="171"/>
      <c r="U200" s="171"/>
      <c r="V200" s="188"/>
      <c r="W200" s="188"/>
      <c r="X200" s="188"/>
      <c r="Y200" s="3"/>
      <c r="Z200" s="3"/>
      <c r="AA200" s="3"/>
      <c r="AB200" s="168"/>
    </row>
    <row r="201" spans="3:28" ht="6.75" customHeight="1">
      <c r="C201" s="9"/>
      <c r="G201" s="167"/>
      <c r="H201" s="167"/>
      <c r="I201" s="167"/>
      <c r="J201" s="169"/>
      <c r="N201" s="9"/>
      <c r="O201" s="11"/>
      <c r="P201" s="232"/>
      <c r="Q201" s="232"/>
      <c r="R201" s="232"/>
      <c r="S201" s="232"/>
      <c r="T201" s="232"/>
      <c r="U201" s="232"/>
      <c r="V201" s="188"/>
      <c r="W201" s="188"/>
      <c r="X201" s="188"/>
      <c r="Y201" s="12"/>
      <c r="Z201" s="12"/>
      <c r="AA201" s="12"/>
      <c r="AB201" s="169"/>
    </row>
    <row r="202" spans="3:15" ht="6.75" customHeight="1">
      <c r="C202" s="9"/>
      <c r="G202" s="167"/>
      <c r="H202" s="167"/>
      <c r="I202" s="167"/>
      <c r="J202" s="169"/>
      <c r="N202" s="9"/>
      <c r="O202" s="11"/>
    </row>
    <row r="203" spans="3:34" ht="6.75" customHeight="1">
      <c r="C203" s="9"/>
      <c r="G203" s="167"/>
      <c r="H203" s="167"/>
      <c r="I203" s="167"/>
      <c r="J203" s="169"/>
      <c r="N203" s="13"/>
      <c r="O203" s="2"/>
      <c r="P203" s="154" t="s">
        <v>121</v>
      </c>
      <c r="Q203" s="166"/>
      <c r="R203" s="166"/>
      <c r="S203" s="166"/>
      <c r="T203" s="166"/>
      <c r="U203" s="157">
        <f>AB203+AH203+1</f>
        <v>9</v>
      </c>
      <c r="V203" s="7"/>
      <c r="W203" s="154" t="s">
        <v>22</v>
      </c>
      <c r="X203" s="166"/>
      <c r="Y203" s="166"/>
      <c r="Z203" s="166"/>
      <c r="AA203" s="166"/>
      <c r="AB203" s="157">
        <v>3</v>
      </c>
      <c r="AC203" s="154" t="s">
        <v>79</v>
      </c>
      <c r="AD203" s="166"/>
      <c r="AE203" s="166"/>
      <c r="AF203" s="166"/>
      <c r="AG203" s="166"/>
      <c r="AH203" s="157">
        <v>5</v>
      </c>
    </row>
    <row r="204" spans="3:34" ht="6.75" customHeight="1">
      <c r="C204" s="9"/>
      <c r="G204" s="167" t="s">
        <v>5</v>
      </c>
      <c r="H204" s="167"/>
      <c r="I204" s="167"/>
      <c r="J204" s="169">
        <v>1</v>
      </c>
      <c r="N204" s="9"/>
      <c r="O204" s="11"/>
      <c r="P204" s="155"/>
      <c r="Q204" s="156"/>
      <c r="R204" s="156"/>
      <c r="S204" s="156"/>
      <c r="T204" s="156"/>
      <c r="U204" s="158"/>
      <c r="W204" s="155"/>
      <c r="X204" s="156"/>
      <c r="Y204" s="156"/>
      <c r="Z204" s="156"/>
      <c r="AA204" s="156"/>
      <c r="AB204" s="158"/>
      <c r="AC204" s="155"/>
      <c r="AD204" s="156"/>
      <c r="AE204" s="156"/>
      <c r="AF204" s="156"/>
      <c r="AG204" s="156"/>
      <c r="AH204" s="158"/>
    </row>
    <row r="205" spans="3:15" ht="6.75" customHeight="1">
      <c r="C205" s="9"/>
      <c r="G205" s="167"/>
      <c r="H205" s="167"/>
      <c r="I205" s="167"/>
      <c r="J205" s="169"/>
      <c r="N205" s="9"/>
      <c r="O205" s="11"/>
    </row>
    <row r="206" spans="3:40" ht="6.75" customHeight="1">
      <c r="C206" s="9"/>
      <c r="G206" s="222" t="s">
        <v>9</v>
      </c>
      <c r="H206" s="222"/>
      <c r="I206" s="222"/>
      <c r="J206" s="222"/>
      <c r="N206" s="13"/>
      <c r="O206" s="2"/>
      <c r="P206" s="154" t="s">
        <v>556</v>
      </c>
      <c r="Q206" s="166"/>
      <c r="R206" s="166"/>
      <c r="S206" s="166"/>
      <c r="T206" s="166"/>
      <c r="U206" s="157">
        <f>AB206+AH206+AN206+AB208+AB210+1</f>
        <v>10</v>
      </c>
      <c r="V206" s="7"/>
      <c r="W206" s="154" t="s">
        <v>128</v>
      </c>
      <c r="X206" s="166"/>
      <c r="Y206" s="166"/>
      <c r="Z206" s="166"/>
      <c r="AA206" s="166"/>
      <c r="AB206" s="157">
        <v>2</v>
      </c>
      <c r="AC206" s="154" t="s">
        <v>129</v>
      </c>
      <c r="AD206" s="166"/>
      <c r="AE206" s="166"/>
      <c r="AF206" s="166"/>
      <c r="AG206" s="166"/>
      <c r="AH206" s="157">
        <v>2</v>
      </c>
      <c r="AI206" s="154" t="s">
        <v>557</v>
      </c>
      <c r="AJ206" s="166"/>
      <c r="AK206" s="166"/>
      <c r="AL206" s="166"/>
      <c r="AM206" s="166"/>
      <c r="AN206" s="157">
        <v>4</v>
      </c>
    </row>
    <row r="207" spans="3:40" ht="6.75" customHeight="1">
      <c r="C207" s="9"/>
      <c r="G207" s="222"/>
      <c r="H207" s="222"/>
      <c r="I207" s="222"/>
      <c r="J207" s="222"/>
      <c r="N207" s="9"/>
      <c r="O207" s="4"/>
      <c r="P207" s="155"/>
      <c r="Q207" s="156"/>
      <c r="R207" s="156"/>
      <c r="S207" s="156"/>
      <c r="T207" s="156"/>
      <c r="U207" s="158"/>
      <c r="W207" s="155"/>
      <c r="X207" s="156"/>
      <c r="Y207" s="156"/>
      <c r="Z207" s="156"/>
      <c r="AA207" s="156"/>
      <c r="AB207" s="158"/>
      <c r="AC207" s="155"/>
      <c r="AD207" s="156"/>
      <c r="AE207" s="156"/>
      <c r="AF207" s="156"/>
      <c r="AG207" s="156"/>
      <c r="AH207" s="158"/>
      <c r="AI207" s="155"/>
      <c r="AJ207" s="156"/>
      <c r="AK207" s="156"/>
      <c r="AL207" s="156"/>
      <c r="AM207" s="156"/>
      <c r="AN207" s="158"/>
    </row>
    <row r="208" spans="3:40" ht="6.75" customHeight="1">
      <c r="C208" s="9"/>
      <c r="G208" s="14"/>
      <c r="H208" s="14"/>
      <c r="I208" s="14"/>
      <c r="J208" s="14"/>
      <c r="N208" s="9"/>
      <c r="O208" s="11"/>
      <c r="P208" s="3"/>
      <c r="Q208" s="125"/>
      <c r="R208" s="12"/>
      <c r="S208" s="12"/>
      <c r="T208" s="12"/>
      <c r="U208" s="10"/>
      <c r="V208" s="11"/>
      <c r="W208" s="166"/>
      <c r="X208" s="166"/>
      <c r="Y208" s="166"/>
      <c r="Z208" s="166"/>
      <c r="AA208" s="166"/>
      <c r="AB208" s="168"/>
      <c r="AC208" s="12"/>
      <c r="AD208" s="12"/>
      <c r="AE208" s="12"/>
      <c r="AF208" s="12"/>
      <c r="AG208" s="12"/>
      <c r="AH208" s="5"/>
      <c r="AI208" s="3"/>
      <c r="AJ208" s="12"/>
      <c r="AK208" s="12"/>
      <c r="AL208" s="12"/>
      <c r="AM208" s="12"/>
      <c r="AN208" s="10"/>
    </row>
    <row r="209" spans="3:40" ht="6.75" customHeight="1">
      <c r="C209" s="9"/>
      <c r="G209" s="14"/>
      <c r="H209" s="14"/>
      <c r="I209" s="14"/>
      <c r="J209" s="14"/>
      <c r="N209" s="9"/>
      <c r="O209" s="11"/>
      <c r="P209" s="135"/>
      <c r="Q209" s="134"/>
      <c r="R209" s="12"/>
      <c r="S209" s="12"/>
      <c r="T209" s="12"/>
      <c r="U209" s="10"/>
      <c r="V209" s="11"/>
      <c r="W209" s="156"/>
      <c r="X209" s="156"/>
      <c r="Y209" s="156"/>
      <c r="Z209" s="156"/>
      <c r="AA209" s="156"/>
      <c r="AB209" s="231"/>
      <c r="AC209" s="12"/>
      <c r="AD209" s="12"/>
      <c r="AE209" s="12"/>
      <c r="AF209" s="12"/>
      <c r="AG209" s="12"/>
      <c r="AH209" s="10"/>
      <c r="AI209" s="12"/>
      <c r="AJ209" s="12"/>
      <c r="AK209" s="12"/>
      <c r="AL209" s="12"/>
      <c r="AM209" s="12"/>
      <c r="AN209" s="10"/>
    </row>
    <row r="210" spans="3:28" ht="6.75" customHeight="1">
      <c r="C210" s="9"/>
      <c r="N210" s="9"/>
      <c r="O210" s="11"/>
      <c r="P210" s="154" t="s">
        <v>558</v>
      </c>
      <c r="Q210" s="166"/>
      <c r="R210" s="166"/>
      <c r="S210" s="166"/>
      <c r="T210" s="166"/>
      <c r="U210" s="157"/>
      <c r="V210" s="7"/>
      <c r="W210" s="154" t="s">
        <v>559</v>
      </c>
      <c r="X210" s="166"/>
      <c r="Y210" s="166"/>
      <c r="Z210" s="166"/>
      <c r="AA210" s="166"/>
      <c r="AB210" s="157">
        <v>1</v>
      </c>
    </row>
    <row r="211" spans="3:28" ht="6.75" customHeight="1">
      <c r="C211" s="9"/>
      <c r="N211" s="9"/>
      <c r="O211" s="15"/>
      <c r="P211" s="155"/>
      <c r="Q211" s="156"/>
      <c r="R211" s="156"/>
      <c r="S211" s="156"/>
      <c r="T211" s="156"/>
      <c r="U211" s="158"/>
      <c r="V211" s="37"/>
      <c r="W211" s="155"/>
      <c r="X211" s="156"/>
      <c r="Y211" s="156"/>
      <c r="Z211" s="156"/>
      <c r="AA211" s="156"/>
      <c r="AB211" s="158"/>
    </row>
    <row r="212" spans="3:22" ht="6.75" customHeight="1">
      <c r="C212" s="9"/>
      <c r="N212" s="9"/>
      <c r="O212" s="11"/>
      <c r="V212" s="11"/>
    </row>
    <row r="213" spans="3:15" ht="6.75" customHeight="1">
      <c r="C213" s="9"/>
      <c r="N213" s="9"/>
      <c r="O213" s="11"/>
    </row>
    <row r="214" spans="3:34" ht="6.75" customHeight="1">
      <c r="C214" s="9"/>
      <c r="N214" s="13"/>
      <c r="O214" s="2"/>
      <c r="P214" s="154" t="s">
        <v>560</v>
      </c>
      <c r="Q214" s="166"/>
      <c r="R214" s="166"/>
      <c r="S214" s="166"/>
      <c r="T214" s="166"/>
      <c r="U214" s="157">
        <f>AB214+AH214+AB217+1</f>
        <v>8</v>
      </c>
      <c r="V214" s="7"/>
      <c r="W214" s="154" t="s">
        <v>130</v>
      </c>
      <c r="X214" s="166"/>
      <c r="Y214" s="166"/>
      <c r="Z214" s="166"/>
      <c r="AA214" s="166"/>
      <c r="AB214" s="157">
        <v>2</v>
      </c>
      <c r="AC214" s="154" t="s">
        <v>131</v>
      </c>
      <c r="AD214" s="166"/>
      <c r="AE214" s="166"/>
      <c r="AF214" s="166"/>
      <c r="AG214" s="166"/>
      <c r="AH214" s="157">
        <v>4</v>
      </c>
    </row>
    <row r="215" spans="3:34" ht="6.75" customHeight="1">
      <c r="C215" s="9"/>
      <c r="M215" s="15"/>
      <c r="N215" s="9"/>
      <c r="O215" s="4"/>
      <c r="P215" s="155"/>
      <c r="Q215" s="156"/>
      <c r="R215" s="156"/>
      <c r="S215" s="156"/>
      <c r="T215" s="156"/>
      <c r="U215" s="158"/>
      <c r="W215" s="155"/>
      <c r="X215" s="156"/>
      <c r="Y215" s="156"/>
      <c r="Z215" s="156"/>
      <c r="AA215" s="156"/>
      <c r="AB215" s="158"/>
      <c r="AC215" s="155"/>
      <c r="AD215" s="156"/>
      <c r="AE215" s="156"/>
      <c r="AF215" s="156"/>
      <c r="AG215" s="156"/>
      <c r="AH215" s="158"/>
    </row>
    <row r="216" spans="3:34" ht="6.75" customHeight="1">
      <c r="C216" s="9"/>
      <c r="M216" s="15"/>
      <c r="N216" s="9"/>
      <c r="O216" s="11"/>
      <c r="P216" s="3"/>
      <c r="Q216" s="136"/>
      <c r="R216" s="12"/>
      <c r="S216" s="12"/>
      <c r="T216" s="12"/>
      <c r="U216" s="10"/>
      <c r="V216" s="11"/>
      <c r="W216" s="12"/>
      <c r="X216" s="12"/>
      <c r="Y216" s="12"/>
      <c r="Z216" s="12"/>
      <c r="AA216" s="12"/>
      <c r="AB216" s="10"/>
      <c r="AC216" s="3"/>
      <c r="AD216" s="12"/>
      <c r="AE216" s="12"/>
      <c r="AF216" s="12"/>
      <c r="AG216" s="12"/>
      <c r="AH216" s="10"/>
    </row>
    <row r="217" spans="3:28" ht="6.75" customHeight="1">
      <c r="C217" s="9"/>
      <c r="M217" s="15"/>
      <c r="N217" s="9"/>
      <c r="O217" s="11"/>
      <c r="P217" s="154" t="s">
        <v>132</v>
      </c>
      <c r="Q217" s="166"/>
      <c r="R217" s="166"/>
      <c r="S217" s="166"/>
      <c r="T217" s="166"/>
      <c r="U217" s="157"/>
      <c r="V217" s="7"/>
      <c r="W217" s="154" t="s">
        <v>22</v>
      </c>
      <c r="X217" s="166"/>
      <c r="Y217" s="166"/>
      <c r="Z217" s="166"/>
      <c r="AA217" s="166"/>
      <c r="AB217" s="157">
        <v>1</v>
      </c>
    </row>
    <row r="218" spans="3:28" ht="6.75" customHeight="1">
      <c r="C218" s="9"/>
      <c r="M218" s="15"/>
      <c r="N218" s="9"/>
      <c r="O218" s="15"/>
      <c r="P218" s="155"/>
      <c r="Q218" s="156"/>
      <c r="R218" s="156"/>
      <c r="S218" s="156"/>
      <c r="T218" s="156"/>
      <c r="U218" s="158"/>
      <c r="W218" s="155"/>
      <c r="X218" s="156"/>
      <c r="Y218" s="156"/>
      <c r="Z218" s="156"/>
      <c r="AA218" s="156"/>
      <c r="AB218" s="158"/>
    </row>
    <row r="219" spans="3:16" ht="6.75" customHeight="1">
      <c r="C219" s="9"/>
      <c r="M219" s="15"/>
      <c r="N219" s="9"/>
      <c r="O219" s="11"/>
      <c r="P219" s="11"/>
    </row>
    <row r="220" spans="3:34" ht="6.75" customHeight="1">
      <c r="C220" s="9"/>
      <c r="M220" s="15"/>
      <c r="N220" s="13"/>
      <c r="O220" s="2"/>
      <c r="P220" s="154" t="s">
        <v>134</v>
      </c>
      <c r="Q220" s="166"/>
      <c r="R220" s="166"/>
      <c r="S220" s="166"/>
      <c r="T220" s="166"/>
      <c r="U220" s="157">
        <f>AB220+AH220+1</f>
        <v>7</v>
      </c>
      <c r="V220" s="7"/>
      <c r="W220" s="154" t="s">
        <v>22</v>
      </c>
      <c r="X220" s="166"/>
      <c r="Y220" s="166"/>
      <c r="Z220" s="166"/>
      <c r="AA220" s="166"/>
      <c r="AB220" s="157">
        <v>2</v>
      </c>
      <c r="AC220" s="154" t="s">
        <v>135</v>
      </c>
      <c r="AD220" s="166"/>
      <c r="AE220" s="166"/>
      <c r="AF220" s="166"/>
      <c r="AG220" s="166"/>
      <c r="AH220" s="157">
        <v>4</v>
      </c>
    </row>
    <row r="221" spans="3:34" ht="6.75" customHeight="1">
      <c r="C221" s="9"/>
      <c r="M221" s="15"/>
      <c r="N221" s="8"/>
      <c r="O221" s="44"/>
      <c r="P221" s="155"/>
      <c r="Q221" s="156"/>
      <c r="R221" s="156"/>
      <c r="S221" s="156"/>
      <c r="T221" s="156"/>
      <c r="U221" s="158"/>
      <c r="W221" s="155"/>
      <c r="X221" s="156"/>
      <c r="Y221" s="156"/>
      <c r="Z221" s="156"/>
      <c r="AA221" s="156"/>
      <c r="AB221" s="158"/>
      <c r="AC221" s="155"/>
      <c r="AD221" s="156"/>
      <c r="AE221" s="156"/>
      <c r="AF221" s="156"/>
      <c r="AG221" s="156"/>
      <c r="AH221" s="158"/>
    </row>
    <row r="222" spans="3:44" ht="6.75" customHeight="1">
      <c r="C222" s="9"/>
      <c r="M222" s="15"/>
      <c r="N222" s="9"/>
      <c r="O222" s="11"/>
      <c r="P222" s="12"/>
      <c r="Q222" s="12"/>
      <c r="R222" s="12"/>
      <c r="S222" s="12"/>
      <c r="T222" s="12"/>
      <c r="U222" s="10"/>
      <c r="W222" s="12"/>
      <c r="X222" s="12"/>
      <c r="Y222" s="12"/>
      <c r="Z222" s="12"/>
      <c r="AA222" s="12"/>
      <c r="AB222" s="10"/>
      <c r="AC222" s="12"/>
      <c r="AD222" s="12"/>
      <c r="AE222" s="12"/>
      <c r="AF222" s="12"/>
      <c r="AG222" s="12"/>
      <c r="AH222" s="10"/>
      <c r="AP222" s="12"/>
      <c r="AQ222" s="12"/>
      <c r="AR222" s="10"/>
    </row>
    <row r="223" spans="3:40" ht="6.75" customHeight="1">
      <c r="C223" s="9"/>
      <c r="M223" s="15"/>
      <c r="N223" s="13"/>
      <c r="O223" s="2"/>
      <c r="P223" s="154" t="s">
        <v>561</v>
      </c>
      <c r="Q223" s="166"/>
      <c r="R223" s="166"/>
      <c r="S223" s="166"/>
      <c r="T223" s="166"/>
      <c r="U223" s="157">
        <f>AB223+AH223+AN223+1</f>
        <v>5</v>
      </c>
      <c r="V223" s="7"/>
      <c r="W223" s="154" t="s">
        <v>575</v>
      </c>
      <c r="X223" s="166"/>
      <c r="Y223" s="166"/>
      <c r="Z223" s="166"/>
      <c r="AA223" s="166"/>
      <c r="AB223" s="157">
        <v>2</v>
      </c>
      <c r="AC223" s="154" t="s">
        <v>576</v>
      </c>
      <c r="AD223" s="166"/>
      <c r="AE223" s="166"/>
      <c r="AF223" s="166"/>
      <c r="AG223" s="166"/>
      <c r="AH223" s="157">
        <v>1</v>
      </c>
      <c r="AI223" s="154" t="s">
        <v>577</v>
      </c>
      <c r="AJ223" s="166"/>
      <c r="AK223" s="166"/>
      <c r="AL223" s="166"/>
      <c r="AM223" s="166"/>
      <c r="AN223" s="157">
        <v>1</v>
      </c>
    </row>
    <row r="224" spans="3:40" ht="6.75" customHeight="1">
      <c r="C224" s="9"/>
      <c r="N224" s="4"/>
      <c r="O224" s="44"/>
      <c r="P224" s="155"/>
      <c r="Q224" s="156"/>
      <c r="R224" s="156"/>
      <c r="S224" s="156"/>
      <c r="T224" s="156"/>
      <c r="U224" s="158"/>
      <c r="W224" s="155"/>
      <c r="X224" s="156"/>
      <c r="Y224" s="156"/>
      <c r="Z224" s="156"/>
      <c r="AA224" s="156"/>
      <c r="AB224" s="158"/>
      <c r="AC224" s="155"/>
      <c r="AD224" s="156"/>
      <c r="AE224" s="156"/>
      <c r="AF224" s="156"/>
      <c r="AG224" s="156"/>
      <c r="AH224" s="158"/>
      <c r="AI224" s="155"/>
      <c r="AJ224" s="156"/>
      <c r="AK224" s="156"/>
      <c r="AL224" s="156"/>
      <c r="AM224" s="156"/>
      <c r="AN224" s="158"/>
    </row>
    <row r="225" spans="3:41" ht="6.75" customHeight="1">
      <c r="C225" s="9"/>
      <c r="N225" s="11"/>
      <c r="O225" s="11"/>
      <c r="P225" s="12"/>
      <c r="Q225" s="12"/>
      <c r="R225" s="12"/>
      <c r="S225" s="12"/>
      <c r="T225" s="12"/>
      <c r="U225" s="10"/>
      <c r="W225" s="12"/>
      <c r="X225" s="12"/>
      <c r="Y225" s="12"/>
      <c r="Z225" s="12"/>
      <c r="AA225" s="12"/>
      <c r="AB225" s="10"/>
      <c r="AC225" s="12"/>
      <c r="AD225" s="12"/>
      <c r="AE225" s="12"/>
      <c r="AF225" s="12"/>
      <c r="AG225" s="12"/>
      <c r="AH225" s="10"/>
      <c r="AI225" s="12"/>
      <c r="AJ225" s="12"/>
      <c r="AK225" s="10"/>
      <c r="AL225" s="12"/>
      <c r="AM225" s="12"/>
      <c r="AN225" s="12"/>
      <c r="AO225" s="10"/>
    </row>
    <row r="226" spans="3:28" ht="6.75" customHeight="1">
      <c r="C226" s="13"/>
      <c r="D226" s="6"/>
      <c r="E226" s="6"/>
      <c r="F226" s="2"/>
      <c r="G226" s="154" t="s">
        <v>136</v>
      </c>
      <c r="H226" s="166"/>
      <c r="I226" s="166"/>
      <c r="J226" s="166"/>
      <c r="K226" s="168">
        <f>U226+U229+U232+U235+U238+U245+U252+U257+J228+J230</f>
        <v>100</v>
      </c>
      <c r="L226" s="157"/>
      <c r="M226" s="13"/>
      <c r="N226" s="6"/>
      <c r="O226" s="2"/>
      <c r="P226" s="154" t="s">
        <v>562</v>
      </c>
      <c r="Q226" s="166"/>
      <c r="R226" s="166"/>
      <c r="S226" s="166"/>
      <c r="T226" s="166"/>
      <c r="U226" s="157">
        <f>AB226</f>
        <v>5</v>
      </c>
      <c r="V226" s="7"/>
      <c r="W226" s="154" t="s">
        <v>78</v>
      </c>
      <c r="X226" s="166"/>
      <c r="Y226" s="166"/>
      <c r="Z226" s="166"/>
      <c r="AA226" s="166"/>
      <c r="AB226" s="157">
        <v>5</v>
      </c>
    </row>
    <row r="227" spans="3:28" ht="6.75" customHeight="1">
      <c r="C227" s="4"/>
      <c r="D227" s="4"/>
      <c r="E227" s="4"/>
      <c r="F227" s="44"/>
      <c r="G227" s="155"/>
      <c r="H227" s="156"/>
      <c r="I227" s="156"/>
      <c r="J227" s="156"/>
      <c r="K227" s="231"/>
      <c r="L227" s="158"/>
      <c r="M227" s="44"/>
      <c r="N227" s="8"/>
      <c r="O227" s="4"/>
      <c r="P227" s="155"/>
      <c r="Q227" s="156"/>
      <c r="R227" s="156"/>
      <c r="S227" s="156"/>
      <c r="T227" s="156"/>
      <c r="U227" s="158"/>
      <c r="W227" s="155"/>
      <c r="X227" s="156"/>
      <c r="Y227" s="156"/>
      <c r="Z227" s="156"/>
      <c r="AA227" s="156"/>
      <c r="AB227" s="158"/>
    </row>
    <row r="228" spans="3:34" ht="6.75" customHeight="1">
      <c r="C228" s="11"/>
      <c r="D228" s="11"/>
      <c r="E228" s="11"/>
      <c r="F228" s="11"/>
      <c r="G228" s="166" t="s">
        <v>4</v>
      </c>
      <c r="H228" s="166"/>
      <c r="I228" s="166"/>
      <c r="J228" s="168">
        <v>1</v>
      </c>
      <c r="K228" s="11"/>
      <c r="L228" s="140"/>
      <c r="M228" s="15"/>
      <c r="N228" s="9"/>
      <c r="O228" s="11"/>
      <c r="P228" s="12"/>
      <c r="Q228" s="12"/>
      <c r="R228" s="12"/>
      <c r="S228" s="12"/>
      <c r="T228" s="12"/>
      <c r="U228" s="10"/>
      <c r="W228" s="12"/>
      <c r="X228" s="12"/>
      <c r="Y228" s="12"/>
      <c r="Z228" s="12"/>
      <c r="AA228" s="12"/>
      <c r="AB228" s="10"/>
      <c r="AC228" s="12"/>
      <c r="AD228" s="12"/>
      <c r="AE228" s="12"/>
      <c r="AF228" s="12"/>
      <c r="AG228" s="12"/>
      <c r="AH228" s="10"/>
    </row>
    <row r="229" spans="3:34" ht="6.75" customHeight="1">
      <c r="C229" s="11"/>
      <c r="D229" s="11"/>
      <c r="E229" s="11"/>
      <c r="F229" s="11"/>
      <c r="G229" s="167"/>
      <c r="H229" s="167"/>
      <c r="I229" s="167"/>
      <c r="J229" s="169"/>
      <c r="K229" s="11"/>
      <c r="L229" s="140"/>
      <c r="M229" s="15"/>
      <c r="N229" s="6"/>
      <c r="O229" s="2"/>
      <c r="P229" s="154" t="s">
        <v>563</v>
      </c>
      <c r="Q229" s="166"/>
      <c r="R229" s="166"/>
      <c r="S229" s="166"/>
      <c r="T229" s="166"/>
      <c r="U229" s="157">
        <f>AB229+1</f>
        <v>7</v>
      </c>
      <c r="V229" s="7"/>
      <c r="W229" s="154" t="s">
        <v>137</v>
      </c>
      <c r="X229" s="166"/>
      <c r="Y229" s="166"/>
      <c r="Z229" s="166"/>
      <c r="AA229" s="166"/>
      <c r="AB229" s="157">
        <v>6</v>
      </c>
      <c r="AC229" s="12"/>
      <c r="AD229" s="12"/>
      <c r="AE229" s="12"/>
      <c r="AF229" s="12"/>
      <c r="AG229" s="12"/>
      <c r="AH229" s="10"/>
    </row>
    <row r="230" spans="3:34" ht="6.75" customHeight="1">
      <c r="C230" s="11"/>
      <c r="D230" s="11"/>
      <c r="E230" s="11"/>
      <c r="F230" s="11"/>
      <c r="G230" s="167" t="s">
        <v>5</v>
      </c>
      <c r="H230" s="167"/>
      <c r="I230" s="167"/>
      <c r="J230" s="169">
        <v>1</v>
      </c>
      <c r="K230" s="10"/>
      <c r="L230" s="140"/>
      <c r="M230" s="15"/>
      <c r="N230" s="8"/>
      <c r="O230" s="4"/>
      <c r="P230" s="155"/>
      <c r="Q230" s="156"/>
      <c r="R230" s="156"/>
      <c r="S230" s="156"/>
      <c r="T230" s="156"/>
      <c r="U230" s="158"/>
      <c r="W230" s="155"/>
      <c r="X230" s="156"/>
      <c r="Y230" s="156"/>
      <c r="Z230" s="156"/>
      <c r="AA230" s="156"/>
      <c r="AB230" s="158"/>
      <c r="AC230" s="12"/>
      <c r="AD230" s="12"/>
      <c r="AE230" s="12"/>
      <c r="AF230" s="12"/>
      <c r="AG230" s="12"/>
      <c r="AH230" s="10"/>
    </row>
    <row r="231" spans="7:15" ht="6.75" customHeight="1">
      <c r="G231" s="167"/>
      <c r="H231" s="167"/>
      <c r="I231" s="167"/>
      <c r="J231" s="169"/>
      <c r="L231" s="11"/>
      <c r="M231" s="15"/>
      <c r="N231" s="9"/>
      <c r="O231" s="11"/>
    </row>
    <row r="232" spans="7:34" ht="6.75" customHeight="1">
      <c r="G232" s="222" t="s">
        <v>564</v>
      </c>
      <c r="H232" s="222"/>
      <c r="I232" s="222"/>
      <c r="J232" s="222"/>
      <c r="K232" s="14"/>
      <c r="L232" s="11"/>
      <c r="M232" s="15"/>
      <c r="N232" s="13"/>
      <c r="O232" s="2"/>
      <c r="P232" s="227" t="s">
        <v>138</v>
      </c>
      <c r="Q232" s="228"/>
      <c r="R232" s="228"/>
      <c r="S232" s="228"/>
      <c r="T232" s="228"/>
      <c r="U232" s="157">
        <f>AB232+AH232</f>
        <v>3</v>
      </c>
      <c r="V232" s="7"/>
      <c r="W232" s="154" t="s">
        <v>22</v>
      </c>
      <c r="X232" s="166"/>
      <c r="Y232" s="166"/>
      <c r="Z232" s="166"/>
      <c r="AA232" s="166"/>
      <c r="AB232" s="157">
        <v>2</v>
      </c>
      <c r="AC232" s="154" t="s">
        <v>139</v>
      </c>
      <c r="AD232" s="166"/>
      <c r="AE232" s="166"/>
      <c r="AF232" s="166"/>
      <c r="AG232" s="166"/>
      <c r="AH232" s="157">
        <v>1</v>
      </c>
    </row>
    <row r="233" spans="7:34" ht="6.75" customHeight="1">
      <c r="G233" s="222"/>
      <c r="H233" s="222"/>
      <c r="I233" s="222"/>
      <c r="J233" s="222"/>
      <c r="K233" s="14"/>
      <c r="L233" s="42"/>
      <c r="M233" s="141"/>
      <c r="N233" s="142"/>
      <c r="O233" s="44"/>
      <c r="P233" s="229"/>
      <c r="Q233" s="230"/>
      <c r="R233" s="230"/>
      <c r="S233" s="230"/>
      <c r="T233" s="230"/>
      <c r="U233" s="158"/>
      <c r="W233" s="155"/>
      <c r="X233" s="156"/>
      <c r="Y233" s="156"/>
      <c r="Z233" s="156"/>
      <c r="AA233" s="156"/>
      <c r="AB233" s="158"/>
      <c r="AC233" s="155"/>
      <c r="AD233" s="156"/>
      <c r="AE233" s="156"/>
      <c r="AF233" s="156"/>
      <c r="AG233" s="156"/>
      <c r="AH233" s="158"/>
    </row>
    <row r="234" spans="11:15" ht="6.75" customHeight="1">
      <c r="K234" s="42"/>
      <c r="L234" s="42"/>
      <c r="M234" s="141"/>
      <c r="N234" s="143"/>
      <c r="O234" s="11"/>
    </row>
    <row r="235" spans="12:28" ht="6.75" customHeight="1">
      <c r="L235" s="42"/>
      <c r="M235" s="141"/>
      <c r="N235" s="13"/>
      <c r="O235" s="2"/>
      <c r="P235" s="159" t="s">
        <v>461</v>
      </c>
      <c r="Q235" s="160"/>
      <c r="R235" s="160"/>
      <c r="S235" s="160"/>
      <c r="T235" s="160"/>
      <c r="U235" s="157">
        <f>AB235</f>
        <v>1</v>
      </c>
      <c r="V235" s="7"/>
      <c r="W235" s="154" t="s">
        <v>565</v>
      </c>
      <c r="X235" s="166"/>
      <c r="Y235" s="166"/>
      <c r="Z235" s="166"/>
      <c r="AA235" s="166"/>
      <c r="AB235" s="157">
        <v>1</v>
      </c>
    </row>
    <row r="236" spans="12:28" ht="6.75" customHeight="1">
      <c r="L236" s="42"/>
      <c r="M236" s="141"/>
      <c r="N236" s="8"/>
      <c r="O236" s="44"/>
      <c r="P236" s="162"/>
      <c r="Q236" s="163"/>
      <c r="R236" s="163"/>
      <c r="S236" s="163"/>
      <c r="T236" s="163"/>
      <c r="U236" s="158"/>
      <c r="W236" s="155"/>
      <c r="X236" s="156"/>
      <c r="Y236" s="156"/>
      <c r="Z236" s="156"/>
      <c r="AA236" s="156"/>
      <c r="AB236" s="158"/>
    </row>
    <row r="237" spans="7:15" ht="6.75" customHeight="1">
      <c r="G237" s="12"/>
      <c r="H237" s="12"/>
      <c r="I237" s="12"/>
      <c r="J237" s="10"/>
      <c r="K237" s="42"/>
      <c r="L237" s="42"/>
      <c r="M237" s="141"/>
      <c r="N237" s="143"/>
      <c r="O237" s="11"/>
    </row>
    <row r="238" spans="12:40" ht="6.75" customHeight="1">
      <c r="L238" s="45"/>
      <c r="M238" s="15"/>
      <c r="N238" s="13"/>
      <c r="O238" s="2"/>
      <c r="P238" s="154" t="s">
        <v>140</v>
      </c>
      <c r="Q238" s="166"/>
      <c r="R238" s="166"/>
      <c r="S238" s="166"/>
      <c r="T238" s="166"/>
      <c r="U238" s="157">
        <f>AB238+AH238+AN238+AB240+AH240+AN240+AB242+AH242</f>
        <v>28</v>
      </c>
      <c r="V238" s="7"/>
      <c r="W238" s="154" t="s">
        <v>141</v>
      </c>
      <c r="X238" s="166"/>
      <c r="Y238" s="166"/>
      <c r="Z238" s="166"/>
      <c r="AA238" s="166"/>
      <c r="AB238" s="157">
        <v>3</v>
      </c>
      <c r="AC238" s="223" t="s">
        <v>142</v>
      </c>
      <c r="AD238" s="224"/>
      <c r="AE238" s="224"/>
      <c r="AF238" s="224"/>
      <c r="AG238" s="224"/>
      <c r="AH238" s="157">
        <v>4</v>
      </c>
      <c r="AI238" s="154" t="s">
        <v>143</v>
      </c>
      <c r="AJ238" s="166"/>
      <c r="AK238" s="166"/>
      <c r="AL238" s="166"/>
      <c r="AM238" s="166"/>
      <c r="AN238" s="157">
        <v>4</v>
      </c>
    </row>
    <row r="239" spans="12:40" ht="6.75" customHeight="1">
      <c r="L239" s="45"/>
      <c r="M239" s="15"/>
      <c r="N239" s="8"/>
      <c r="O239" s="44"/>
      <c r="P239" s="155"/>
      <c r="Q239" s="156"/>
      <c r="R239" s="156"/>
      <c r="S239" s="156"/>
      <c r="T239" s="156"/>
      <c r="U239" s="158"/>
      <c r="W239" s="155"/>
      <c r="X239" s="156"/>
      <c r="Y239" s="156"/>
      <c r="Z239" s="156"/>
      <c r="AA239" s="156"/>
      <c r="AB239" s="158"/>
      <c r="AC239" s="225"/>
      <c r="AD239" s="226"/>
      <c r="AE239" s="226"/>
      <c r="AF239" s="226"/>
      <c r="AG239" s="226"/>
      <c r="AH239" s="158"/>
      <c r="AI239" s="155"/>
      <c r="AJ239" s="156"/>
      <c r="AK239" s="156"/>
      <c r="AL239" s="156"/>
      <c r="AM239" s="156"/>
      <c r="AN239" s="158"/>
    </row>
    <row r="240" spans="11:40" ht="6.75" customHeight="1">
      <c r="K240" s="45"/>
      <c r="L240" s="45"/>
      <c r="M240" s="15"/>
      <c r="N240" s="9"/>
      <c r="O240" s="11"/>
      <c r="P240" s="12"/>
      <c r="Q240" s="12"/>
      <c r="R240" s="12"/>
      <c r="S240" s="12"/>
      <c r="T240" s="12"/>
      <c r="U240" s="12"/>
      <c r="W240" s="154" t="s">
        <v>144</v>
      </c>
      <c r="X240" s="166"/>
      <c r="Y240" s="166"/>
      <c r="Z240" s="166"/>
      <c r="AA240" s="166"/>
      <c r="AB240" s="157">
        <v>3</v>
      </c>
      <c r="AC240" s="154" t="s">
        <v>145</v>
      </c>
      <c r="AD240" s="166"/>
      <c r="AE240" s="166"/>
      <c r="AF240" s="166"/>
      <c r="AG240" s="166"/>
      <c r="AH240" s="157">
        <v>4</v>
      </c>
      <c r="AI240" s="154" t="s">
        <v>146</v>
      </c>
      <c r="AJ240" s="166"/>
      <c r="AK240" s="166"/>
      <c r="AL240" s="166"/>
      <c r="AM240" s="166"/>
      <c r="AN240" s="157">
        <v>3</v>
      </c>
    </row>
    <row r="241" spans="11:40" ht="6.75" customHeight="1">
      <c r="K241" s="45"/>
      <c r="L241" s="45"/>
      <c r="M241" s="15"/>
      <c r="N241" s="9"/>
      <c r="O241" s="11"/>
      <c r="P241" s="12"/>
      <c r="Q241" s="12"/>
      <c r="R241" s="12"/>
      <c r="S241" s="12"/>
      <c r="T241" s="12"/>
      <c r="U241" s="12"/>
      <c r="W241" s="155"/>
      <c r="X241" s="156"/>
      <c r="Y241" s="156"/>
      <c r="Z241" s="156"/>
      <c r="AA241" s="156"/>
      <c r="AB241" s="158"/>
      <c r="AC241" s="155"/>
      <c r="AD241" s="156"/>
      <c r="AE241" s="156"/>
      <c r="AF241" s="156"/>
      <c r="AG241" s="156"/>
      <c r="AH241" s="158"/>
      <c r="AI241" s="155"/>
      <c r="AJ241" s="156"/>
      <c r="AK241" s="156"/>
      <c r="AL241" s="156"/>
      <c r="AM241" s="156"/>
      <c r="AN241" s="158"/>
    </row>
    <row r="242" spans="11:34" ht="6.75" customHeight="1">
      <c r="K242" s="45"/>
      <c r="L242" s="45"/>
      <c r="M242" s="15"/>
      <c r="N242" s="9"/>
      <c r="O242" s="11"/>
      <c r="W242" s="154" t="s">
        <v>147</v>
      </c>
      <c r="X242" s="166"/>
      <c r="Y242" s="166"/>
      <c r="Z242" s="166"/>
      <c r="AA242" s="166"/>
      <c r="AB242" s="157">
        <v>4</v>
      </c>
      <c r="AC242" s="154" t="s">
        <v>148</v>
      </c>
      <c r="AD242" s="166"/>
      <c r="AE242" s="166"/>
      <c r="AF242" s="166"/>
      <c r="AG242" s="166"/>
      <c r="AH242" s="157">
        <v>3</v>
      </c>
    </row>
    <row r="243" spans="11:34" ht="6.75" customHeight="1">
      <c r="K243" s="45"/>
      <c r="L243" s="45"/>
      <c r="M243" s="15"/>
      <c r="N243" s="9"/>
      <c r="O243" s="11"/>
      <c r="W243" s="155"/>
      <c r="X243" s="156"/>
      <c r="Y243" s="156"/>
      <c r="Z243" s="156"/>
      <c r="AA243" s="156"/>
      <c r="AB243" s="158"/>
      <c r="AC243" s="155"/>
      <c r="AD243" s="156"/>
      <c r="AE243" s="156"/>
      <c r="AF243" s="156"/>
      <c r="AG243" s="156"/>
      <c r="AH243" s="158"/>
    </row>
    <row r="244" spans="11:15" ht="6.75" customHeight="1">
      <c r="K244" s="45"/>
      <c r="L244" s="45"/>
      <c r="M244" s="15"/>
      <c r="N244" s="9"/>
      <c r="O244" s="11"/>
    </row>
    <row r="245" spans="11:40" ht="6.75" customHeight="1">
      <c r="K245" s="45"/>
      <c r="L245" s="45"/>
      <c r="M245" s="15"/>
      <c r="N245" s="13"/>
      <c r="O245" s="2"/>
      <c r="P245" s="154" t="s">
        <v>149</v>
      </c>
      <c r="Q245" s="166"/>
      <c r="R245" s="166"/>
      <c r="S245" s="166"/>
      <c r="T245" s="166"/>
      <c r="U245" s="157">
        <f>AB245+AH245+AN245+AB247+AH247+AN247+AB249+AH249</f>
        <v>13</v>
      </c>
      <c r="V245" s="7"/>
      <c r="W245" s="154" t="s">
        <v>150</v>
      </c>
      <c r="X245" s="166"/>
      <c r="Y245" s="166"/>
      <c r="Z245" s="166"/>
      <c r="AA245" s="166"/>
      <c r="AB245" s="157">
        <v>2</v>
      </c>
      <c r="AC245" s="223" t="s">
        <v>151</v>
      </c>
      <c r="AD245" s="224"/>
      <c r="AE245" s="224"/>
      <c r="AF245" s="224"/>
      <c r="AG245" s="224"/>
      <c r="AH245" s="157">
        <v>1</v>
      </c>
      <c r="AI245" s="154" t="s">
        <v>152</v>
      </c>
      <c r="AJ245" s="166"/>
      <c r="AK245" s="166"/>
      <c r="AL245" s="166"/>
      <c r="AM245" s="166"/>
      <c r="AN245" s="157">
        <v>2</v>
      </c>
    </row>
    <row r="246" spans="11:40" ht="6.75" customHeight="1">
      <c r="K246" s="45"/>
      <c r="L246" s="45"/>
      <c r="M246" s="15"/>
      <c r="N246" s="8"/>
      <c r="O246" s="44"/>
      <c r="P246" s="155"/>
      <c r="Q246" s="156"/>
      <c r="R246" s="156"/>
      <c r="S246" s="156"/>
      <c r="T246" s="156"/>
      <c r="U246" s="158"/>
      <c r="W246" s="155"/>
      <c r="X246" s="156"/>
      <c r="Y246" s="156"/>
      <c r="Z246" s="156"/>
      <c r="AA246" s="156"/>
      <c r="AB246" s="158"/>
      <c r="AC246" s="225"/>
      <c r="AD246" s="226"/>
      <c r="AE246" s="226"/>
      <c r="AF246" s="226"/>
      <c r="AG246" s="226"/>
      <c r="AH246" s="158"/>
      <c r="AI246" s="155"/>
      <c r="AJ246" s="156"/>
      <c r="AK246" s="156"/>
      <c r="AL246" s="156"/>
      <c r="AM246" s="156"/>
      <c r="AN246" s="158"/>
    </row>
    <row r="247" spans="11:40" ht="6.75" customHeight="1">
      <c r="K247" s="45"/>
      <c r="L247" s="45"/>
      <c r="M247" s="15"/>
      <c r="N247" s="9"/>
      <c r="O247" s="11"/>
      <c r="P247" s="12"/>
      <c r="Q247" s="12"/>
      <c r="R247" s="12"/>
      <c r="S247" s="12"/>
      <c r="T247" s="12"/>
      <c r="U247" s="12"/>
      <c r="W247" s="154" t="s">
        <v>153</v>
      </c>
      <c r="X247" s="166"/>
      <c r="Y247" s="166"/>
      <c r="Z247" s="166"/>
      <c r="AA247" s="166"/>
      <c r="AB247" s="157">
        <v>1</v>
      </c>
      <c r="AC247" s="154" t="s">
        <v>154</v>
      </c>
      <c r="AD247" s="166"/>
      <c r="AE247" s="166"/>
      <c r="AF247" s="166"/>
      <c r="AG247" s="166"/>
      <c r="AH247" s="157">
        <v>2</v>
      </c>
      <c r="AI247" s="154" t="s">
        <v>155</v>
      </c>
      <c r="AJ247" s="166"/>
      <c r="AK247" s="166"/>
      <c r="AL247" s="166"/>
      <c r="AM247" s="166"/>
      <c r="AN247" s="157">
        <v>2</v>
      </c>
    </row>
    <row r="248" spans="11:40" ht="6.75" customHeight="1">
      <c r="K248" s="45"/>
      <c r="L248" s="45"/>
      <c r="M248" s="15"/>
      <c r="N248" s="9"/>
      <c r="O248" s="11"/>
      <c r="P248" s="12"/>
      <c r="Q248" s="12"/>
      <c r="R248" s="12"/>
      <c r="S248" s="12"/>
      <c r="T248" s="12"/>
      <c r="U248" s="12"/>
      <c r="W248" s="155"/>
      <c r="X248" s="156"/>
      <c r="Y248" s="156"/>
      <c r="Z248" s="156"/>
      <c r="AA248" s="156"/>
      <c r="AB248" s="158"/>
      <c r="AC248" s="155"/>
      <c r="AD248" s="156"/>
      <c r="AE248" s="156"/>
      <c r="AF248" s="156"/>
      <c r="AG248" s="156"/>
      <c r="AH248" s="158"/>
      <c r="AI248" s="155"/>
      <c r="AJ248" s="156"/>
      <c r="AK248" s="156"/>
      <c r="AL248" s="156"/>
      <c r="AM248" s="156"/>
      <c r="AN248" s="158"/>
    </row>
    <row r="249" spans="11:34" ht="6.75" customHeight="1">
      <c r="K249" s="45"/>
      <c r="L249" s="45"/>
      <c r="M249" s="15"/>
      <c r="N249" s="9"/>
      <c r="O249" s="11"/>
      <c r="W249" s="154" t="s">
        <v>156</v>
      </c>
      <c r="X249" s="166"/>
      <c r="Y249" s="166"/>
      <c r="Z249" s="166"/>
      <c r="AA249" s="166"/>
      <c r="AB249" s="157">
        <v>2</v>
      </c>
      <c r="AC249" s="154" t="s">
        <v>157</v>
      </c>
      <c r="AD249" s="166"/>
      <c r="AE249" s="166"/>
      <c r="AF249" s="166"/>
      <c r="AG249" s="166"/>
      <c r="AH249" s="157">
        <v>1</v>
      </c>
    </row>
    <row r="250" spans="11:34" ht="6.75" customHeight="1">
      <c r="K250" s="45"/>
      <c r="L250" s="45"/>
      <c r="M250" s="15"/>
      <c r="N250" s="9"/>
      <c r="O250" s="11"/>
      <c r="W250" s="155"/>
      <c r="X250" s="156"/>
      <c r="Y250" s="156"/>
      <c r="Z250" s="156"/>
      <c r="AA250" s="156"/>
      <c r="AB250" s="158"/>
      <c r="AC250" s="155"/>
      <c r="AD250" s="156"/>
      <c r="AE250" s="156"/>
      <c r="AF250" s="156"/>
      <c r="AG250" s="156"/>
      <c r="AH250" s="158"/>
    </row>
    <row r="251" spans="11:15" ht="6.75" customHeight="1">
      <c r="K251" s="45"/>
      <c r="L251" s="45"/>
      <c r="M251" s="15"/>
      <c r="N251" s="9"/>
      <c r="O251" s="11"/>
    </row>
    <row r="252" spans="11:40" ht="6.75" customHeight="1">
      <c r="K252" s="45"/>
      <c r="L252" s="45"/>
      <c r="M252" s="15"/>
      <c r="N252" s="13"/>
      <c r="O252" s="2"/>
      <c r="P252" s="154" t="s">
        <v>158</v>
      </c>
      <c r="Q252" s="166"/>
      <c r="R252" s="166"/>
      <c r="S252" s="166"/>
      <c r="T252" s="166"/>
      <c r="U252" s="157">
        <f>AB252+AH252+AN252+AB254</f>
        <v>5</v>
      </c>
      <c r="V252" s="7"/>
      <c r="W252" s="154" t="s">
        <v>159</v>
      </c>
      <c r="X252" s="166"/>
      <c r="Y252" s="166"/>
      <c r="Z252" s="166"/>
      <c r="AA252" s="166"/>
      <c r="AB252" s="157">
        <v>1</v>
      </c>
      <c r="AC252" s="154" t="s">
        <v>160</v>
      </c>
      <c r="AD252" s="166"/>
      <c r="AE252" s="166"/>
      <c r="AF252" s="166"/>
      <c r="AG252" s="166"/>
      <c r="AH252" s="157">
        <v>1</v>
      </c>
      <c r="AI252" s="154" t="s">
        <v>161</v>
      </c>
      <c r="AJ252" s="166"/>
      <c r="AK252" s="166"/>
      <c r="AL252" s="166"/>
      <c r="AM252" s="166"/>
      <c r="AN252" s="157">
        <v>1</v>
      </c>
    </row>
    <row r="253" spans="11:40" ht="6.75" customHeight="1">
      <c r="K253" s="45"/>
      <c r="L253" s="45"/>
      <c r="M253" s="15"/>
      <c r="N253" s="8"/>
      <c r="O253" s="44"/>
      <c r="P253" s="155"/>
      <c r="Q253" s="156"/>
      <c r="R253" s="156"/>
      <c r="S253" s="156"/>
      <c r="T253" s="156"/>
      <c r="U253" s="158"/>
      <c r="W253" s="155"/>
      <c r="X253" s="156"/>
      <c r="Y253" s="156"/>
      <c r="Z253" s="156"/>
      <c r="AA253" s="156"/>
      <c r="AB253" s="158"/>
      <c r="AC253" s="155"/>
      <c r="AD253" s="156"/>
      <c r="AE253" s="156"/>
      <c r="AF253" s="156"/>
      <c r="AG253" s="156"/>
      <c r="AH253" s="158"/>
      <c r="AI253" s="155"/>
      <c r="AJ253" s="156"/>
      <c r="AK253" s="156"/>
      <c r="AL253" s="156"/>
      <c r="AM253" s="156"/>
      <c r="AN253" s="158"/>
    </row>
    <row r="254" spans="11:40" ht="6.75" customHeight="1">
      <c r="K254" s="45"/>
      <c r="L254" s="45"/>
      <c r="M254" s="15"/>
      <c r="N254" s="9"/>
      <c r="O254" s="11"/>
      <c r="P254" s="12"/>
      <c r="Q254" s="12"/>
      <c r="R254" s="12"/>
      <c r="S254" s="12"/>
      <c r="T254" s="12"/>
      <c r="U254" s="12"/>
      <c r="W254" s="154" t="s">
        <v>162</v>
      </c>
      <c r="X254" s="166"/>
      <c r="Y254" s="166"/>
      <c r="Z254" s="166"/>
      <c r="AA254" s="166"/>
      <c r="AB254" s="157">
        <v>2</v>
      </c>
      <c r="AH254" s="12"/>
      <c r="AN254" s="12"/>
    </row>
    <row r="255" spans="11:40" ht="6.75" customHeight="1">
      <c r="K255" s="45"/>
      <c r="L255" s="45"/>
      <c r="M255" s="15"/>
      <c r="N255" s="9"/>
      <c r="O255" s="11"/>
      <c r="P255" s="12"/>
      <c r="Q255" s="12"/>
      <c r="R255" s="12"/>
      <c r="S255" s="12"/>
      <c r="T255" s="12"/>
      <c r="U255" s="12"/>
      <c r="W255" s="155"/>
      <c r="X255" s="156"/>
      <c r="Y255" s="156"/>
      <c r="Z255" s="156"/>
      <c r="AA255" s="156"/>
      <c r="AB255" s="158"/>
      <c r="AH255" s="12"/>
      <c r="AN255" s="12"/>
    </row>
    <row r="256" spans="11:15" ht="6.75" customHeight="1">
      <c r="K256" s="45"/>
      <c r="L256" s="45"/>
      <c r="M256" s="15"/>
      <c r="N256" s="9"/>
      <c r="O256" s="11"/>
    </row>
    <row r="257" spans="11:40" ht="6.75" customHeight="1">
      <c r="K257" s="45"/>
      <c r="L257" s="45"/>
      <c r="M257" s="15"/>
      <c r="N257" s="13"/>
      <c r="O257" s="2"/>
      <c r="P257" s="223" t="s">
        <v>163</v>
      </c>
      <c r="Q257" s="224"/>
      <c r="R257" s="224"/>
      <c r="S257" s="224"/>
      <c r="T257" s="224"/>
      <c r="U257" s="157">
        <f>+AB257+AH257+AN257+AB259+AH259+1</f>
        <v>36</v>
      </c>
      <c r="V257" s="7"/>
      <c r="W257" s="159" t="s">
        <v>22</v>
      </c>
      <c r="X257" s="160"/>
      <c r="Y257" s="160"/>
      <c r="Z257" s="160"/>
      <c r="AA257" s="160"/>
      <c r="AB257" s="157">
        <v>2</v>
      </c>
      <c r="AC257" s="159" t="s">
        <v>164</v>
      </c>
      <c r="AD257" s="160"/>
      <c r="AE257" s="160"/>
      <c r="AF257" s="160"/>
      <c r="AG257" s="160"/>
      <c r="AH257" s="157">
        <v>8</v>
      </c>
      <c r="AI257" s="159" t="s">
        <v>165</v>
      </c>
      <c r="AJ257" s="160"/>
      <c r="AK257" s="160"/>
      <c r="AL257" s="160"/>
      <c r="AM257" s="160"/>
      <c r="AN257" s="157">
        <v>6</v>
      </c>
    </row>
    <row r="258" spans="11:40" ht="6.75" customHeight="1">
      <c r="K258" s="45"/>
      <c r="L258" s="45"/>
      <c r="M258" s="11"/>
      <c r="N258" s="4"/>
      <c r="O258" s="44"/>
      <c r="P258" s="225"/>
      <c r="Q258" s="226"/>
      <c r="R258" s="226"/>
      <c r="S258" s="226"/>
      <c r="T258" s="226"/>
      <c r="U258" s="158"/>
      <c r="W258" s="162"/>
      <c r="X258" s="163"/>
      <c r="Y258" s="163"/>
      <c r="Z258" s="163"/>
      <c r="AA258" s="163"/>
      <c r="AB258" s="158"/>
      <c r="AC258" s="162"/>
      <c r="AD258" s="163"/>
      <c r="AE258" s="163"/>
      <c r="AF258" s="163"/>
      <c r="AG258" s="163"/>
      <c r="AH258" s="158"/>
      <c r="AI258" s="162"/>
      <c r="AJ258" s="163"/>
      <c r="AK258" s="163"/>
      <c r="AL258" s="163"/>
      <c r="AM258" s="163"/>
      <c r="AN258" s="158"/>
    </row>
    <row r="259" spans="13:40" ht="6.75" customHeight="1">
      <c r="M259" s="11"/>
      <c r="N259" s="11"/>
      <c r="O259" s="11"/>
      <c r="W259" s="159" t="s">
        <v>166</v>
      </c>
      <c r="X259" s="160"/>
      <c r="Y259" s="160"/>
      <c r="Z259" s="160"/>
      <c r="AA259" s="160"/>
      <c r="AB259" s="157">
        <v>9</v>
      </c>
      <c r="AC259" s="159" t="s">
        <v>167</v>
      </c>
      <c r="AD259" s="160"/>
      <c r="AE259" s="160"/>
      <c r="AF259" s="160"/>
      <c r="AG259" s="160"/>
      <c r="AH259" s="157">
        <v>10</v>
      </c>
      <c r="AN259" s="12"/>
    </row>
    <row r="260" spans="23:40" ht="6.75" customHeight="1">
      <c r="W260" s="162"/>
      <c r="X260" s="163"/>
      <c r="Y260" s="163"/>
      <c r="Z260" s="163"/>
      <c r="AA260" s="163"/>
      <c r="AB260" s="158"/>
      <c r="AC260" s="162"/>
      <c r="AD260" s="163"/>
      <c r="AE260" s="163"/>
      <c r="AF260" s="163"/>
      <c r="AG260" s="163"/>
      <c r="AH260" s="158"/>
      <c r="AN260" s="12"/>
    </row>
    <row r="261" spans="20:37" ht="6.75" customHeight="1">
      <c r="T261" s="38"/>
      <c r="U261" s="38"/>
      <c r="V261" s="38"/>
      <c r="W261" s="38"/>
      <c r="X261" s="38"/>
      <c r="Y261" s="10"/>
      <c r="AE261" s="12"/>
      <c r="AK261" s="12"/>
    </row>
    <row r="262" spans="7:34" ht="6.75" customHeight="1">
      <c r="G262" s="257" t="s">
        <v>168</v>
      </c>
      <c r="H262" s="258"/>
      <c r="I262" s="258"/>
      <c r="J262" s="258"/>
      <c r="K262" s="258"/>
      <c r="L262" s="157">
        <f>U262+J264+J266</f>
        <v>9</v>
      </c>
      <c r="M262" s="13"/>
      <c r="N262" s="6"/>
      <c r="O262" s="2"/>
      <c r="P262" s="154" t="s">
        <v>169</v>
      </c>
      <c r="Q262" s="166"/>
      <c r="R262" s="166"/>
      <c r="S262" s="166"/>
      <c r="T262" s="166"/>
      <c r="U262" s="157">
        <f>AB262+AH262</f>
        <v>7</v>
      </c>
      <c r="V262" s="7"/>
      <c r="W262" s="154" t="s">
        <v>66</v>
      </c>
      <c r="X262" s="166"/>
      <c r="Y262" s="166"/>
      <c r="Z262" s="166"/>
      <c r="AA262" s="166"/>
      <c r="AB262" s="157">
        <v>3</v>
      </c>
      <c r="AC262" s="154" t="s">
        <v>170</v>
      </c>
      <c r="AD262" s="166"/>
      <c r="AE262" s="166"/>
      <c r="AF262" s="166"/>
      <c r="AG262" s="166"/>
      <c r="AH262" s="157">
        <v>4</v>
      </c>
    </row>
    <row r="263" spans="7:34" ht="6.75" customHeight="1">
      <c r="G263" s="259"/>
      <c r="H263" s="260"/>
      <c r="I263" s="260"/>
      <c r="J263" s="260"/>
      <c r="K263" s="260"/>
      <c r="L263" s="158"/>
      <c r="M263" s="8"/>
      <c r="N263" s="4"/>
      <c r="O263" s="44"/>
      <c r="P263" s="155"/>
      <c r="Q263" s="156"/>
      <c r="R263" s="156"/>
      <c r="S263" s="156"/>
      <c r="T263" s="156"/>
      <c r="U263" s="158"/>
      <c r="W263" s="155"/>
      <c r="X263" s="156"/>
      <c r="Y263" s="156"/>
      <c r="Z263" s="156"/>
      <c r="AA263" s="156"/>
      <c r="AB263" s="158"/>
      <c r="AC263" s="155"/>
      <c r="AD263" s="156"/>
      <c r="AE263" s="156"/>
      <c r="AF263" s="156"/>
      <c r="AG263" s="156"/>
      <c r="AH263" s="158"/>
    </row>
    <row r="264" spans="7:34" ht="6.75" customHeight="1">
      <c r="G264" s="166" t="s">
        <v>171</v>
      </c>
      <c r="H264" s="166"/>
      <c r="I264" s="166"/>
      <c r="J264" s="168">
        <v>1</v>
      </c>
      <c r="K264" s="10"/>
      <c r="L264" s="10"/>
      <c r="O264" s="11"/>
      <c r="P264" s="12"/>
      <c r="R264" s="12"/>
      <c r="S264" s="12"/>
      <c r="T264" s="12"/>
      <c r="U264" s="12"/>
      <c r="V264" s="10"/>
      <c r="X264" s="12"/>
      <c r="Y264" s="12"/>
      <c r="Z264" s="12"/>
      <c r="AA264" s="12"/>
      <c r="AB264" s="12"/>
      <c r="AC264" s="10"/>
      <c r="AD264" s="12"/>
      <c r="AE264" s="12"/>
      <c r="AF264" s="12"/>
      <c r="AG264" s="12"/>
      <c r="AH264" s="12"/>
    </row>
    <row r="265" spans="7:51" ht="6.75" customHeight="1">
      <c r="G265" s="167"/>
      <c r="H265" s="167"/>
      <c r="I265" s="167"/>
      <c r="J265" s="169"/>
      <c r="K265" s="10"/>
      <c r="L265" s="10"/>
      <c r="O265" s="11"/>
      <c r="P265" s="12"/>
      <c r="R265" s="12"/>
      <c r="S265" s="12"/>
      <c r="T265" s="12"/>
      <c r="U265" s="12"/>
      <c r="V265" s="10"/>
      <c r="X265" s="12"/>
      <c r="Y265" s="12"/>
      <c r="Z265" s="12"/>
      <c r="AA265" s="12"/>
      <c r="AB265" s="12"/>
      <c r="AC265" s="10"/>
      <c r="AD265" s="12"/>
      <c r="AE265" s="12"/>
      <c r="AF265" s="12"/>
      <c r="AG265" s="12"/>
      <c r="AH265" s="12"/>
      <c r="AQ265" s="10"/>
      <c r="AR265" s="12"/>
      <c r="AS265" s="12"/>
      <c r="AT265" s="12"/>
      <c r="AU265" s="12"/>
      <c r="AV265" s="12"/>
      <c r="AW265" s="12"/>
      <c r="AY265" s="12"/>
    </row>
    <row r="266" spans="7:40" ht="6.75" customHeight="1">
      <c r="G266" s="167" t="s">
        <v>5</v>
      </c>
      <c r="H266" s="167"/>
      <c r="I266" s="167"/>
      <c r="J266" s="169">
        <v>1</v>
      </c>
      <c r="K266" s="222" t="s">
        <v>172</v>
      </c>
      <c r="L266" s="222"/>
      <c r="M266" s="222"/>
      <c r="N266" s="222"/>
      <c r="R266" s="12"/>
      <c r="S266" s="12"/>
      <c r="T266" s="12"/>
      <c r="U266" s="12"/>
      <c r="V266" s="10"/>
      <c r="X266" s="12"/>
      <c r="Y266" s="12"/>
      <c r="Z266" s="12"/>
      <c r="AA266" s="12"/>
      <c r="AB266" s="12"/>
      <c r="AC266" s="10"/>
      <c r="AD266" s="12"/>
      <c r="AE266" s="12"/>
      <c r="AF266" s="209" t="s">
        <v>176</v>
      </c>
      <c r="AG266" s="210"/>
      <c r="AH266" s="210"/>
      <c r="AI266" s="210"/>
      <c r="AJ266" s="211"/>
      <c r="AK266" s="154" t="s">
        <v>177</v>
      </c>
      <c r="AL266" s="233"/>
      <c r="AM266" s="154" t="s">
        <v>178</v>
      </c>
      <c r="AN266" s="233"/>
    </row>
    <row r="267" spans="7:40" ht="6.75" customHeight="1">
      <c r="G267" s="167"/>
      <c r="H267" s="167"/>
      <c r="I267" s="167"/>
      <c r="J267" s="169"/>
      <c r="K267" s="222"/>
      <c r="L267" s="222"/>
      <c r="M267" s="222"/>
      <c r="N267" s="222"/>
      <c r="R267" s="12"/>
      <c r="S267" s="12"/>
      <c r="T267" s="12"/>
      <c r="U267" s="12"/>
      <c r="W267" s="12"/>
      <c r="AF267" s="212"/>
      <c r="AG267" s="213"/>
      <c r="AH267" s="213"/>
      <c r="AI267" s="213"/>
      <c r="AJ267" s="214"/>
      <c r="AK267" s="155"/>
      <c r="AL267" s="234"/>
      <c r="AM267" s="155"/>
      <c r="AN267" s="234"/>
    </row>
    <row r="268" spans="32:40" ht="6.75" customHeight="1">
      <c r="AF268" s="170" t="s">
        <v>180</v>
      </c>
      <c r="AG268" s="171"/>
      <c r="AH268" s="171"/>
      <c r="AI268" s="171"/>
      <c r="AJ268" s="172"/>
      <c r="AK268" s="215">
        <v>431</v>
      </c>
      <c r="AL268" s="216"/>
      <c r="AM268" s="201">
        <f>H54</f>
        <v>402</v>
      </c>
      <c r="AN268" s="202"/>
    </row>
    <row r="269" spans="7:40" ht="6.75" customHeight="1">
      <c r="G269" s="159" t="s">
        <v>173</v>
      </c>
      <c r="H269" s="160"/>
      <c r="I269" s="160"/>
      <c r="J269" s="160"/>
      <c r="K269" s="160"/>
      <c r="L269" s="157">
        <v>3</v>
      </c>
      <c r="AF269" s="151"/>
      <c r="AG269" s="152"/>
      <c r="AH269" s="152"/>
      <c r="AI269" s="152"/>
      <c r="AJ269" s="153"/>
      <c r="AK269" s="217"/>
      <c r="AL269" s="218"/>
      <c r="AM269" s="203"/>
      <c r="AN269" s="204"/>
    </row>
    <row r="270" spans="7:40" ht="6.75" customHeight="1">
      <c r="G270" s="162"/>
      <c r="H270" s="163"/>
      <c r="I270" s="163"/>
      <c r="J270" s="163"/>
      <c r="K270" s="163"/>
      <c r="L270" s="158"/>
      <c r="AF270" s="170" t="s">
        <v>124</v>
      </c>
      <c r="AG270" s="171"/>
      <c r="AH270" s="171"/>
      <c r="AI270" s="171"/>
      <c r="AJ270" s="172"/>
      <c r="AK270" s="215">
        <v>158</v>
      </c>
      <c r="AL270" s="216"/>
      <c r="AM270" s="201">
        <f>G192</f>
        <v>150</v>
      </c>
      <c r="AN270" s="202"/>
    </row>
    <row r="271" spans="32:40" ht="6.75" customHeight="1">
      <c r="AF271" s="151"/>
      <c r="AG271" s="152"/>
      <c r="AH271" s="152"/>
      <c r="AI271" s="152"/>
      <c r="AJ271" s="153"/>
      <c r="AK271" s="217"/>
      <c r="AL271" s="218"/>
      <c r="AM271" s="203"/>
      <c r="AN271" s="204"/>
    </row>
    <row r="272" spans="7:40" ht="6.75" customHeight="1">
      <c r="G272" s="38"/>
      <c r="H272" s="38"/>
      <c r="I272" s="38"/>
      <c r="J272" s="38"/>
      <c r="K272" s="38"/>
      <c r="L272" s="10"/>
      <c r="AF272" s="170" t="s">
        <v>183</v>
      </c>
      <c r="AG272" s="171"/>
      <c r="AH272" s="171"/>
      <c r="AI272" s="171"/>
      <c r="AJ272" s="172"/>
      <c r="AK272" s="215">
        <v>9</v>
      </c>
      <c r="AL272" s="216"/>
      <c r="AM272" s="201">
        <f>L262</f>
        <v>9</v>
      </c>
      <c r="AN272" s="202"/>
    </row>
    <row r="273" spans="7:40" ht="6.75" customHeight="1">
      <c r="G273" s="38"/>
      <c r="H273" s="38"/>
      <c r="I273" s="38"/>
      <c r="J273" s="38"/>
      <c r="K273" s="38"/>
      <c r="L273" s="10"/>
      <c r="AF273" s="151"/>
      <c r="AG273" s="152"/>
      <c r="AH273" s="152"/>
      <c r="AI273" s="152"/>
      <c r="AJ273" s="153"/>
      <c r="AK273" s="217"/>
      <c r="AL273" s="218"/>
      <c r="AM273" s="203"/>
      <c r="AN273" s="204"/>
    </row>
    <row r="274" spans="32:40" ht="6.75" customHeight="1">
      <c r="AF274" s="170" t="s">
        <v>184</v>
      </c>
      <c r="AG274" s="171"/>
      <c r="AH274" s="171"/>
      <c r="AI274" s="171"/>
      <c r="AJ274" s="172"/>
      <c r="AK274" s="215">
        <v>4</v>
      </c>
      <c r="AL274" s="216"/>
      <c r="AM274" s="201">
        <f>L269</f>
        <v>3</v>
      </c>
      <c r="AN274" s="202"/>
    </row>
    <row r="275" spans="7:40" ht="6.75" customHeight="1">
      <c r="G275" s="159" t="s">
        <v>174</v>
      </c>
      <c r="H275" s="160"/>
      <c r="I275" s="160"/>
      <c r="J275" s="160"/>
      <c r="K275" s="160"/>
      <c r="L275" s="157">
        <v>3</v>
      </c>
      <c r="AF275" s="151"/>
      <c r="AG275" s="152"/>
      <c r="AH275" s="152"/>
      <c r="AI275" s="152"/>
      <c r="AJ275" s="153"/>
      <c r="AK275" s="217"/>
      <c r="AL275" s="218"/>
      <c r="AM275" s="203"/>
      <c r="AN275" s="204"/>
    </row>
    <row r="276" spans="7:40" ht="6.75" customHeight="1">
      <c r="G276" s="162"/>
      <c r="H276" s="163"/>
      <c r="I276" s="163"/>
      <c r="J276" s="163"/>
      <c r="K276" s="163"/>
      <c r="L276" s="158"/>
      <c r="AF276" s="170" t="s">
        <v>174</v>
      </c>
      <c r="AG276" s="171"/>
      <c r="AH276" s="171"/>
      <c r="AI276" s="171"/>
      <c r="AJ276" s="172"/>
      <c r="AK276" s="215">
        <v>4</v>
      </c>
      <c r="AL276" s="216"/>
      <c r="AM276" s="201">
        <f>L275</f>
        <v>3</v>
      </c>
      <c r="AN276" s="202"/>
    </row>
    <row r="277" spans="32:40" ht="6.75" customHeight="1">
      <c r="AF277" s="151"/>
      <c r="AG277" s="152"/>
      <c r="AH277" s="152"/>
      <c r="AI277" s="152"/>
      <c r="AJ277" s="153"/>
      <c r="AK277" s="217"/>
      <c r="AL277" s="218"/>
      <c r="AM277" s="203"/>
      <c r="AN277" s="204"/>
    </row>
    <row r="278" spans="7:40" ht="6.75" customHeight="1">
      <c r="G278" s="159" t="s">
        <v>175</v>
      </c>
      <c r="H278" s="160"/>
      <c r="I278" s="160"/>
      <c r="J278" s="160"/>
      <c r="K278" s="160"/>
      <c r="L278" s="161"/>
      <c r="AF278" s="165"/>
      <c r="AG278" s="149"/>
      <c r="AH278" s="149"/>
      <c r="AI278" s="149"/>
      <c r="AJ278" s="150"/>
      <c r="AK278" s="189"/>
      <c r="AL278" s="190"/>
      <c r="AM278" s="189"/>
      <c r="AN278" s="190"/>
    </row>
    <row r="279" spans="7:40" ht="6.75" customHeight="1">
      <c r="G279" s="162"/>
      <c r="H279" s="163"/>
      <c r="I279" s="163"/>
      <c r="J279" s="163"/>
      <c r="K279" s="163"/>
      <c r="L279" s="164"/>
      <c r="AF279" s="219"/>
      <c r="AG279" s="220"/>
      <c r="AH279" s="220"/>
      <c r="AI279" s="220"/>
      <c r="AJ279" s="221"/>
      <c r="AK279" s="191"/>
      <c r="AL279" s="192"/>
      <c r="AM279" s="191"/>
      <c r="AN279" s="192"/>
    </row>
    <row r="280" spans="32:40" ht="6.75" customHeight="1">
      <c r="AF280" s="170" t="s">
        <v>185</v>
      </c>
      <c r="AG280" s="171"/>
      <c r="AH280" s="171"/>
      <c r="AI280" s="171"/>
      <c r="AJ280" s="172"/>
      <c r="AK280" s="215">
        <v>80</v>
      </c>
      <c r="AL280" s="216"/>
      <c r="AM280" s="201">
        <f>K159</f>
        <v>79</v>
      </c>
      <c r="AN280" s="202"/>
    </row>
    <row r="281" spans="6:40" ht="6.75" customHeight="1">
      <c r="F281" s="22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46"/>
      <c r="AB281" s="46"/>
      <c r="AC281" s="24"/>
      <c r="AF281" s="151"/>
      <c r="AG281" s="152"/>
      <c r="AH281" s="152"/>
      <c r="AI281" s="152"/>
      <c r="AJ281" s="153"/>
      <c r="AK281" s="217"/>
      <c r="AL281" s="218"/>
      <c r="AM281" s="203"/>
      <c r="AN281" s="204"/>
    </row>
    <row r="282" spans="6:40" ht="6.75" customHeight="1">
      <c r="F282" s="31"/>
      <c r="G282" s="154" t="s">
        <v>179</v>
      </c>
      <c r="H282" s="166"/>
      <c r="I282" s="166"/>
      <c r="J282" s="166"/>
      <c r="K282" s="166"/>
      <c r="L282" s="157">
        <v>6</v>
      </c>
      <c r="M282" s="13"/>
      <c r="N282" s="6"/>
      <c r="O282" s="2"/>
      <c r="P282" s="154" t="s">
        <v>1</v>
      </c>
      <c r="Q282" s="166"/>
      <c r="R282" s="166"/>
      <c r="S282" s="166"/>
      <c r="T282" s="166"/>
      <c r="U282" s="157">
        <v>6</v>
      </c>
      <c r="V282" s="7"/>
      <c r="W282" s="154" t="s">
        <v>578</v>
      </c>
      <c r="X282" s="166"/>
      <c r="Y282" s="166"/>
      <c r="Z282" s="166"/>
      <c r="AA282" s="166"/>
      <c r="AB282" s="157">
        <v>5</v>
      </c>
      <c r="AC282" s="26"/>
      <c r="AF282" s="170" t="s">
        <v>627</v>
      </c>
      <c r="AG282" s="171"/>
      <c r="AH282" s="171"/>
      <c r="AI282" s="171"/>
      <c r="AJ282" s="172"/>
      <c r="AK282" s="189"/>
      <c r="AL282" s="190"/>
      <c r="AM282" s="201">
        <f>AN155</f>
        <v>4</v>
      </c>
      <c r="AN282" s="202"/>
    </row>
    <row r="283" spans="6:40" ht="6.75" customHeight="1">
      <c r="F283" s="31"/>
      <c r="G283" s="155"/>
      <c r="H283" s="156"/>
      <c r="I283" s="156"/>
      <c r="J283" s="156"/>
      <c r="K283" s="156"/>
      <c r="L283" s="158"/>
      <c r="M283" s="8"/>
      <c r="N283" s="4"/>
      <c r="O283" s="44"/>
      <c r="P283" s="155"/>
      <c r="Q283" s="156"/>
      <c r="R283" s="156"/>
      <c r="S283" s="156"/>
      <c r="T283" s="156"/>
      <c r="U283" s="158"/>
      <c r="V283" s="37"/>
      <c r="W283" s="155"/>
      <c r="X283" s="156"/>
      <c r="Y283" s="156"/>
      <c r="Z283" s="156"/>
      <c r="AA283" s="156"/>
      <c r="AB283" s="158"/>
      <c r="AC283" s="26"/>
      <c r="AF283" s="151"/>
      <c r="AG283" s="152"/>
      <c r="AH283" s="152"/>
      <c r="AI283" s="152"/>
      <c r="AJ283" s="153"/>
      <c r="AK283" s="191"/>
      <c r="AL283" s="192"/>
      <c r="AM283" s="203"/>
      <c r="AN283" s="204"/>
    </row>
    <row r="284" spans="6:40" ht="6.75" customHeight="1">
      <c r="F284" s="31"/>
      <c r="G284" s="139"/>
      <c r="H284" s="166" t="s">
        <v>181</v>
      </c>
      <c r="I284" s="166"/>
      <c r="J284" s="166"/>
      <c r="K284" s="168">
        <v>1</v>
      </c>
      <c r="L284" s="5"/>
      <c r="M284" s="11"/>
      <c r="N284" s="11"/>
      <c r="O284" s="205" t="s">
        <v>182</v>
      </c>
      <c r="P284" s="205"/>
      <c r="Q284" s="205"/>
      <c r="R284" s="205"/>
      <c r="S284" s="205"/>
      <c r="T284" s="205"/>
      <c r="U284" s="205"/>
      <c r="V284" s="11"/>
      <c r="W284" s="166"/>
      <c r="X284" s="166"/>
      <c r="Y284" s="166"/>
      <c r="Z284" s="166"/>
      <c r="AA284" s="166"/>
      <c r="AB284" s="168"/>
      <c r="AC284" s="26"/>
      <c r="AF284" s="170" t="s">
        <v>116</v>
      </c>
      <c r="AG284" s="171"/>
      <c r="AH284" s="171"/>
      <c r="AI284" s="171"/>
      <c r="AJ284" s="172"/>
      <c r="AK284" s="215">
        <v>42</v>
      </c>
      <c r="AL284" s="216"/>
      <c r="AM284" s="201">
        <f>K183</f>
        <v>30</v>
      </c>
      <c r="AN284" s="202"/>
    </row>
    <row r="285" spans="6:40" ht="6.75" customHeight="1">
      <c r="F285" s="31"/>
      <c r="G285" s="11"/>
      <c r="H285" s="167"/>
      <c r="I285" s="167"/>
      <c r="J285" s="167"/>
      <c r="K285" s="169"/>
      <c r="L285" s="10"/>
      <c r="M285" s="11"/>
      <c r="N285" s="11"/>
      <c r="O285" s="205"/>
      <c r="P285" s="205"/>
      <c r="Q285" s="205"/>
      <c r="R285" s="205"/>
      <c r="S285" s="205"/>
      <c r="T285" s="205"/>
      <c r="U285" s="205"/>
      <c r="V285" s="11"/>
      <c r="W285" s="167"/>
      <c r="X285" s="167"/>
      <c r="Y285" s="167"/>
      <c r="Z285" s="167"/>
      <c r="AA285" s="167"/>
      <c r="AB285" s="169"/>
      <c r="AC285" s="26"/>
      <c r="AF285" s="151"/>
      <c r="AG285" s="152"/>
      <c r="AH285" s="152"/>
      <c r="AI285" s="152"/>
      <c r="AJ285" s="153"/>
      <c r="AK285" s="217"/>
      <c r="AL285" s="218"/>
      <c r="AM285" s="203"/>
      <c r="AN285" s="204"/>
    </row>
    <row r="286" spans="6:40" ht="6.75" customHeight="1">
      <c r="F286" s="31"/>
      <c r="G286" s="11"/>
      <c r="H286" s="205"/>
      <c r="I286" s="205"/>
      <c r="J286" s="205"/>
      <c r="K286" s="205"/>
      <c r="L286" s="38"/>
      <c r="M286" s="11"/>
      <c r="N286" s="11"/>
      <c r="O286" s="11"/>
      <c r="P286" s="207" t="s">
        <v>628</v>
      </c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6"/>
      <c r="AD286" s="11"/>
      <c r="AF286" s="209" t="s">
        <v>186</v>
      </c>
      <c r="AG286" s="210"/>
      <c r="AH286" s="210"/>
      <c r="AI286" s="210"/>
      <c r="AJ286" s="211"/>
      <c r="AK286" s="215">
        <f>SUM(AK268:AL285)</f>
        <v>728</v>
      </c>
      <c r="AL286" s="216"/>
      <c r="AM286" s="201">
        <f>SUM(AM268:AN285)</f>
        <v>680</v>
      </c>
      <c r="AN286" s="202"/>
    </row>
    <row r="287" spans="6:40" ht="6.75" customHeight="1">
      <c r="F287" s="28"/>
      <c r="G287" s="29"/>
      <c r="H287" s="206"/>
      <c r="I287" s="206"/>
      <c r="J287" s="206"/>
      <c r="K287" s="206"/>
      <c r="L287" s="19"/>
      <c r="M287" s="29"/>
      <c r="N287" s="29"/>
      <c r="O287" s="29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33"/>
      <c r="AD287" s="11"/>
      <c r="AF287" s="212"/>
      <c r="AG287" s="213"/>
      <c r="AH287" s="213"/>
      <c r="AI287" s="213"/>
      <c r="AJ287" s="214"/>
      <c r="AK287" s="217"/>
      <c r="AL287" s="218"/>
      <c r="AM287" s="203"/>
      <c r="AN287" s="204"/>
    </row>
  </sheetData>
  <mergeCells count="627">
    <mergeCell ref="AF274:AJ275"/>
    <mergeCell ref="AK274:AL275"/>
    <mergeCell ref="AM274:AN275"/>
    <mergeCell ref="AF270:AJ271"/>
    <mergeCell ref="AK270:AL271"/>
    <mergeCell ref="AM270:AN271"/>
    <mergeCell ref="AF272:AJ273"/>
    <mergeCell ref="AK272:AL273"/>
    <mergeCell ref="AM272:AN273"/>
    <mergeCell ref="G264:I265"/>
    <mergeCell ref="J264:J265"/>
    <mergeCell ref="G266:I267"/>
    <mergeCell ref="J266:J267"/>
    <mergeCell ref="AI247:AM248"/>
    <mergeCell ref="AN247:AN248"/>
    <mergeCell ref="G262:K263"/>
    <mergeCell ref="L262:L263"/>
    <mergeCell ref="W247:AA248"/>
    <mergeCell ref="AB247:AB248"/>
    <mergeCell ref="AC247:AG248"/>
    <mergeCell ref="AH247:AH248"/>
    <mergeCell ref="AC245:AG246"/>
    <mergeCell ref="AH245:AH246"/>
    <mergeCell ref="AI245:AM246"/>
    <mergeCell ref="AN245:AN246"/>
    <mergeCell ref="W242:AA243"/>
    <mergeCell ref="AB242:AB243"/>
    <mergeCell ref="U245:U246"/>
    <mergeCell ref="W245:AA246"/>
    <mergeCell ref="AB245:AB246"/>
    <mergeCell ref="AB235:AB236"/>
    <mergeCell ref="AB232:AB233"/>
    <mergeCell ref="AC232:AG233"/>
    <mergeCell ref="W240:AA241"/>
    <mergeCell ref="AB240:AB241"/>
    <mergeCell ref="P226:T227"/>
    <mergeCell ref="U226:U227"/>
    <mergeCell ref="W226:AA227"/>
    <mergeCell ref="AB226:AB227"/>
    <mergeCell ref="AC214:AG215"/>
    <mergeCell ref="AH214:AH215"/>
    <mergeCell ref="P223:T224"/>
    <mergeCell ref="U223:U224"/>
    <mergeCell ref="W223:AA224"/>
    <mergeCell ref="AH186:AH187"/>
    <mergeCell ref="P198:T199"/>
    <mergeCell ref="U198:U199"/>
    <mergeCell ref="W198:AA199"/>
    <mergeCell ref="AB198:AB199"/>
    <mergeCell ref="F180:J181"/>
    <mergeCell ref="P186:T187"/>
    <mergeCell ref="U186:U187"/>
    <mergeCell ref="W186:AA187"/>
    <mergeCell ref="AN177:AN178"/>
    <mergeCell ref="AB177:AB178"/>
    <mergeCell ref="AC177:AG178"/>
    <mergeCell ref="AH177:AH178"/>
    <mergeCell ref="AI177:AM178"/>
    <mergeCell ref="AH159:AH160"/>
    <mergeCell ref="W162:AA163"/>
    <mergeCell ref="W165:AA166"/>
    <mergeCell ref="AB165:AB166"/>
    <mergeCell ref="AC165:AG166"/>
    <mergeCell ref="AH165:AH166"/>
    <mergeCell ref="A152:P152"/>
    <mergeCell ref="AC155:AG156"/>
    <mergeCell ref="AH155:AH156"/>
    <mergeCell ref="AN155:AN156"/>
    <mergeCell ref="K139:L140"/>
    <mergeCell ref="P139:T140"/>
    <mergeCell ref="U139:U140"/>
    <mergeCell ref="W139:AA140"/>
    <mergeCell ref="P136:T137"/>
    <mergeCell ref="P133:T134"/>
    <mergeCell ref="U136:U137"/>
    <mergeCell ref="W136:AA137"/>
    <mergeCell ref="P130:T131"/>
    <mergeCell ref="U130:U131"/>
    <mergeCell ref="W130:AA131"/>
    <mergeCell ref="AB130:AB131"/>
    <mergeCell ref="P127:T128"/>
    <mergeCell ref="U127:U128"/>
    <mergeCell ref="W127:AA128"/>
    <mergeCell ref="AB127:AB128"/>
    <mergeCell ref="AC124:AG125"/>
    <mergeCell ref="AH124:AH125"/>
    <mergeCell ref="AI124:AM125"/>
    <mergeCell ref="AN124:AN125"/>
    <mergeCell ref="AC121:AG122"/>
    <mergeCell ref="AH121:AH122"/>
    <mergeCell ref="AI121:AM122"/>
    <mergeCell ref="AN121:AN122"/>
    <mergeCell ref="P121:T122"/>
    <mergeCell ref="U121:U122"/>
    <mergeCell ref="W121:AA122"/>
    <mergeCell ref="AB121:AB122"/>
    <mergeCell ref="W106:AA107"/>
    <mergeCell ref="AB106:AB107"/>
    <mergeCell ref="P112:T113"/>
    <mergeCell ref="U112:U113"/>
    <mergeCell ref="W112:AA113"/>
    <mergeCell ref="AB112:AB113"/>
    <mergeCell ref="AC80:AG81"/>
    <mergeCell ref="AH80:AH81"/>
    <mergeCell ref="AC95:AG96"/>
    <mergeCell ref="AH95:AH96"/>
    <mergeCell ref="W74:AA75"/>
    <mergeCell ref="AB74:AB75"/>
    <mergeCell ref="AC74:AG75"/>
    <mergeCell ref="AH74:AH75"/>
    <mergeCell ref="AC64:AG65"/>
    <mergeCell ref="AH64:AH65"/>
    <mergeCell ref="H66:K67"/>
    <mergeCell ref="P67:T68"/>
    <mergeCell ref="U67:U68"/>
    <mergeCell ref="W67:AA68"/>
    <mergeCell ref="A54:C55"/>
    <mergeCell ref="E54:G55"/>
    <mergeCell ref="W57:AA58"/>
    <mergeCell ref="P60:T61"/>
    <mergeCell ref="U60:U61"/>
    <mergeCell ref="J48:J49"/>
    <mergeCell ref="G50:K51"/>
    <mergeCell ref="P50:T51"/>
    <mergeCell ref="U50:U51"/>
    <mergeCell ref="G35:K36"/>
    <mergeCell ref="G37:I38"/>
    <mergeCell ref="J37:J38"/>
    <mergeCell ref="P38:T39"/>
    <mergeCell ref="AF268:AJ269"/>
    <mergeCell ref="AK268:AL269"/>
    <mergeCell ref="AM268:AN269"/>
    <mergeCell ref="AF266:AJ267"/>
    <mergeCell ref="AK266:AL267"/>
    <mergeCell ref="AM266:AN267"/>
    <mergeCell ref="AI257:AM258"/>
    <mergeCell ref="AN257:AN258"/>
    <mergeCell ref="AC262:AG263"/>
    <mergeCell ref="AH262:AH263"/>
    <mergeCell ref="W254:AA255"/>
    <mergeCell ref="AB254:AB255"/>
    <mergeCell ref="P257:T258"/>
    <mergeCell ref="AH257:AH258"/>
    <mergeCell ref="P210:T211"/>
    <mergeCell ref="U210:U211"/>
    <mergeCell ref="P245:T246"/>
    <mergeCell ref="W220:AA221"/>
    <mergeCell ref="P217:T218"/>
    <mergeCell ref="U217:U218"/>
    <mergeCell ref="P220:T221"/>
    <mergeCell ref="U220:U221"/>
    <mergeCell ref="P214:T215"/>
    <mergeCell ref="W210:AA211"/>
    <mergeCell ref="AB124:AB125"/>
    <mergeCell ref="AB189:AB190"/>
    <mergeCell ref="AB203:AB204"/>
    <mergeCell ref="AB206:AB207"/>
    <mergeCell ref="AB136:AB137"/>
    <mergeCell ref="U95:U96"/>
    <mergeCell ref="P104:T105"/>
    <mergeCell ref="U104:U105"/>
    <mergeCell ref="W104:AA105"/>
    <mergeCell ref="AI83:AM84"/>
    <mergeCell ref="AN83:AN84"/>
    <mergeCell ref="W85:AB86"/>
    <mergeCell ref="W97:AA98"/>
    <mergeCell ref="AB97:AB98"/>
    <mergeCell ref="W95:AA96"/>
    <mergeCell ref="AB95:AB96"/>
    <mergeCell ref="AI95:AM96"/>
    <mergeCell ref="AN95:AN96"/>
    <mergeCell ref="AH30:AH31"/>
    <mergeCell ref="AB88:AB89"/>
    <mergeCell ref="AB83:AB84"/>
    <mergeCell ref="AC83:AG84"/>
    <mergeCell ref="AH83:AH84"/>
    <mergeCell ref="W35:AD36"/>
    <mergeCell ref="W44:AA45"/>
    <mergeCell ref="W50:AA51"/>
    <mergeCell ref="AB50:AB51"/>
    <mergeCell ref="AC50:AG51"/>
    <mergeCell ref="AN25:AN26"/>
    <mergeCell ref="AB25:AB26"/>
    <mergeCell ref="AC25:AG26"/>
    <mergeCell ref="AH25:AH26"/>
    <mergeCell ref="AI25:AM26"/>
    <mergeCell ref="U25:U26"/>
    <mergeCell ref="W25:AA26"/>
    <mergeCell ref="AB27:AB28"/>
    <mergeCell ref="W30:AA31"/>
    <mergeCell ref="AB30:AB31"/>
    <mergeCell ref="AI20:AM21"/>
    <mergeCell ref="AN20:AN21"/>
    <mergeCell ref="U14:U15"/>
    <mergeCell ref="W14:AA15"/>
    <mergeCell ref="AB14:AB15"/>
    <mergeCell ref="AB20:AB21"/>
    <mergeCell ref="AC20:AG21"/>
    <mergeCell ref="AH20:AH21"/>
    <mergeCell ref="W8:AO9"/>
    <mergeCell ref="P11:T12"/>
    <mergeCell ref="U11:U12"/>
    <mergeCell ref="W11:AA12"/>
    <mergeCell ref="AB11:AB12"/>
    <mergeCell ref="U214:U215"/>
    <mergeCell ref="W214:AA215"/>
    <mergeCell ref="AB186:AB187"/>
    <mergeCell ref="P14:T15"/>
    <mergeCell ref="P17:T18"/>
    <mergeCell ref="U17:U18"/>
    <mergeCell ref="W17:AA18"/>
    <mergeCell ref="AB17:AB18"/>
    <mergeCell ref="W27:AA28"/>
    <mergeCell ref="P25:T26"/>
    <mergeCell ref="AB104:AB105"/>
    <mergeCell ref="AC104:AG105"/>
    <mergeCell ref="AH104:AH105"/>
    <mergeCell ref="AC186:AG187"/>
    <mergeCell ref="P109:AE110"/>
    <mergeCell ref="W118:AA119"/>
    <mergeCell ref="AB118:AB119"/>
    <mergeCell ref="P124:T125"/>
    <mergeCell ref="U124:U125"/>
    <mergeCell ref="W124:AA125"/>
    <mergeCell ref="AB217:AB218"/>
    <mergeCell ref="W217:AA218"/>
    <mergeCell ref="AB214:AB215"/>
    <mergeCell ref="W155:AA156"/>
    <mergeCell ref="AB155:AB156"/>
    <mergeCell ref="W208:AA209"/>
    <mergeCell ref="AB208:AB209"/>
    <mergeCell ref="W172:AA173"/>
    <mergeCell ref="W177:AA178"/>
    <mergeCell ref="AB210:AB211"/>
    <mergeCell ref="AB223:AB224"/>
    <mergeCell ref="AB220:AB221"/>
    <mergeCell ref="AC220:AG221"/>
    <mergeCell ref="AH220:AH221"/>
    <mergeCell ref="AI130:AM131"/>
    <mergeCell ref="AN130:AN131"/>
    <mergeCell ref="AI165:AM166"/>
    <mergeCell ref="AN165:AN166"/>
    <mergeCell ref="AI104:AM105"/>
    <mergeCell ref="AN104:AN105"/>
    <mergeCell ref="AI116:AM117"/>
    <mergeCell ref="AN116:AN117"/>
    <mergeCell ref="W6:AA7"/>
    <mergeCell ref="AB6:AB7"/>
    <mergeCell ref="AC6:AG7"/>
    <mergeCell ref="AH6:AH7"/>
    <mergeCell ref="G3:J4"/>
    <mergeCell ref="P3:T4"/>
    <mergeCell ref="G9:J10"/>
    <mergeCell ref="P6:T7"/>
    <mergeCell ref="K3:L4"/>
    <mergeCell ref="G5:I6"/>
    <mergeCell ref="J5:J6"/>
    <mergeCell ref="G7:I8"/>
    <mergeCell ref="J7:J8"/>
    <mergeCell ref="P20:T21"/>
    <mergeCell ref="W22:AA23"/>
    <mergeCell ref="AB22:AB23"/>
    <mergeCell ref="U20:U21"/>
    <mergeCell ref="W20:AA21"/>
    <mergeCell ref="U30:U31"/>
    <mergeCell ref="G34:I34"/>
    <mergeCell ref="AN3:AN4"/>
    <mergeCell ref="AI3:AM4"/>
    <mergeCell ref="U3:U4"/>
    <mergeCell ref="W3:AA4"/>
    <mergeCell ref="AC3:AG4"/>
    <mergeCell ref="AB3:AB4"/>
    <mergeCell ref="AH3:AH4"/>
    <mergeCell ref="U6:U7"/>
    <mergeCell ref="AC30:AG31"/>
    <mergeCell ref="AI30:AM31"/>
    <mergeCell ref="AN30:AN31"/>
    <mergeCell ref="G32:I33"/>
    <mergeCell ref="J32:J33"/>
    <mergeCell ref="W32:AA33"/>
    <mergeCell ref="AB32:AB33"/>
    <mergeCell ref="G30:J31"/>
    <mergeCell ref="K30:L31"/>
    <mergeCell ref="P30:T31"/>
    <mergeCell ref="AH38:AH39"/>
    <mergeCell ref="AI38:AM39"/>
    <mergeCell ref="AN38:AN39"/>
    <mergeCell ref="G39:K40"/>
    <mergeCell ref="U38:U39"/>
    <mergeCell ref="W38:AA39"/>
    <mergeCell ref="AB38:AB39"/>
    <mergeCell ref="AC38:AG39"/>
    <mergeCell ref="P41:T42"/>
    <mergeCell ref="U41:U42"/>
    <mergeCell ref="W41:AA42"/>
    <mergeCell ref="AB41:AB42"/>
    <mergeCell ref="G44:J45"/>
    <mergeCell ref="K44:L45"/>
    <mergeCell ref="P44:T45"/>
    <mergeCell ref="U44:U45"/>
    <mergeCell ref="AB44:AB45"/>
    <mergeCell ref="AC44:AG45"/>
    <mergeCell ref="AH44:AH45"/>
    <mergeCell ref="AI44:AM45"/>
    <mergeCell ref="AN44:AN45"/>
    <mergeCell ref="G46:I47"/>
    <mergeCell ref="J46:J47"/>
    <mergeCell ref="P47:T48"/>
    <mergeCell ref="U47:U48"/>
    <mergeCell ref="W47:AA48"/>
    <mergeCell ref="AB47:AB48"/>
    <mergeCell ref="AC47:AG48"/>
    <mergeCell ref="AH47:AH48"/>
    <mergeCell ref="G48:I49"/>
    <mergeCell ref="AH50:AH51"/>
    <mergeCell ref="AI50:AM51"/>
    <mergeCell ref="AN50:AN51"/>
    <mergeCell ref="W52:AA53"/>
    <mergeCell ref="AB52:AB53"/>
    <mergeCell ref="H54:J55"/>
    <mergeCell ref="P55:T56"/>
    <mergeCell ref="U55:U56"/>
    <mergeCell ref="W55:AA56"/>
    <mergeCell ref="AB55:AB56"/>
    <mergeCell ref="AC55:AG56"/>
    <mergeCell ref="AH55:AH56"/>
    <mergeCell ref="AJ55:AO56"/>
    <mergeCell ref="AB57:AB58"/>
    <mergeCell ref="AC57:AG58"/>
    <mergeCell ref="AH57:AH58"/>
    <mergeCell ref="AJ57:AO58"/>
    <mergeCell ref="W60:AA61"/>
    <mergeCell ref="AB60:AB61"/>
    <mergeCell ref="P64:T65"/>
    <mergeCell ref="U64:U65"/>
    <mergeCell ref="W64:AA65"/>
    <mergeCell ref="AB64:AB65"/>
    <mergeCell ref="AB67:AB68"/>
    <mergeCell ref="AC67:AG68"/>
    <mergeCell ref="AH67:AH68"/>
    <mergeCell ref="W69:AB70"/>
    <mergeCell ref="P72:T73"/>
    <mergeCell ref="U72:U73"/>
    <mergeCell ref="W72:AA73"/>
    <mergeCell ref="AB72:AB73"/>
    <mergeCell ref="AC72:AG73"/>
    <mergeCell ref="AH72:AH73"/>
    <mergeCell ref="AI72:AM73"/>
    <mergeCell ref="AN72:AN73"/>
    <mergeCell ref="G73:J74"/>
    <mergeCell ref="K73:L74"/>
    <mergeCell ref="G75:I76"/>
    <mergeCell ref="J75:J76"/>
    <mergeCell ref="AC77:AN78"/>
    <mergeCell ref="G79:J80"/>
    <mergeCell ref="G81:I82"/>
    <mergeCell ref="J81:J82"/>
    <mergeCell ref="P80:T81"/>
    <mergeCell ref="G77:I78"/>
    <mergeCell ref="J77:J78"/>
    <mergeCell ref="U80:U81"/>
    <mergeCell ref="W80:AA81"/>
    <mergeCell ref="AB80:AB81"/>
    <mergeCell ref="G83:J84"/>
    <mergeCell ref="P83:T84"/>
    <mergeCell ref="U83:U84"/>
    <mergeCell ref="W83:AA84"/>
    <mergeCell ref="AC85:AH86"/>
    <mergeCell ref="P88:T89"/>
    <mergeCell ref="U88:U89"/>
    <mergeCell ref="AC88:AG89"/>
    <mergeCell ref="AH88:AH89"/>
    <mergeCell ref="W88:AA89"/>
    <mergeCell ref="AI88:AM89"/>
    <mergeCell ref="AN88:AN89"/>
    <mergeCell ref="W91:AB92"/>
    <mergeCell ref="P101:T102"/>
    <mergeCell ref="U101:U102"/>
    <mergeCell ref="W101:AA102"/>
    <mergeCell ref="AB101:AB102"/>
    <mergeCell ref="AC101:AG102"/>
    <mergeCell ref="AH101:AH102"/>
    <mergeCell ref="P95:T96"/>
    <mergeCell ref="AF109:AF110"/>
    <mergeCell ref="AG109:AO110"/>
    <mergeCell ref="G116:J117"/>
    <mergeCell ref="K116:L117"/>
    <mergeCell ref="P116:T117"/>
    <mergeCell ref="U116:U117"/>
    <mergeCell ref="W116:AA117"/>
    <mergeCell ref="AB116:AB117"/>
    <mergeCell ref="AC116:AG117"/>
    <mergeCell ref="AH116:AH117"/>
    <mergeCell ref="G118:I119"/>
    <mergeCell ref="J118:J119"/>
    <mergeCell ref="G120:I121"/>
    <mergeCell ref="J120:J121"/>
    <mergeCell ref="G122:K123"/>
    <mergeCell ref="G124:I125"/>
    <mergeCell ref="J124:J125"/>
    <mergeCell ref="G126:K127"/>
    <mergeCell ref="AC127:AG128"/>
    <mergeCell ref="AH127:AH128"/>
    <mergeCell ref="AC130:AG131"/>
    <mergeCell ref="AH130:AH131"/>
    <mergeCell ref="U133:U134"/>
    <mergeCell ref="W133:AA134"/>
    <mergeCell ref="AB133:AB134"/>
    <mergeCell ref="AC133:AG134"/>
    <mergeCell ref="AH133:AH134"/>
    <mergeCell ref="AI133:AM134"/>
    <mergeCell ref="AN133:AN134"/>
    <mergeCell ref="AC136:AG137"/>
    <mergeCell ref="AH136:AH137"/>
    <mergeCell ref="AI136:AM137"/>
    <mergeCell ref="AN136:AN137"/>
    <mergeCell ref="AB139:AB140"/>
    <mergeCell ref="G141:I142"/>
    <mergeCell ref="J141:J142"/>
    <mergeCell ref="P142:T143"/>
    <mergeCell ref="U142:U143"/>
    <mergeCell ref="W142:AA143"/>
    <mergeCell ref="AB142:AB143"/>
    <mergeCell ref="G143:I144"/>
    <mergeCell ref="J143:J144"/>
    <mergeCell ref="G139:J140"/>
    <mergeCell ref="G145:L146"/>
    <mergeCell ref="G148:J149"/>
    <mergeCell ref="K148:L149"/>
    <mergeCell ref="P148:T149"/>
    <mergeCell ref="W148:AA149"/>
    <mergeCell ref="AB148:AB149"/>
    <mergeCell ref="G150:I151"/>
    <mergeCell ref="J150:J151"/>
    <mergeCell ref="U148:U149"/>
    <mergeCell ref="P155:T156"/>
    <mergeCell ref="U155:U156"/>
    <mergeCell ref="AK155:AM156"/>
    <mergeCell ref="G159:J160"/>
    <mergeCell ref="K159:L160"/>
    <mergeCell ref="P159:T160"/>
    <mergeCell ref="U159:U160"/>
    <mergeCell ref="W159:AA160"/>
    <mergeCell ref="AB159:AB160"/>
    <mergeCell ref="AC159:AG160"/>
    <mergeCell ref="AB162:AB163"/>
    <mergeCell ref="AC162:AG163"/>
    <mergeCell ref="AH162:AH163"/>
    <mergeCell ref="G163:I164"/>
    <mergeCell ref="J163:J164"/>
    <mergeCell ref="G161:I162"/>
    <mergeCell ref="J161:J162"/>
    <mergeCell ref="P162:T163"/>
    <mergeCell ref="U162:U163"/>
    <mergeCell ref="AC167:AG168"/>
    <mergeCell ref="AH167:AH168"/>
    <mergeCell ref="AI167:AM168"/>
    <mergeCell ref="G165:J166"/>
    <mergeCell ref="P165:T166"/>
    <mergeCell ref="U165:U166"/>
    <mergeCell ref="W167:AA168"/>
    <mergeCell ref="AN167:AN168"/>
    <mergeCell ref="P170:T171"/>
    <mergeCell ref="U170:U171"/>
    <mergeCell ref="W170:AA171"/>
    <mergeCell ref="AB170:AB171"/>
    <mergeCell ref="AC170:AG171"/>
    <mergeCell ref="AH170:AH171"/>
    <mergeCell ref="AI170:AM171"/>
    <mergeCell ref="AN170:AN171"/>
    <mergeCell ref="AB167:AB168"/>
    <mergeCell ref="AN175:AN176"/>
    <mergeCell ref="AB172:AB173"/>
    <mergeCell ref="AC172:AG173"/>
    <mergeCell ref="AH172:AH173"/>
    <mergeCell ref="AI172:AM173"/>
    <mergeCell ref="P183:T184"/>
    <mergeCell ref="U183:U184"/>
    <mergeCell ref="AN172:AN173"/>
    <mergeCell ref="P175:T176"/>
    <mergeCell ref="U175:U176"/>
    <mergeCell ref="W175:AA176"/>
    <mergeCell ref="AB175:AB176"/>
    <mergeCell ref="AC175:AG176"/>
    <mergeCell ref="AH175:AH176"/>
    <mergeCell ref="AI175:AM176"/>
    <mergeCell ref="AI183:AM184"/>
    <mergeCell ref="AN183:AN184"/>
    <mergeCell ref="G185:I186"/>
    <mergeCell ref="J185:J186"/>
    <mergeCell ref="W183:AA184"/>
    <mergeCell ref="AB183:AB184"/>
    <mergeCell ref="AC183:AG184"/>
    <mergeCell ref="AH183:AH184"/>
    <mergeCell ref="G183:J184"/>
    <mergeCell ref="K183:L184"/>
    <mergeCell ref="G187:J188"/>
    <mergeCell ref="P189:T190"/>
    <mergeCell ref="U189:U190"/>
    <mergeCell ref="W189:AA190"/>
    <mergeCell ref="AC189:AG190"/>
    <mergeCell ref="AH189:AH190"/>
    <mergeCell ref="AI189:AM190"/>
    <mergeCell ref="AN189:AN190"/>
    <mergeCell ref="B192:F193"/>
    <mergeCell ref="G192:H193"/>
    <mergeCell ref="B195:F196"/>
    <mergeCell ref="G198:J199"/>
    <mergeCell ref="K198:L199"/>
    <mergeCell ref="AC198:AG199"/>
    <mergeCell ref="AH198:AH199"/>
    <mergeCell ref="G200:I203"/>
    <mergeCell ref="J200:J203"/>
    <mergeCell ref="P200:U201"/>
    <mergeCell ref="AB200:AB201"/>
    <mergeCell ref="P203:T204"/>
    <mergeCell ref="U203:U204"/>
    <mergeCell ref="W203:AA204"/>
    <mergeCell ref="AC203:AG204"/>
    <mergeCell ref="AH203:AH204"/>
    <mergeCell ref="G204:I205"/>
    <mergeCell ref="J204:J205"/>
    <mergeCell ref="G206:J207"/>
    <mergeCell ref="P206:T207"/>
    <mergeCell ref="U206:U207"/>
    <mergeCell ref="W206:AA207"/>
    <mergeCell ref="AC206:AG207"/>
    <mergeCell ref="AH206:AH207"/>
    <mergeCell ref="AI206:AM207"/>
    <mergeCell ref="AN206:AN207"/>
    <mergeCell ref="AC223:AG224"/>
    <mergeCell ref="AH223:AH224"/>
    <mergeCell ref="AI223:AM224"/>
    <mergeCell ref="AN223:AN224"/>
    <mergeCell ref="G226:J227"/>
    <mergeCell ref="K226:L227"/>
    <mergeCell ref="G228:I229"/>
    <mergeCell ref="J228:J229"/>
    <mergeCell ref="W229:AA230"/>
    <mergeCell ref="AB229:AB230"/>
    <mergeCell ref="G230:I231"/>
    <mergeCell ref="J230:J231"/>
    <mergeCell ref="P229:T230"/>
    <mergeCell ref="U229:U230"/>
    <mergeCell ref="G232:J233"/>
    <mergeCell ref="P232:T233"/>
    <mergeCell ref="U232:U233"/>
    <mergeCell ref="W232:AA233"/>
    <mergeCell ref="AH232:AH233"/>
    <mergeCell ref="P235:T236"/>
    <mergeCell ref="U235:U236"/>
    <mergeCell ref="P238:T239"/>
    <mergeCell ref="U238:U239"/>
    <mergeCell ref="W238:AA239"/>
    <mergeCell ref="AB238:AB239"/>
    <mergeCell ref="AC238:AG239"/>
    <mergeCell ref="AH238:AH239"/>
    <mergeCell ref="W235:AA236"/>
    <mergeCell ref="AI238:AM239"/>
    <mergeCell ref="AN238:AN239"/>
    <mergeCell ref="AC242:AG243"/>
    <mergeCell ref="AH242:AH243"/>
    <mergeCell ref="AC240:AG241"/>
    <mergeCell ref="AH240:AH241"/>
    <mergeCell ref="AI240:AM241"/>
    <mergeCell ref="AN240:AN241"/>
    <mergeCell ref="W249:AA250"/>
    <mergeCell ref="AB249:AB250"/>
    <mergeCell ref="AC249:AG250"/>
    <mergeCell ref="AH249:AH250"/>
    <mergeCell ref="P252:T253"/>
    <mergeCell ref="U252:U253"/>
    <mergeCell ref="W252:AA253"/>
    <mergeCell ref="AB252:AB253"/>
    <mergeCell ref="AC252:AG253"/>
    <mergeCell ref="AH252:AH253"/>
    <mergeCell ref="AI252:AM253"/>
    <mergeCell ref="AN252:AN253"/>
    <mergeCell ref="U257:U258"/>
    <mergeCell ref="W257:AA258"/>
    <mergeCell ref="AB257:AB258"/>
    <mergeCell ref="AC257:AG258"/>
    <mergeCell ref="W259:AA260"/>
    <mergeCell ref="AB259:AB260"/>
    <mergeCell ref="AC259:AG260"/>
    <mergeCell ref="AH259:AH260"/>
    <mergeCell ref="P262:T263"/>
    <mergeCell ref="U262:U263"/>
    <mergeCell ref="W262:AA263"/>
    <mergeCell ref="AB262:AB263"/>
    <mergeCell ref="K266:N267"/>
    <mergeCell ref="G269:K270"/>
    <mergeCell ref="L269:L270"/>
    <mergeCell ref="G275:K276"/>
    <mergeCell ref="L275:L276"/>
    <mergeCell ref="AF276:AJ277"/>
    <mergeCell ref="AK276:AL277"/>
    <mergeCell ref="AM276:AN277"/>
    <mergeCell ref="G278:L279"/>
    <mergeCell ref="AF278:AJ279"/>
    <mergeCell ref="AK278:AL279"/>
    <mergeCell ref="AM278:AN279"/>
    <mergeCell ref="AF280:AJ281"/>
    <mergeCell ref="AK280:AL281"/>
    <mergeCell ref="AM280:AN281"/>
    <mergeCell ref="G282:K283"/>
    <mergeCell ref="L282:L283"/>
    <mergeCell ref="P282:T283"/>
    <mergeCell ref="U282:U283"/>
    <mergeCell ref="W282:AA283"/>
    <mergeCell ref="AB282:AB283"/>
    <mergeCell ref="AF282:AJ283"/>
    <mergeCell ref="AK282:AL283"/>
    <mergeCell ref="AM282:AN283"/>
    <mergeCell ref="H284:J285"/>
    <mergeCell ref="K284:K285"/>
    <mergeCell ref="O284:U285"/>
    <mergeCell ref="W284:AA285"/>
    <mergeCell ref="AB284:AB285"/>
    <mergeCell ref="AF284:AJ285"/>
    <mergeCell ref="AK284:AL285"/>
    <mergeCell ref="AM284:AN285"/>
    <mergeCell ref="AM286:AN287"/>
    <mergeCell ref="H286:K287"/>
    <mergeCell ref="P286:AB287"/>
    <mergeCell ref="AF286:AJ287"/>
    <mergeCell ref="AK286:AL287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82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2" width="7.50390625" style="0" customWidth="1"/>
  </cols>
  <sheetData>
    <row r="1" spans="1:12" ht="21">
      <c r="A1" s="193" t="s">
        <v>428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7.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3.5">
      <c r="A3" s="261" t="s">
        <v>320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s="86" customFormat="1" ht="12" customHeight="1">
      <c r="A4" s="84" t="s">
        <v>429</v>
      </c>
      <c r="B4" s="264" t="s">
        <v>430</v>
      </c>
      <c r="C4" s="85" t="s">
        <v>431</v>
      </c>
      <c r="D4" s="264" t="s">
        <v>432</v>
      </c>
      <c r="E4" s="264" t="s">
        <v>433</v>
      </c>
      <c r="F4" s="264" t="s">
        <v>434</v>
      </c>
      <c r="G4" s="264" t="s">
        <v>435</v>
      </c>
      <c r="H4" s="264" t="s">
        <v>322</v>
      </c>
      <c r="I4" s="264" t="s">
        <v>323</v>
      </c>
      <c r="J4" s="264" t="s">
        <v>324</v>
      </c>
      <c r="K4" s="264" t="s">
        <v>325</v>
      </c>
      <c r="L4" s="268" t="s">
        <v>326</v>
      </c>
    </row>
    <row r="5" spans="1:12" s="86" customFormat="1" ht="12" customHeight="1">
      <c r="A5" s="87" t="s">
        <v>436</v>
      </c>
      <c r="B5" s="267"/>
      <c r="C5" s="88" t="s">
        <v>436</v>
      </c>
      <c r="D5" s="267"/>
      <c r="E5" s="267"/>
      <c r="F5" s="267"/>
      <c r="G5" s="267"/>
      <c r="H5" s="267"/>
      <c r="I5" s="267"/>
      <c r="J5" s="267"/>
      <c r="K5" s="267"/>
      <c r="L5" s="269"/>
    </row>
    <row r="6" spans="1:12" ht="12" customHeight="1">
      <c r="A6" s="90">
        <v>1</v>
      </c>
      <c r="B6" s="91">
        <v>0.01</v>
      </c>
      <c r="C6" s="91">
        <v>1E-05</v>
      </c>
      <c r="D6" s="91">
        <v>0.3937</v>
      </c>
      <c r="E6" s="91">
        <v>0.03281</v>
      </c>
      <c r="F6" s="91">
        <v>0.01094</v>
      </c>
      <c r="G6" s="92" t="s">
        <v>437</v>
      </c>
      <c r="H6" s="91">
        <v>0.0264</v>
      </c>
      <c r="I6" s="91">
        <v>0.033</v>
      </c>
      <c r="J6" s="91">
        <v>0.0055</v>
      </c>
      <c r="K6" s="92" t="s">
        <v>437</v>
      </c>
      <c r="L6" s="93" t="s">
        <v>437</v>
      </c>
    </row>
    <row r="7" spans="1:12" ht="12" customHeight="1">
      <c r="A7" s="90">
        <v>100</v>
      </c>
      <c r="B7" s="91">
        <v>1</v>
      </c>
      <c r="C7" s="91">
        <v>0.001</v>
      </c>
      <c r="D7" s="91">
        <v>39.37</v>
      </c>
      <c r="E7" s="91">
        <v>3.28083</v>
      </c>
      <c r="F7" s="91">
        <v>1.0936</v>
      </c>
      <c r="G7" s="91">
        <v>0.00062</v>
      </c>
      <c r="H7" s="91">
        <v>2.64</v>
      </c>
      <c r="I7" s="91">
        <v>3.3</v>
      </c>
      <c r="J7" s="91">
        <v>0.55</v>
      </c>
      <c r="K7" s="91">
        <v>0.0092</v>
      </c>
      <c r="L7" s="94">
        <v>0.00025</v>
      </c>
    </row>
    <row r="8" spans="1:12" ht="12" customHeight="1">
      <c r="A8" s="90">
        <v>100000</v>
      </c>
      <c r="B8" s="91">
        <v>1000</v>
      </c>
      <c r="C8" s="91">
        <v>1</v>
      </c>
      <c r="D8" s="92" t="s">
        <v>437</v>
      </c>
      <c r="E8" s="91">
        <v>3280.8</v>
      </c>
      <c r="F8" s="91">
        <v>1093.6</v>
      </c>
      <c r="G8" s="91">
        <v>0.62137</v>
      </c>
      <c r="H8" s="91">
        <v>2640</v>
      </c>
      <c r="I8" s="91">
        <v>3300</v>
      </c>
      <c r="J8" s="91">
        <v>550</v>
      </c>
      <c r="K8" s="91">
        <v>9.1667</v>
      </c>
      <c r="L8" s="94">
        <v>0.25463</v>
      </c>
    </row>
    <row r="9" spans="1:12" ht="12" customHeight="1">
      <c r="A9" s="95">
        <v>2.54</v>
      </c>
      <c r="B9" s="91">
        <v>0.0254</v>
      </c>
      <c r="C9" s="92" t="s">
        <v>437</v>
      </c>
      <c r="D9" s="91">
        <v>1</v>
      </c>
      <c r="E9" s="91">
        <v>0.08333</v>
      </c>
      <c r="F9" s="91">
        <v>0.02777</v>
      </c>
      <c r="G9" s="92" t="s">
        <v>437</v>
      </c>
      <c r="H9" s="91">
        <v>0.06706</v>
      </c>
      <c r="I9" s="91">
        <v>0.08382</v>
      </c>
      <c r="J9" s="91">
        <v>0.01397</v>
      </c>
      <c r="K9" s="92" t="s">
        <v>437</v>
      </c>
      <c r="L9" s="93" t="s">
        <v>437</v>
      </c>
    </row>
    <row r="10" spans="1:12" ht="12" customHeight="1">
      <c r="A10" s="90">
        <v>30.48</v>
      </c>
      <c r="B10" s="91">
        <v>0.3048</v>
      </c>
      <c r="C10" s="92" t="s">
        <v>437</v>
      </c>
      <c r="D10" s="91">
        <v>12</v>
      </c>
      <c r="E10" s="91">
        <v>1</v>
      </c>
      <c r="F10" s="91">
        <v>0.33333</v>
      </c>
      <c r="G10" s="92" t="s">
        <v>437</v>
      </c>
      <c r="H10" s="91">
        <v>0.80469</v>
      </c>
      <c r="I10" s="91">
        <v>1.0058</v>
      </c>
      <c r="J10" s="91">
        <v>0.16763</v>
      </c>
      <c r="K10" s="92" t="s">
        <v>437</v>
      </c>
      <c r="L10" s="93" t="s">
        <v>437</v>
      </c>
    </row>
    <row r="11" spans="1:12" ht="12" customHeight="1">
      <c r="A11" s="96">
        <v>91.44</v>
      </c>
      <c r="B11" s="91">
        <v>0.9144</v>
      </c>
      <c r="C11" s="92" t="s">
        <v>437</v>
      </c>
      <c r="D11" s="91">
        <v>36</v>
      </c>
      <c r="E11" s="91">
        <v>3</v>
      </c>
      <c r="F11" s="91">
        <v>1</v>
      </c>
      <c r="G11" s="97"/>
      <c r="H11" s="91">
        <v>2.414</v>
      </c>
      <c r="I11" s="91">
        <v>3.0175</v>
      </c>
      <c r="J11" s="91">
        <v>0.50292</v>
      </c>
      <c r="K11" s="92" t="s">
        <v>437</v>
      </c>
      <c r="L11" s="93" t="s">
        <v>437</v>
      </c>
    </row>
    <row r="12" spans="1:12" ht="12" customHeight="1">
      <c r="A12" s="90">
        <v>160934</v>
      </c>
      <c r="B12" s="91">
        <v>1609.3</v>
      </c>
      <c r="C12" s="91">
        <v>1.6093</v>
      </c>
      <c r="D12" s="91">
        <v>63360</v>
      </c>
      <c r="E12" s="91">
        <v>5280</v>
      </c>
      <c r="F12" s="91">
        <v>1760</v>
      </c>
      <c r="G12" s="91">
        <v>1</v>
      </c>
      <c r="H12" s="91">
        <v>4248.64</v>
      </c>
      <c r="I12" s="91">
        <v>5310.8</v>
      </c>
      <c r="J12" s="91">
        <v>885.12</v>
      </c>
      <c r="K12" s="91">
        <v>14.752</v>
      </c>
      <c r="L12" s="94">
        <v>0.40978</v>
      </c>
    </row>
    <row r="13" spans="1:12" ht="12" customHeight="1">
      <c r="A13" s="90">
        <v>37.879</v>
      </c>
      <c r="B13" s="91">
        <v>0.37879</v>
      </c>
      <c r="C13" s="91">
        <v>0.00038</v>
      </c>
      <c r="D13" s="91">
        <v>14.913</v>
      </c>
      <c r="E13" s="91">
        <v>1.2427</v>
      </c>
      <c r="F13" s="91">
        <v>0.41425</v>
      </c>
      <c r="G13" s="92" t="s">
        <v>437</v>
      </c>
      <c r="H13" s="91">
        <v>1</v>
      </c>
      <c r="I13" s="91">
        <v>1.25</v>
      </c>
      <c r="J13" s="91">
        <v>0.20825</v>
      </c>
      <c r="K13" s="92" t="s">
        <v>437</v>
      </c>
      <c r="L13" s="93" t="s">
        <v>437</v>
      </c>
    </row>
    <row r="14" spans="1:12" ht="12" customHeight="1">
      <c r="A14" s="90">
        <v>30.303</v>
      </c>
      <c r="B14" s="91">
        <v>0.30303</v>
      </c>
      <c r="C14" s="91">
        <v>0.0003</v>
      </c>
      <c r="D14" s="91">
        <v>11.93</v>
      </c>
      <c r="E14" s="91">
        <v>0.9942</v>
      </c>
      <c r="F14" s="91">
        <v>0.3314</v>
      </c>
      <c r="G14" s="92" t="s">
        <v>437</v>
      </c>
      <c r="H14" s="91">
        <v>0.8</v>
      </c>
      <c r="I14" s="91">
        <v>1</v>
      </c>
      <c r="J14" s="91">
        <v>0.16667</v>
      </c>
      <c r="K14" s="92" t="s">
        <v>437</v>
      </c>
      <c r="L14" s="93" t="s">
        <v>437</v>
      </c>
    </row>
    <row r="15" spans="1:12" ht="12" customHeight="1">
      <c r="A15" s="90">
        <v>181.82</v>
      </c>
      <c r="B15" s="91">
        <v>1.8182</v>
      </c>
      <c r="C15" s="91">
        <v>0.00182</v>
      </c>
      <c r="D15" s="91">
        <v>71.582</v>
      </c>
      <c r="E15" s="91">
        <v>5.9652</v>
      </c>
      <c r="F15" s="91">
        <v>1.9884</v>
      </c>
      <c r="G15" s="92" t="s">
        <v>437</v>
      </c>
      <c r="H15" s="91">
        <v>4.8</v>
      </c>
      <c r="I15" s="91">
        <v>6</v>
      </c>
      <c r="J15" s="91">
        <v>1</v>
      </c>
      <c r="K15" s="91">
        <v>0.01667</v>
      </c>
      <c r="L15" s="94">
        <v>0.00046</v>
      </c>
    </row>
    <row r="16" spans="1:12" ht="12" customHeight="1">
      <c r="A16" s="90">
        <v>10909</v>
      </c>
      <c r="B16" s="91">
        <v>109.09</v>
      </c>
      <c r="C16" s="91">
        <v>0.10909</v>
      </c>
      <c r="D16" s="91">
        <v>4295.04</v>
      </c>
      <c r="E16" s="91">
        <v>357.92</v>
      </c>
      <c r="F16" s="98">
        <v>119.3</v>
      </c>
      <c r="G16" s="91">
        <v>0.06778</v>
      </c>
      <c r="H16" s="91">
        <v>288</v>
      </c>
      <c r="I16" s="91">
        <v>360</v>
      </c>
      <c r="J16" s="91">
        <v>60</v>
      </c>
      <c r="K16" s="91">
        <v>1</v>
      </c>
      <c r="L16" s="94">
        <v>0.02778</v>
      </c>
    </row>
    <row r="17" spans="1:12" ht="12" customHeight="1">
      <c r="A17" s="99">
        <v>392730</v>
      </c>
      <c r="B17" s="100">
        <v>3927.3</v>
      </c>
      <c r="C17" s="100">
        <v>3.9273</v>
      </c>
      <c r="D17" s="100">
        <v>154620</v>
      </c>
      <c r="E17" s="100">
        <v>12885</v>
      </c>
      <c r="F17" s="100">
        <v>4295</v>
      </c>
      <c r="G17" s="100">
        <v>2.4403</v>
      </c>
      <c r="H17" s="100">
        <v>10368</v>
      </c>
      <c r="I17" s="100">
        <v>12960</v>
      </c>
      <c r="J17" s="100">
        <v>2160</v>
      </c>
      <c r="K17" s="100">
        <v>36</v>
      </c>
      <c r="L17" s="101">
        <v>1</v>
      </c>
    </row>
    <row r="18" spans="1:12" ht="7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3.5">
      <c r="A19" s="261" t="s">
        <v>328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 s="86" customFormat="1" ht="12" customHeight="1">
      <c r="A20" s="102" t="s">
        <v>329</v>
      </c>
      <c r="B20" s="264" t="s">
        <v>438</v>
      </c>
      <c r="C20" s="264" t="s">
        <v>439</v>
      </c>
      <c r="D20" s="85" t="s">
        <v>330</v>
      </c>
      <c r="E20" s="85" t="s">
        <v>329</v>
      </c>
      <c r="F20" s="85" t="s">
        <v>331</v>
      </c>
      <c r="G20" s="264" t="s">
        <v>440</v>
      </c>
      <c r="H20" s="85" t="s">
        <v>332</v>
      </c>
      <c r="I20" s="264" t="s">
        <v>333</v>
      </c>
      <c r="J20" s="264" t="s">
        <v>334</v>
      </c>
      <c r="K20" s="264" t="s">
        <v>335</v>
      </c>
      <c r="L20" s="268" t="s">
        <v>336</v>
      </c>
    </row>
    <row r="21" spans="1:12" s="86" customFormat="1" ht="12" customHeight="1">
      <c r="A21" s="87" t="s">
        <v>441</v>
      </c>
      <c r="B21" s="267"/>
      <c r="C21" s="267"/>
      <c r="D21" s="88" t="s">
        <v>441</v>
      </c>
      <c r="E21" s="88" t="s">
        <v>442</v>
      </c>
      <c r="F21" s="88" t="s">
        <v>443</v>
      </c>
      <c r="G21" s="267"/>
      <c r="H21" s="88" t="s">
        <v>444</v>
      </c>
      <c r="I21" s="267"/>
      <c r="J21" s="267"/>
      <c r="K21" s="267"/>
      <c r="L21" s="269"/>
    </row>
    <row r="22" spans="1:12" ht="12" customHeight="1">
      <c r="A22" s="103">
        <v>1</v>
      </c>
      <c r="B22" s="104">
        <v>0.01</v>
      </c>
      <c r="C22" s="104">
        <v>0.0001</v>
      </c>
      <c r="D22" s="104">
        <v>1E-06</v>
      </c>
      <c r="E22" s="104">
        <v>10.764</v>
      </c>
      <c r="F22" s="104">
        <v>1.196</v>
      </c>
      <c r="G22" s="104">
        <v>0.000247</v>
      </c>
      <c r="H22" s="92" t="s">
        <v>337</v>
      </c>
      <c r="I22" s="104">
        <v>10.89</v>
      </c>
      <c r="J22" s="104">
        <v>0.3025</v>
      </c>
      <c r="K22" s="104">
        <v>0.001008</v>
      </c>
      <c r="L22" s="105">
        <v>0.001008</v>
      </c>
    </row>
    <row r="23" spans="1:12" ht="12" customHeight="1">
      <c r="A23" s="103">
        <v>100</v>
      </c>
      <c r="B23" s="104">
        <v>1</v>
      </c>
      <c r="C23" s="104">
        <v>0.01</v>
      </c>
      <c r="D23" s="104">
        <v>0.0001</v>
      </c>
      <c r="E23" s="104">
        <v>1076.4</v>
      </c>
      <c r="F23" s="104">
        <v>119.6</v>
      </c>
      <c r="G23" s="104">
        <v>0.024711</v>
      </c>
      <c r="H23" s="104">
        <v>3.9E-05</v>
      </c>
      <c r="I23" s="104">
        <v>1089</v>
      </c>
      <c r="J23" s="104">
        <v>30.25</v>
      </c>
      <c r="K23" s="104">
        <v>0.10083</v>
      </c>
      <c r="L23" s="105">
        <v>0.010083</v>
      </c>
    </row>
    <row r="24" spans="1:12" ht="12" customHeight="1">
      <c r="A24" s="103">
        <v>10000</v>
      </c>
      <c r="B24" s="104">
        <v>100</v>
      </c>
      <c r="C24" s="104">
        <v>1</v>
      </c>
      <c r="D24" s="104">
        <v>0.01</v>
      </c>
      <c r="E24" s="92" t="s">
        <v>337</v>
      </c>
      <c r="F24" s="104">
        <v>11960</v>
      </c>
      <c r="G24" s="104">
        <v>2.4711</v>
      </c>
      <c r="H24" s="104">
        <v>0.003861</v>
      </c>
      <c r="I24" s="104">
        <v>108900</v>
      </c>
      <c r="J24" s="104">
        <v>3025</v>
      </c>
      <c r="K24" s="104">
        <v>10.083</v>
      </c>
      <c r="L24" s="105">
        <v>1.0083</v>
      </c>
    </row>
    <row r="25" spans="1:12" ht="12" customHeight="1">
      <c r="A25" s="103">
        <v>1000000</v>
      </c>
      <c r="B25" s="104">
        <v>10000</v>
      </c>
      <c r="C25" s="104">
        <v>100</v>
      </c>
      <c r="D25" s="104">
        <v>1</v>
      </c>
      <c r="E25" s="92" t="s">
        <v>337</v>
      </c>
      <c r="F25" s="92" t="s">
        <v>337</v>
      </c>
      <c r="G25" s="104">
        <v>247.11</v>
      </c>
      <c r="H25" s="104">
        <v>0.3861</v>
      </c>
      <c r="I25" s="104">
        <v>10890000</v>
      </c>
      <c r="J25" s="104">
        <v>302500</v>
      </c>
      <c r="K25" s="104">
        <v>1008.3</v>
      </c>
      <c r="L25" s="105">
        <v>100.83</v>
      </c>
    </row>
    <row r="26" spans="1:12" ht="12" customHeight="1">
      <c r="A26" s="103">
        <v>0.092903</v>
      </c>
      <c r="B26" s="104">
        <v>0.000929</v>
      </c>
      <c r="C26" s="104">
        <v>9.3E-06</v>
      </c>
      <c r="D26" s="92" t="s">
        <v>337</v>
      </c>
      <c r="E26" s="104">
        <v>1</v>
      </c>
      <c r="F26" s="104">
        <v>0.11</v>
      </c>
      <c r="G26" s="92" t="s">
        <v>337</v>
      </c>
      <c r="H26" s="92" t="s">
        <v>337</v>
      </c>
      <c r="I26" s="104">
        <v>1.0117</v>
      </c>
      <c r="J26" s="104">
        <v>0.0281</v>
      </c>
      <c r="K26" s="92" t="s">
        <v>337</v>
      </c>
      <c r="L26" s="93" t="s">
        <v>337</v>
      </c>
    </row>
    <row r="27" spans="1:12" ht="12" customHeight="1">
      <c r="A27" s="103">
        <v>0.83613</v>
      </c>
      <c r="B27" s="104">
        <v>0.008361</v>
      </c>
      <c r="C27" s="104">
        <v>8.4E-05</v>
      </c>
      <c r="D27" s="92" t="s">
        <v>337</v>
      </c>
      <c r="E27" s="104">
        <v>9</v>
      </c>
      <c r="F27" s="104">
        <v>1</v>
      </c>
      <c r="G27" s="92" t="s">
        <v>337</v>
      </c>
      <c r="H27" s="92" t="s">
        <v>337</v>
      </c>
      <c r="I27" s="104">
        <v>9.1055</v>
      </c>
      <c r="J27" s="104">
        <v>0.25293</v>
      </c>
      <c r="K27" s="92" t="s">
        <v>337</v>
      </c>
      <c r="L27" s="93" t="s">
        <v>337</v>
      </c>
    </row>
    <row r="28" spans="1:12" ht="12" customHeight="1">
      <c r="A28" s="103">
        <v>4046.8</v>
      </c>
      <c r="B28" s="104">
        <v>40.468</v>
      </c>
      <c r="C28" s="104">
        <v>0.40468</v>
      </c>
      <c r="D28" s="104">
        <v>0.004047</v>
      </c>
      <c r="E28" s="104">
        <v>43560</v>
      </c>
      <c r="F28" s="104">
        <v>4840</v>
      </c>
      <c r="G28" s="104">
        <v>1</v>
      </c>
      <c r="H28" s="104">
        <v>0.00156</v>
      </c>
      <c r="I28" s="92" t="s">
        <v>337</v>
      </c>
      <c r="J28" s="92" t="s">
        <v>337</v>
      </c>
      <c r="K28" s="104">
        <v>4.08043</v>
      </c>
      <c r="L28" s="105">
        <v>0.40804</v>
      </c>
    </row>
    <row r="29" spans="1:12" ht="12" customHeight="1">
      <c r="A29" s="103">
        <v>2589998</v>
      </c>
      <c r="B29" s="104">
        <v>25899</v>
      </c>
      <c r="C29" s="104">
        <v>258.99</v>
      </c>
      <c r="D29" s="104">
        <v>2.5899</v>
      </c>
      <c r="E29" s="92" t="s">
        <v>337</v>
      </c>
      <c r="F29" s="104">
        <v>3097600</v>
      </c>
      <c r="G29" s="104">
        <v>640</v>
      </c>
      <c r="H29" s="104">
        <v>1</v>
      </c>
      <c r="I29" s="92" t="s">
        <v>337</v>
      </c>
      <c r="J29" s="92" t="s">
        <v>337</v>
      </c>
      <c r="K29" s="104">
        <v>2611.5</v>
      </c>
      <c r="L29" s="105">
        <v>261.15</v>
      </c>
    </row>
    <row r="30" spans="1:12" ht="12" customHeight="1">
      <c r="A30" s="103">
        <v>0.091827</v>
      </c>
      <c r="B30" s="104">
        <v>0.000918</v>
      </c>
      <c r="C30" s="104">
        <v>9.2E-05</v>
      </c>
      <c r="D30" s="92" t="s">
        <v>337</v>
      </c>
      <c r="E30" s="104">
        <v>0.98846</v>
      </c>
      <c r="F30" s="104">
        <v>0.10982</v>
      </c>
      <c r="G30" s="92" t="s">
        <v>337</v>
      </c>
      <c r="H30" s="92" t="s">
        <v>337</v>
      </c>
      <c r="I30" s="104">
        <v>1</v>
      </c>
      <c r="J30" s="104">
        <v>0.02778</v>
      </c>
      <c r="K30" s="92" t="s">
        <v>337</v>
      </c>
      <c r="L30" s="93" t="s">
        <v>337</v>
      </c>
    </row>
    <row r="31" spans="1:12" ht="12" customHeight="1">
      <c r="A31" s="103">
        <v>3.3058</v>
      </c>
      <c r="B31" s="104">
        <v>0.033058</v>
      </c>
      <c r="C31" s="104">
        <v>0.000331</v>
      </c>
      <c r="D31" s="104">
        <v>3E-06</v>
      </c>
      <c r="E31" s="104">
        <v>35.583</v>
      </c>
      <c r="F31" s="104">
        <v>3.9537</v>
      </c>
      <c r="G31" s="92" t="s">
        <v>337</v>
      </c>
      <c r="H31" s="92" t="s">
        <v>337</v>
      </c>
      <c r="I31" s="104">
        <v>36</v>
      </c>
      <c r="J31" s="104">
        <v>1</v>
      </c>
      <c r="K31" s="104">
        <v>0.00333</v>
      </c>
      <c r="L31" s="105">
        <v>0.00033</v>
      </c>
    </row>
    <row r="32" spans="1:12" ht="12" customHeight="1">
      <c r="A32" s="103">
        <v>991.74</v>
      </c>
      <c r="B32" s="104">
        <v>9.9174</v>
      </c>
      <c r="C32" s="104">
        <v>0.099174</v>
      </c>
      <c r="D32" s="104">
        <v>0.000992</v>
      </c>
      <c r="E32" s="92" t="s">
        <v>337</v>
      </c>
      <c r="F32" s="104">
        <v>1186.1</v>
      </c>
      <c r="G32" s="104">
        <v>0.24506</v>
      </c>
      <c r="H32" s="104">
        <v>0.000382</v>
      </c>
      <c r="I32" s="104">
        <v>10800</v>
      </c>
      <c r="J32" s="104">
        <v>300</v>
      </c>
      <c r="K32" s="104">
        <v>1</v>
      </c>
      <c r="L32" s="105">
        <v>0.1</v>
      </c>
    </row>
    <row r="33" spans="1:12" ht="12" customHeight="1">
      <c r="A33" s="106">
        <v>9917.36</v>
      </c>
      <c r="B33" s="107">
        <v>99.1736</v>
      </c>
      <c r="C33" s="107">
        <v>0.991736</v>
      </c>
      <c r="D33" s="107">
        <v>0.009917</v>
      </c>
      <c r="E33" s="108" t="s">
        <v>337</v>
      </c>
      <c r="F33" s="107">
        <v>11861</v>
      </c>
      <c r="G33" s="107">
        <v>2.4507</v>
      </c>
      <c r="H33" s="107">
        <v>0.003829</v>
      </c>
      <c r="I33" s="107">
        <v>108000</v>
      </c>
      <c r="J33" s="107">
        <v>3000</v>
      </c>
      <c r="K33" s="107">
        <v>10</v>
      </c>
      <c r="L33" s="109">
        <v>1</v>
      </c>
    </row>
    <row r="34" spans="1:12" ht="7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3.5">
      <c r="A35" s="261" t="s">
        <v>338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</row>
    <row r="36" spans="1:12" ht="10.5" customHeight="1">
      <c r="A36" s="110" t="s">
        <v>339</v>
      </c>
      <c r="B36" s="85" t="s">
        <v>340</v>
      </c>
      <c r="C36" s="271" t="s">
        <v>341</v>
      </c>
      <c r="D36" s="271" t="s">
        <v>342</v>
      </c>
      <c r="E36" s="271" t="s">
        <v>343</v>
      </c>
      <c r="F36" s="271" t="s">
        <v>344</v>
      </c>
      <c r="G36" s="111"/>
      <c r="H36" s="111"/>
      <c r="I36" s="111"/>
      <c r="J36" s="111"/>
      <c r="K36" s="111"/>
      <c r="L36" s="112"/>
    </row>
    <row r="37" spans="1:12" ht="10.5" customHeight="1">
      <c r="A37" s="113" t="s">
        <v>445</v>
      </c>
      <c r="B37" s="114" t="s">
        <v>436</v>
      </c>
      <c r="C37" s="272"/>
      <c r="D37" s="272"/>
      <c r="E37" s="272"/>
      <c r="F37" s="272"/>
      <c r="G37" s="114" t="s">
        <v>446</v>
      </c>
      <c r="H37" s="114" t="s">
        <v>447</v>
      </c>
      <c r="I37" s="114" t="s">
        <v>345</v>
      </c>
      <c r="J37" s="114" t="s">
        <v>346</v>
      </c>
      <c r="K37" s="114" t="s">
        <v>347</v>
      </c>
      <c r="L37" s="115" t="s">
        <v>348</v>
      </c>
    </row>
    <row r="38" spans="1:12" ht="10.5" customHeight="1">
      <c r="A38" s="116" t="s">
        <v>321</v>
      </c>
      <c r="B38" s="117" t="s">
        <v>349</v>
      </c>
      <c r="C38" s="273"/>
      <c r="D38" s="273"/>
      <c r="E38" s="273"/>
      <c r="F38" s="273"/>
      <c r="G38" s="88"/>
      <c r="H38" s="88"/>
      <c r="I38" s="88"/>
      <c r="J38" s="88"/>
      <c r="K38" s="88"/>
      <c r="L38" s="89"/>
    </row>
    <row r="39" spans="1:12" ht="12" customHeight="1">
      <c r="A39" s="90">
        <v>1</v>
      </c>
      <c r="B39" s="91">
        <v>0.001</v>
      </c>
      <c r="C39" s="91">
        <v>1E-06</v>
      </c>
      <c r="D39" s="91">
        <v>0.061024</v>
      </c>
      <c r="E39" s="91">
        <v>3.5E-05</v>
      </c>
      <c r="F39" s="92" t="s">
        <v>350</v>
      </c>
      <c r="G39" s="92" t="s">
        <v>350</v>
      </c>
      <c r="H39" s="92" t="s">
        <v>350</v>
      </c>
      <c r="I39" s="91">
        <v>4E-05</v>
      </c>
      <c r="J39" s="92" t="s">
        <v>350</v>
      </c>
      <c r="K39" s="92" t="s">
        <v>350</v>
      </c>
      <c r="L39" s="93" t="s">
        <v>350</v>
      </c>
    </row>
    <row r="40" spans="1:12" ht="12" customHeight="1">
      <c r="A40" s="90">
        <v>1000</v>
      </c>
      <c r="B40" s="91">
        <v>1</v>
      </c>
      <c r="C40" s="91">
        <v>0.001</v>
      </c>
      <c r="D40" s="91">
        <v>61.024</v>
      </c>
      <c r="E40" s="91">
        <v>0.03531</v>
      </c>
      <c r="F40" s="92" t="s">
        <v>350</v>
      </c>
      <c r="G40" s="91">
        <v>2.1134</v>
      </c>
      <c r="H40" s="91">
        <v>0.26417</v>
      </c>
      <c r="I40" s="91">
        <v>0.03594</v>
      </c>
      <c r="J40" s="91">
        <v>0.55435</v>
      </c>
      <c r="K40" s="92" t="s">
        <v>350</v>
      </c>
      <c r="L40" s="93" t="s">
        <v>350</v>
      </c>
    </row>
    <row r="41" spans="1:12" ht="12" customHeight="1">
      <c r="A41" s="90">
        <v>1000000</v>
      </c>
      <c r="B41" s="91">
        <v>1000</v>
      </c>
      <c r="C41" s="91">
        <v>1</v>
      </c>
      <c r="D41" s="92">
        <v>61024</v>
      </c>
      <c r="E41" s="91">
        <v>35.315</v>
      </c>
      <c r="F41" s="91">
        <v>1.30795</v>
      </c>
      <c r="G41" s="91">
        <v>2113.4</v>
      </c>
      <c r="H41" s="91">
        <v>264.17</v>
      </c>
      <c r="I41" s="91">
        <v>35.937</v>
      </c>
      <c r="J41" s="92" t="s">
        <v>350</v>
      </c>
      <c r="K41" s="91">
        <v>5.5435</v>
      </c>
      <c r="L41" s="94">
        <v>0.16637</v>
      </c>
    </row>
    <row r="42" spans="1:12" ht="12" customHeight="1">
      <c r="A42" s="96">
        <v>16.387</v>
      </c>
      <c r="B42" s="91">
        <v>0.01638</v>
      </c>
      <c r="C42" s="92">
        <v>1.6E-05</v>
      </c>
      <c r="D42" s="91">
        <v>1</v>
      </c>
      <c r="E42" s="92" t="s">
        <v>350</v>
      </c>
      <c r="F42" s="92" t="s">
        <v>350</v>
      </c>
      <c r="G42" s="92" t="s">
        <v>350</v>
      </c>
      <c r="H42" s="92" t="s">
        <v>350</v>
      </c>
      <c r="I42" s="92" t="s">
        <v>350</v>
      </c>
      <c r="J42" s="92" t="s">
        <v>350</v>
      </c>
      <c r="K42" s="92" t="s">
        <v>350</v>
      </c>
      <c r="L42" s="93" t="s">
        <v>350</v>
      </c>
    </row>
    <row r="43" spans="1:12" ht="12" customHeight="1">
      <c r="A43" s="90">
        <v>28317</v>
      </c>
      <c r="B43" s="91">
        <v>28.317</v>
      </c>
      <c r="C43" s="92">
        <v>0.02831</v>
      </c>
      <c r="D43" s="91">
        <v>1728</v>
      </c>
      <c r="E43" s="91">
        <v>1</v>
      </c>
      <c r="F43" s="91">
        <v>0.03704</v>
      </c>
      <c r="G43" s="92" t="s">
        <v>350</v>
      </c>
      <c r="H43" s="91">
        <v>7.4805</v>
      </c>
      <c r="I43" s="91">
        <v>1.0176</v>
      </c>
      <c r="J43" s="91">
        <v>15.698</v>
      </c>
      <c r="K43" s="92">
        <v>0.15698</v>
      </c>
      <c r="L43" s="93" t="s">
        <v>350</v>
      </c>
    </row>
    <row r="44" spans="1:12" ht="12" customHeight="1">
      <c r="A44" s="118">
        <v>764559.8</v>
      </c>
      <c r="B44" s="91">
        <v>764.53</v>
      </c>
      <c r="C44" s="92">
        <v>0.76453</v>
      </c>
      <c r="D44" s="91">
        <v>46656</v>
      </c>
      <c r="E44" s="91">
        <v>27</v>
      </c>
      <c r="F44" s="91">
        <v>1</v>
      </c>
      <c r="G44" s="92" t="s">
        <v>350</v>
      </c>
      <c r="H44" s="91">
        <v>201.97</v>
      </c>
      <c r="I44" s="91">
        <v>27.475</v>
      </c>
      <c r="J44" s="91">
        <v>423.83</v>
      </c>
      <c r="K44" s="92">
        <v>4.2383</v>
      </c>
      <c r="L44" s="93">
        <v>0.12719</v>
      </c>
    </row>
    <row r="45" spans="1:12" ht="12" customHeight="1">
      <c r="A45" s="90">
        <v>473.18</v>
      </c>
      <c r="B45" s="91">
        <v>0.47318</v>
      </c>
      <c r="C45" s="92" t="s">
        <v>350</v>
      </c>
      <c r="D45" s="91">
        <v>28.875</v>
      </c>
      <c r="E45" s="92" t="s">
        <v>350</v>
      </c>
      <c r="F45" s="92" t="s">
        <v>350</v>
      </c>
      <c r="G45" s="91">
        <v>1</v>
      </c>
      <c r="H45" s="91">
        <v>0.125</v>
      </c>
      <c r="I45" s="92" t="s">
        <v>350</v>
      </c>
      <c r="J45" s="91">
        <v>0.26231</v>
      </c>
      <c r="K45" s="92" t="s">
        <v>350</v>
      </c>
      <c r="L45" s="93" t="s">
        <v>350</v>
      </c>
    </row>
    <row r="46" spans="1:12" ht="12" customHeight="1">
      <c r="A46" s="90">
        <v>3785.4</v>
      </c>
      <c r="B46" s="91">
        <v>3.7854</v>
      </c>
      <c r="C46" s="91">
        <v>0.00378</v>
      </c>
      <c r="D46" s="91">
        <v>231</v>
      </c>
      <c r="E46" s="91">
        <v>0.13368</v>
      </c>
      <c r="F46" s="92" t="s">
        <v>350</v>
      </c>
      <c r="G46" s="92">
        <v>8</v>
      </c>
      <c r="H46" s="91">
        <v>1</v>
      </c>
      <c r="I46" s="91">
        <v>0.13604</v>
      </c>
      <c r="J46" s="91">
        <v>2.0985</v>
      </c>
      <c r="K46" s="92">
        <v>0.020985</v>
      </c>
      <c r="L46" s="93" t="s">
        <v>350</v>
      </c>
    </row>
    <row r="47" spans="1:12" ht="12" customHeight="1">
      <c r="A47" s="90">
        <v>27826</v>
      </c>
      <c r="B47" s="91">
        <v>27.826</v>
      </c>
      <c r="C47" s="91">
        <v>0.02783</v>
      </c>
      <c r="D47" s="91">
        <v>1698.1</v>
      </c>
      <c r="E47" s="91">
        <v>0.98274</v>
      </c>
      <c r="F47" s="91">
        <v>0.0367</v>
      </c>
      <c r="G47" s="92" t="s">
        <v>350</v>
      </c>
      <c r="H47" s="91">
        <v>7.3509</v>
      </c>
      <c r="I47" s="91">
        <v>1</v>
      </c>
      <c r="J47" s="91">
        <v>15.426</v>
      </c>
      <c r="K47" s="92">
        <v>0.15426</v>
      </c>
      <c r="L47" s="93">
        <v>0.00463</v>
      </c>
    </row>
    <row r="48" spans="1:12" ht="12" customHeight="1">
      <c r="A48" s="90">
        <v>1803.9</v>
      </c>
      <c r="B48" s="91">
        <v>1.8039</v>
      </c>
      <c r="C48" s="92" t="s">
        <v>350</v>
      </c>
      <c r="D48" s="91">
        <v>110.08</v>
      </c>
      <c r="E48" s="91">
        <v>0.063704</v>
      </c>
      <c r="F48" s="92" t="s">
        <v>350</v>
      </c>
      <c r="G48" s="92">
        <v>3.8123</v>
      </c>
      <c r="H48" s="91">
        <v>0.47654</v>
      </c>
      <c r="I48" s="91">
        <v>0.064827</v>
      </c>
      <c r="J48" s="91">
        <v>1</v>
      </c>
      <c r="K48" s="91">
        <v>0.01</v>
      </c>
      <c r="L48" s="94">
        <v>0.0003</v>
      </c>
    </row>
    <row r="49" spans="1:12" ht="12" customHeight="1">
      <c r="A49" s="90">
        <v>180390</v>
      </c>
      <c r="B49" s="91">
        <v>180.39</v>
      </c>
      <c r="C49" s="91">
        <v>0.18039</v>
      </c>
      <c r="D49" s="91">
        <v>11008</v>
      </c>
      <c r="E49" s="91">
        <v>6.3704</v>
      </c>
      <c r="F49" s="119">
        <v>0.23668</v>
      </c>
      <c r="G49" s="91">
        <v>381.23</v>
      </c>
      <c r="H49" s="120">
        <v>47.654</v>
      </c>
      <c r="I49" s="91">
        <v>6.4827</v>
      </c>
      <c r="J49" s="91">
        <v>100</v>
      </c>
      <c r="K49" s="91">
        <v>1</v>
      </c>
      <c r="L49" s="94">
        <v>0.03001</v>
      </c>
    </row>
    <row r="50" spans="1:12" ht="12" customHeight="1">
      <c r="A50" s="121" t="s">
        <v>350</v>
      </c>
      <c r="B50" s="100">
        <v>6010.5</v>
      </c>
      <c r="C50" s="100">
        <v>6.0105</v>
      </c>
      <c r="D50" s="108" t="s">
        <v>350</v>
      </c>
      <c r="E50" s="100">
        <v>212.26</v>
      </c>
      <c r="F50" s="100">
        <v>7.8615</v>
      </c>
      <c r="G50" s="108" t="s">
        <v>350</v>
      </c>
      <c r="H50" s="108" t="s">
        <v>350</v>
      </c>
      <c r="I50" s="100">
        <v>216</v>
      </c>
      <c r="J50" s="100">
        <v>3331.9</v>
      </c>
      <c r="K50" s="100">
        <v>33.19</v>
      </c>
      <c r="L50" s="101">
        <v>1</v>
      </c>
    </row>
    <row r="51" spans="1:12" ht="7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3.5">
      <c r="A52" s="261" t="s">
        <v>351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</row>
    <row r="53" spans="1:11" ht="12" customHeight="1">
      <c r="A53" s="262" t="s">
        <v>448</v>
      </c>
      <c r="B53" s="264" t="s">
        <v>449</v>
      </c>
      <c r="C53" s="264" t="s">
        <v>450</v>
      </c>
      <c r="D53" s="264" t="s">
        <v>451</v>
      </c>
      <c r="E53" s="264" t="s">
        <v>452</v>
      </c>
      <c r="F53" s="264" t="s">
        <v>453</v>
      </c>
      <c r="G53" s="264" t="s">
        <v>352</v>
      </c>
      <c r="H53" s="264" t="s">
        <v>353</v>
      </c>
      <c r="I53" s="264" t="s">
        <v>354</v>
      </c>
      <c r="J53" s="264" t="s">
        <v>355</v>
      </c>
      <c r="K53" s="268" t="s">
        <v>356</v>
      </c>
    </row>
    <row r="54" spans="1:11" ht="12" customHeight="1">
      <c r="A54" s="263"/>
      <c r="B54" s="265"/>
      <c r="C54" s="266"/>
      <c r="D54" s="265"/>
      <c r="E54" s="265"/>
      <c r="F54" s="265"/>
      <c r="G54" s="265"/>
      <c r="H54" s="265"/>
      <c r="I54" s="265"/>
      <c r="J54" s="265"/>
      <c r="K54" s="270"/>
    </row>
    <row r="55" spans="1:11" ht="12" customHeight="1">
      <c r="A55" s="103">
        <v>1</v>
      </c>
      <c r="B55" s="104">
        <v>0.001</v>
      </c>
      <c r="C55" s="92" t="s">
        <v>327</v>
      </c>
      <c r="D55" s="104">
        <v>15.432</v>
      </c>
      <c r="E55" s="104">
        <v>0.03527</v>
      </c>
      <c r="F55" s="104">
        <v>0.0022</v>
      </c>
      <c r="G55" s="92" t="s">
        <v>327</v>
      </c>
      <c r="H55" s="92" t="s">
        <v>327</v>
      </c>
      <c r="I55" s="104">
        <v>0.26667</v>
      </c>
      <c r="J55" s="104">
        <v>0.00167</v>
      </c>
      <c r="K55" s="93" t="s">
        <v>327</v>
      </c>
    </row>
    <row r="56" spans="1:11" ht="12" customHeight="1">
      <c r="A56" s="103">
        <v>1000</v>
      </c>
      <c r="B56" s="104">
        <v>1</v>
      </c>
      <c r="C56" s="104">
        <v>0.0001</v>
      </c>
      <c r="D56" s="104">
        <v>15432</v>
      </c>
      <c r="E56" s="104">
        <v>35.273</v>
      </c>
      <c r="F56" s="104">
        <v>2.2046</v>
      </c>
      <c r="G56" s="104">
        <v>0.0011</v>
      </c>
      <c r="H56" s="104">
        <v>0.00098</v>
      </c>
      <c r="I56" s="104">
        <v>266.67</v>
      </c>
      <c r="J56" s="104">
        <v>1.6667</v>
      </c>
      <c r="K56" s="105">
        <v>0.26667</v>
      </c>
    </row>
    <row r="57" spans="1:11" ht="12" customHeight="1">
      <c r="A57" s="103">
        <v>1000000</v>
      </c>
      <c r="B57" s="104">
        <v>1000</v>
      </c>
      <c r="C57" s="104">
        <v>1</v>
      </c>
      <c r="D57" s="92" t="s">
        <v>327</v>
      </c>
      <c r="E57" s="92" t="s">
        <v>327</v>
      </c>
      <c r="F57" s="104">
        <v>2204.6</v>
      </c>
      <c r="G57" s="104">
        <v>1.1023</v>
      </c>
      <c r="H57" s="104">
        <v>0.98421</v>
      </c>
      <c r="I57" s="92" t="s">
        <v>327</v>
      </c>
      <c r="J57" s="104">
        <v>1666.7</v>
      </c>
      <c r="K57" s="105">
        <v>266.67</v>
      </c>
    </row>
    <row r="58" spans="1:11" ht="12" customHeight="1">
      <c r="A58" s="103">
        <v>0.0648</v>
      </c>
      <c r="B58" s="92" t="s">
        <v>327</v>
      </c>
      <c r="C58" s="92" t="s">
        <v>327</v>
      </c>
      <c r="D58" s="104">
        <v>1</v>
      </c>
      <c r="E58" s="104">
        <v>0.00229</v>
      </c>
      <c r="F58" s="104">
        <v>0.000743</v>
      </c>
      <c r="G58" s="92" t="s">
        <v>327</v>
      </c>
      <c r="H58" s="92" t="s">
        <v>327</v>
      </c>
      <c r="I58" s="104">
        <v>0.01728</v>
      </c>
      <c r="J58" s="104">
        <v>0.00108</v>
      </c>
      <c r="K58" s="93" t="s">
        <v>327</v>
      </c>
    </row>
    <row r="59" spans="1:11" ht="12" customHeight="1">
      <c r="A59" s="122">
        <v>28.35</v>
      </c>
      <c r="B59" s="104">
        <v>0.02835</v>
      </c>
      <c r="C59" s="92" t="s">
        <v>327</v>
      </c>
      <c r="D59" s="104">
        <v>437.5</v>
      </c>
      <c r="E59" s="104">
        <v>1</v>
      </c>
      <c r="F59" s="104">
        <v>0.0625</v>
      </c>
      <c r="G59" s="92" t="s">
        <v>327</v>
      </c>
      <c r="H59" s="92" t="s">
        <v>327</v>
      </c>
      <c r="I59" s="104">
        <v>7.5598</v>
      </c>
      <c r="J59" s="104">
        <v>0.04725</v>
      </c>
      <c r="K59" s="93" t="s">
        <v>327</v>
      </c>
    </row>
    <row r="60" spans="1:11" ht="12" customHeight="1">
      <c r="A60" s="103">
        <v>453.6</v>
      </c>
      <c r="B60" s="104">
        <v>0.4536</v>
      </c>
      <c r="C60" s="104">
        <v>0.000454</v>
      </c>
      <c r="D60" s="104">
        <v>7000</v>
      </c>
      <c r="E60" s="104">
        <v>16</v>
      </c>
      <c r="F60" s="104">
        <v>1</v>
      </c>
      <c r="G60" s="104">
        <v>0.00045</v>
      </c>
      <c r="H60" s="104">
        <v>0.00045</v>
      </c>
      <c r="I60" s="104">
        <v>120.96</v>
      </c>
      <c r="J60" s="104">
        <v>0.75599</v>
      </c>
      <c r="K60" s="105">
        <v>0.12096</v>
      </c>
    </row>
    <row r="61" spans="1:11" ht="12" customHeight="1">
      <c r="A61" s="123" t="s">
        <v>327</v>
      </c>
      <c r="B61" s="104">
        <v>907.18</v>
      </c>
      <c r="C61" s="104">
        <v>0.90718</v>
      </c>
      <c r="D61" s="92" t="s">
        <v>327</v>
      </c>
      <c r="E61" s="104">
        <v>32000</v>
      </c>
      <c r="F61" s="104">
        <v>2000</v>
      </c>
      <c r="G61" s="104">
        <v>0.8929</v>
      </c>
      <c r="H61" s="104">
        <v>0.8929</v>
      </c>
      <c r="I61" s="92" t="s">
        <v>327</v>
      </c>
      <c r="J61" s="104">
        <v>1512</v>
      </c>
      <c r="K61" s="105">
        <v>241.92</v>
      </c>
    </row>
    <row r="62" spans="1:11" ht="12" customHeight="1">
      <c r="A62" s="123" t="s">
        <v>327</v>
      </c>
      <c r="B62" s="104">
        <v>1016.05</v>
      </c>
      <c r="C62" s="124">
        <v>1.016</v>
      </c>
      <c r="D62" s="92" t="s">
        <v>327</v>
      </c>
      <c r="E62" s="104">
        <v>35840</v>
      </c>
      <c r="F62" s="104">
        <v>2240</v>
      </c>
      <c r="G62" s="104">
        <v>1.12</v>
      </c>
      <c r="H62" s="104">
        <v>1</v>
      </c>
      <c r="I62" s="104">
        <v>270944</v>
      </c>
      <c r="J62" s="104">
        <v>1693.4</v>
      </c>
      <c r="K62" s="105">
        <v>270.95</v>
      </c>
    </row>
    <row r="63" spans="1:11" ht="12" customHeight="1">
      <c r="A63" s="103">
        <v>3.75</v>
      </c>
      <c r="B63" s="92" t="s">
        <v>327</v>
      </c>
      <c r="C63" s="92" t="s">
        <v>327</v>
      </c>
      <c r="D63" s="104">
        <v>57.872</v>
      </c>
      <c r="E63" s="104">
        <v>0.13228</v>
      </c>
      <c r="F63" s="104">
        <v>0.00827</v>
      </c>
      <c r="G63" s="92" t="s">
        <v>327</v>
      </c>
      <c r="H63" s="92" t="s">
        <v>327</v>
      </c>
      <c r="I63" s="104">
        <v>1</v>
      </c>
      <c r="J63" s="92" t="s">
        <v>327</v>
      </c>
      <c r="K63" s="93" t="s">
        <v>327</v>
      </c>
    </row>
    <row r="64" spans="1:11" ht="12" customHeight="1">
      <c r="A64" s="103">
        <v>600</v>
      </c>
      <c r="B64" s="104">
        <v>0.6</v>
      </c>
      <c r="C64" s="104">
        <v>0.0006</v>
      </c>
      <c r="D64" s="104">
        <v>9259.6</v>
      </c>
      <c r="E64" s="104">
        <v>21.164</v>
      </c>
      <c r="F64" s="104">
        <v>1.3228</v>
      </c>
      <c r="G64" s="92" t="s">
        <v>327</v>
      </c>
      <c r="H64" s="92" t="s">
        <v>327</v>
      </c>
      <c r="I64" s="104">
        <v>160</v>
      </c>
      <c r="J64" s="104">
        <v>1</v>
      </c>
      <c r="K64" s="105">
        <v>0.16</v>
      </c>
    </row>
    <row r="65" spans="1:11" ht="12" customHeight="1">
      <c r="A65" s="99">
        <v>3750</v>
      </c>
      <c r="B65" s="100">
        <v>3.75</v>
      </c>
      <c r="C65" s="100">
        <v>0.00375</v>
      </c>
      <c r="D65" s="100">
        <v>57872</v>
      </c>
      <c r="E65" s="100">
        <v>132.28</v>
      </c>
      <c r="F65" s="100">
        <v>8.2672</v>
      </c>
      <c r="G65" s="100">
        <v>0.00413</v>
      </c>
      <c r="H65" s="100">
        <v>0.00369</v>
      </c>
      <c r="I65" s="100">
        <v>1000</v>
      </c>
      <c r="J65" s="100">
        <v>6.25</v>
      </c>
      <c r="K65" s="101">
        <v>1</v>
      </c>
    </row>
  </sheetData>
  <mergeCells count="37">
    <mergeCell ref="I4:I5"/>
    <mergeCell ref="J4:J5"/>
    <mergeCell ref="A1:L1"/>
    <mergeCell ref="A3:L3"/>
    <mergeCell ref="B4:B5"/>
    <mergeCell ref="D4:D5"/>
    <mergeCell ref="E4:E5"/>
    <mergeCell ref="F4:F5"/>
    <mergeCell ref="G4:G5"/>
    <mergeCell ref="H4:H5"/>
    <mergeCell ref="L4:L5"/>
    <mergeCell ref="K53:K54"/>
    <mergeCell ref="I53:I54"/>
    <mergeCell ref="K4:K5"/>
    <mergeCell ref="A35:L35"/>
    <mergeCell ref="C36:C38"/>
    <mergeCell ref="D36:D38"/>
    <mergeCell ref="E36:E38"/>
    <mergeCell ref="F36:F38"/>
    <mergeCell ref="L20:L21"/>
    <mergeCell ref="C20:C21"/>
    <mergeCell ref="A19:L19"/>
    <mergeCell ref="B20:B21"/>
    <mergeCell ref="G20:G21"/>
    <mergeCell ref="I20:I21"/>
    <mergeCell ref="J20:J21"/>
    <mergeCell ref="K20:K21"/>
    <mergeCell ref="A52:L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宜野湾市役所</cp:lastModifiedBy>
  <cp:lastPrinted>2011-03-15T00:06:05Z</cp:lastPrinted>
  <dcterms:created xsi:type="dcterms:W3CDTF">2007-03-12T13:56:22Z</dcterms:created>
  <dcterms:modified xsi:type="dcterms:W3CDTF">2011-03-16T01:01:10Z</dcterms:modified>
  <cp:category/>
  <cp:version/>
  <cp:contentType/>
  <cp:contentStatus/>
</cp:coreProperties>
</file>