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付録◎宜野湾市自治会長名簿" sheetId="1" r:id="rId1"/>
    <sheet name="付録◎市内の公共施設" sheetId="2" r:id="rId2"/>
    <sheet name="付録◎行政組織図H23.4.1" sheetId="3" r:id="rId3"/>
    <sheet name="付録◎度量衡換算表" sheetId="4" r:id="rId4"/>
  </sheets>
  <definedNames>
    <definedName name="_xlnm.Print_Area" localSheetId="1">'付録◎市内の公共施設'!$A$1:$H$104</definedName>
    <definedName name="使用場所" localSheetId="2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<sst xmlns="http://schemas.openxmlformats.org/spreadsheetml/2006/main" count="861" uniqueCount="627">
  <si>
    <t>宜野湾市行政組織図１（平成23年４月１日現在）</t>
  </si>
  <si>
    <t>総　務　部</t>
  </si>
  <si>
    <t>総務課</t>
  </si>
  <si>
    <t>事業管理係</t>
  </si>
  <si>
    <t>総務係</t>
  </si>
  <si>
    <t>管財係</t>
  </si>
  <si>
    <t>防災係</t>
  </si>
  <si>
    <t>部長</t>
  </si>
  <si>
    <t>人事課</t>
  </si>
  <si>
    <t>人事係</t>
  </si>
  <si>
    <t>給与係</t>
  </si>
  <si>
    <t>次長</t>
  </si>
  <si>
    <t>※人事課に派遣者２名（後期高齢者広域連合1・県企画調整課1）、休職者1名、育休預かり１名含む</t>
  </si>
  <si>
    <t>契約検査課</t>
  </si>
  <si>
    <t>契約係</t>
  </si>
  <si>
    <t>IT推進室</t>
  </si>
  <si>
    <t>IT推進係</t>
  </si>
  <si>
    <t>行政改革室</t>
  </si>
  <si>
    <t>行政改革係</t>
  </si>
  <si>
    <t>税務課</t>
  </si>
  <si>
    <t>税制係</t>
  </si>
  <si>
    <t>市民税係</t>
  </si>
  <si>
    <t>家屋係</t>
  </si>
  <si>
    <t>土地係</t>
  </si>
  <si>
    <t>納税課</t>
  </si>
  <si>
    <t>納税一係</t>
  </si>
  <si>
    <t>納税二係</t>
  </si>
  <si>
    <t>管理係</t>
  </si>
  <si>
    <t>滞納整理班</t>
  </si>
  <si>
    <t>企　画　部</t>
  </si>
  <si>
    <t>企画政策課</t>
  </si>
  <si>
    <t>企画政策係</t>
  </si>
  <si>
    <t>統計係</t>
  </si>
  <si>
    <t>男女共同参画係</t>
  </si>
  <si>
    <t>平和交流係</t>
  </si>
  <si>
    <t>※企画政策課長兼務</t>
  </si>
  <si>
    <t>人材育成交流センターめぶき</t>
  </si>
  <si>
    <t>秘書広報課</t>
  </si>
  <si>
    <t>秘書係</t>
  </si>
  <si>
    <t>市政広報係</t>
  </si>
  <si>
    <t>財政課</t>
  </si>
  <si>
    <t>財政係</t>
  </si>
  <si>
    <t>市民経済部</t>
  </si>
  <si>
    <t>市民生活課</t>
  </si>
  <si>
    <t>市民生活係</t>
  </si>
  <si>
    <t>交通防犯係</t>
  </si>
  <si>
    <t>環境対策課</t>
  </si>
  <si>
    <t>清掃指導係</t>
  </si>
  <si>
    <t>環境指導係</t>
  </si>
  <si>
    <t>※市民生活課長兼務</t>
  </si>
  <si>
    <t>市民課</t>
  </si>
  <si>
    <t>記録係</t>
  </si>
  <si>
    <t>戸籍係</t>
  </si>
  <si>
    <t>市民係</t>
  </si>
  <si>
    <t>年金係</t>
  </si>
  <si>
    <t>市長</t>
  </si>
  <si>
    <t>副市長</t>
  </si>
  <si>
    <t>商工振興課</t>
  </si>
  <si>
    <t>観光振興係</t>
  </si>
  <si>
    <t>商工係</t>
  </si>
  <si>
    <t>宜野湾ベイサイド情報センター</t>
  </si>
  <si>
    <t>企業立地推進係</t>
  </si>
  <si>
    <t>雇用労政係</t>
  </si>
  <si>
    <t>勤労青少年ホーム</t>
  </si>
  <si>
    <t>農水振興課</t>
  </si>
  <si>
    <t>農水振興係</t>
  </si>
  <si>
    <t>福祉総務課</t>
  </si>
  <si>
    <t>福祉事務所</t>
  </si>
  <si>
    <t>児童家庭課</t>
  </si>
  <si>
    <t>児童家庭係</t>
  </si>
  <si>
    <t>手当係</t>
  </si>
  <si>
    <t>※係長は査察指導員兼務</t>
  </si>
  <si>
    <t>保育課</t>
  </si>
  <si>
    <t>保育児童係</t>
  </si>
  <si>
    <t>野嵩保育所</t>
  </si>
  <si>
    <t>うなばら保育所</t>
  </si>
  <si>
    <t>福祉保健部</t>
  </si>
  <si>
    <t>宜野湾保育所</t>
  </si>
  <si>
    <t>こども育成係</t>
  </si>
  <si>
    <t>福祉担当次長</t>
  </si>
  <si>
    <t>児童センター（大謝名・赤道・大山・新城・我如古）</t>
  </si>
  <si>
    <t>※福祉総務課長兼務</t>
  </si>
  <si>
    <t>ファミリーサポートセンター</t>
  </si>
  <si>
    <t>保健担当次長</t>
  </si>
  <si>
    <t>障がい福祉課</t>
  </si>
  <si>
    <t>給付係</t>
  </si>
  <si>
    <t>自立支援係</t>
  </si>
  <si>
    <t>※介護長寿課長兼務</t>
  </si>
  <si>
    <t>保護課</t>
  </si>
  <si>
    <t>保護一係</t>
  </si>
  <si>
    <t>保護二係</t>
  </si>
  <si>
    <t>管理係</t>
  </si>
  <si>
    <t>介護長寿課</t>
  </si>
  <si>
    <t>認定給付係</t>
  </si>
  <si>
    <t>長寿支援係</t>
  </si>
  <si>
    <t>保険料係</t>
  </si>
  <si>
    <t>老人福祉センター</t>
  </si>
  <si>
    <t>国民健康保険課</t>
  </si>
  <si>
    <t>庶務係</t>
  </si>
  <si>
    <t>給付係</t>
  </si>
  <si>
    <t>保険税係</t>
  </si>
  <si>
    <t>滞納整理係</t>
  </si>
  <si>
    <t>福寿園</t>
  </si>
  <si>
    <t>業務係</t>
  </si>
  <si>
    <t>養護係</t>
  </si>
  <si>
    <t>健康増進課</t>
  </si>
  <si>
    <t>予防係</t>
  </si>
  <si>
    <t>健康推進係</t>
  </si>
  <si>
    <t>すこやか親子係</t>
  </si>
  <si>
    <t>新型インフルエンザワクチン接種事業対策プロジェクト・チーム</t>
  </si>
  <si>
    <t>　※チーム員は兼任体制</t>
  </si>
  <si>
    <t>健康支援課</t>
  </si>
  <si>
    <t>健診指導係</t>
  </si>
  <si>
    <t>建設部</t>
  </si>
  <si>
    <t>都市計画課</t>
  </si>
  <si>
    <t>都市計画係</t>
  </si>
  <si>
    <t>工事係</t>
  </si>
  <si>
    <t>緑化景観係</t>
  </si>
  <si>
    <t>建築課</t>
  </si>
  <si>
    <t>市営住宅係</t>
  </si>
  <si>
    <t>指導係</t>
  </si>
  <si>
    <t>施設係</t>
  </si>
  <si>
    <t>※都市計画課長兼務</t>
  </si>
  <si>
    <t>土木課</t>
  </si>
  <si>
    <t>土木管理係</t>
  </si>
  <si>
    <t>土木一係</t>
  </si>
  <si>
    <t>土木二係</t>
  </si>
  <si>
    <t>用地課</t>
  </si>
  <si>
    <t>用地係</t>
  </si>
  <si>
    <t>区画整理課</t>
  </si>
  <si>
    <t>計画係</t>
  </si>
  <si>
    <t>換地補償係</t>
  </si>
  <si>
    <t>下水道課</t>
  </si>
  <si>
    <t>建設係</t>
  </si>
  <si>
    <t>施設管理課</t>
  </si>
  <si>
    <t>体育施設係</t>
  </si>
  <si>
    <t>公園管理係</t>
  </si>
  <si>
    <t>基地政策部</t>
  </si>
  <si>
    <t>基地渉外課</t>
  </si>
  <si>
    <t>基地渉外係</t>
  </si>
  <si>
    <t>基地跡地対策課</t>
  </si>
  <si>
    <t>基地跡地対策係</t>
  </si>
  <si>
    <t>※基地跡地対策課長兼務</t>
  </si>
  <si>
    <t>会計管理者</t>
  </si>
  <si>
    <t>会計課</t>
  </si>
  <si>
    <t>会計係</t>
  </si>
  <si>
    <t>部長級</t>
  </si>
  <si>
    <t>※会計課長兼務</t>
  </si>
  <si>
    <t>宜野湾市行政組織図２（平成23年４月１日現在）</t>
  </si>
  <si>
    <t>初任教育派遣</t>
  </si>
  <si>
    <t>消防本部</t>
  </si>
  <si>
    <t>予防課</t>
  </si>
  <si>
    <t>消防長</t>
  </si>
  <si>
    <t>警防課</t>
  </si>
  <si>
    <t>警防係</t>
  </si>
  <si>
    <t>救急救助係</t>
  </si>
  <si>
    <t>※消防署長兼務</t>
  </si>
  <si>
    <t>消防署</t>
  </si>
  <si>
    <t>警備第一係</t>
  </si>
  <si>
    <t>警備第二係</t>
  </si>
  <si>
    <t>警備第三係</t>
  </si>
  <si>
    <t>救急第一係</t>
  </si>
  <si>
    <t>救急第二係</t>
  </si>
  <si>
    <t>救急第三係</t>
  </si>
  <si>
    <t>我如古出張所</t>
  </si>
  <si>
    <t>警備第二係</t>
  </si>
  <si>
    <t>真志喜出張所</t>
  </si>
  <si>
    <t>水道事業管理者</t>
  </si>
  <si>
    <t>水道局</t>
  </si>
  <si>
    <t>経理係</t>
  </si>
  <si>
    <t>出納係</t>
  </si>
  <si>
    <t>業務課</t>
  </si>
  <si>
    <t>料金係</t>
  </si>
  <si>
    <t>※施設課長兼務</t>
  </si>
  <si>
    <t>施設課</t>
  </si>
  <si>
    <t>給水工事係</t>
  </si>
  <si>
    <t>維持管理係</t>
  </si>
  <si>
    <t>教育委員会</t>
  </si>
  <si>
    <t>教育長</t>
  </si>
  <si>
    <t>教育部</t>
  </si>
  <si>
    <t>事業管理係</t>
  </si>
  <si>
    <t>※大山小過密解消担当主幹含む</t>
  </si>
  <si>
    <t>施設一係</t>
  </si>
  <si>
    <t>施設二係</t>
  </si>
  <si>
    <t>※総務課長兼務</t>
  </si>
  <si>
    <t>生涯学習課</t>
  </si>
  <si>
    <t>社会教育係</t>
  </si>
  <si>
    <t>体育振興係</t>
  </si>
  <si>
    <t>市民文化係</t>
  </si>
  <si>
    <t>中央公民館</t>
  </si>
  <si>
    <t>公民館係</t>
  </si>
  <si>
    <t>文化課</t>
  </si>
  <si>
    <t>市史編集係</t>
  </si>
  <si>
    <t>文化財保護係</t>
  </si>
  <si>
    <t>市立博物館</t>
  </si>
  <si>
    <t>市民図書館</t>
  </si>
  <si>
    <t>奉仕係</t>
  </si>
  <si>
    <t>指導部</t>
  </si>
  <si>
    <t>指導課</t>
  </si>
  <si>
    <t>学務課</t>
  </si>
  <si>
    <t>学務係</t>
  </si>
  <si>
    <t>※指導課長兼務</t>
  </si>
  <si>
    <t>はごろも学習センター</t>
  </si>
  <si>
    <t>研修係</t>
  </si>
  <si>
    <t>青少年サポートセンター</t>
  </si>
  <si>
    <t>支援係</t>
  </si>
  <si>
    <t>　※所長と係長は兼務</t>
  </si>
  <si>
    <t>幼稚園</t>
  </si>
  <si>
    <t>普天間幼稚園</t>
  </si>
  <si>
    <t>普天間第二幼稚園</t>
  </si>
  <si>
    <t>大山幼稚園</t>
  </si>
  <si>
    <t>大謝名幼稚園</t>
  </si>
  <si>
    <t>嘉数幼稚園</t>
  </si>
  <si>
    <t>志真志幼稚園</t>
  </si>
  <si>
    <t>宜野湾幼稚園</t>
  </si>
  <si>
    <t>長田幼稚園</t>
  </si>
  <si>
    <t>小学校</t>
  </si>
  <si>
    <t>普天間小学校</t>
  </si>
  <si>
    <t>普天間第二小学校</t>
  </si>
  <si>
    <t>大山小学校</t>
  </si>
  <si>
    <t>大謝名小学校</t>
  </si>
  <si>
    <t>嘉数小学校</t>
  </si>
  <si>
    <t>志真志小学校</t>
  </si>
  <si>
    <t>宜野湾小学校</t>
  </si>
  <si>
    <t>長田小学校</t>
  </si>
  <si>
    <t>中学校</t>
  </si>
  <si>
    <t>普天間中学校</t>
  </si>
  <si>
    <t>真志喜中学校</t>
  </si>
  <si>
    <t>嘉数中学校</t>
  </si>
  <si>
    <t>宜野湾中学校</t>
  </si>
  <si>
    <t>学校給食センター</t>
  </si>
  <si>
    <t>宜野湾学校給食センター</t>
  </si>
  <si>
    <t>大山学校給食センター</t>
  </si>
  <si>
    <t>普天間第二学校給食センター</t>
  </si>
  <si>
    <t>真志喜学校給食センター</t>
  </si>
  <si>
    <t>市議会事務局</t>
  </si>
  <si>
    <t>庶務課</t>
  </si>
  <si>
    <t>議事係</t>
  </si>
  <si>
    <t>局長</t>
  </si>
  <si>
    <t>※庶務課長兼務</t>
  </si>
  <si>
    <t>区分</t>
  </si>
  <si>
    <t>定数</t>
  </si>
  <si>
    <t>実数</t>
  </si>
  <si>
    <t>市長事務部局</t>
  </si>
  <si>
    <t>選挙管理委員会事務局</t>
  </si>
  <si>
    <t>議会事務局</t>
  </si>
  <si>
    <t>選管事務局</t>
  </si>
  <si>
    <t>監査委員事務局</t>
  </si>
  <si>
    <t>固定資産評価審査委員会</t>
  </si>
  <si>
    <t>消防本部</t>
  </si>
  <si>
    <t>土地開発公社</t>
  </si>
  <si>
    <t>業務係</t>
  </si>
  <si>
    <t>初任教育派遣（消防）</t>
  </si>
  <si>
    <t>常任理事</t>
  </si>
  <si>
    <t>（事務局長及び総務課長兼務）</t>
  </si>
  <si>
    <t>※用地課が兼任</t>
  </si>
  <si>
    <t>合計</t>
  </si>
  <si>
    <t>自治会名</t>
  </si>
  <si>
    <t>自治会長　</t>
  </si>
  <si>
    <t>事務所（公民館）所在地</t>
  </si>
  <si>
    <t>電話</t>
  </si>
  <si>
    <t>８９２－２２５２</t>
  </si>
  <si>
    <t>８９２－３８６３</t>
  </si>
  <si>
    <t>８９２－６１００</t>
  </si>
  <si>
    <t>８９２－２０４５</t>
  </si>
  <si>
    <t>８９２－２７９６</t>
  </si>
  <si>
    <t>８９２－２３２７</t>
  </si>
  <si>
    <t>新城区</t>
  </si>
  <si>
    <t>８９２－２５２８</t>
  </si>
  <si>
    <t>喜友名区</t>
  </si>
  <si>
    <t>８９２－３６４９</t>
  </si>
  <si>
    <t>伊佐区</t>
  </si>
  <si>
    <t>８９８－２９４４</t>
  </si>
  <si>
    <t>大山区</t>
  </si>
  <si>
    <t>８９７－３３０３</t>
  </si>
  <si>
    <t>真志喜区</t>
  </si>
  <si>
    <t>８９７－３７６５</t>
  </si>
  <si>
    <t>宇地泊区</t>
  </si>
  <si>
    <t>　字宇地泊210番地</t>
  </si>
  <si>
    <t>８９７－４０４８</t>
  </si>
  <si>
    <t>大謝名区</t>
  </si>
  <si>
    <t>８９７－２９００</t>
  </si>
  <si>
    <t>嘉数区</t>
  </si>
  <si>
    <t>８９７－７５６１</t>
  </si>
  <si>
    <t>真栄原区</t>
  </si>
  <si>
    <t>８９８－２３２６</t>
  </si>
  <si>
    <t>我如古区</t>
  </si>
  <si>
    <t>８９８－６３０４</t>
  </si>
  <si>
    <t>長田区</t>
  </si>
  <si>
    <t>８９２－３３２１</t>
  </si>
  <si>
    <t>宜野湾区</t>
  </si>
  <si>
    <t>８９２－３２０６</t>
  </si>
  <si>
    <t>19区</t>
  </si>
  <si>
    <t>　字愛知62番地3</t>
  </si>
  <si>
    <t>８９２－１７６６</t>
  </si>
  <si>
    <t>中原区</t>
  </si>
  <si>
    <t>８９２－５３０３</t>
  </si>
  <si>
    <t>大謝名団地</t>
  </si>
  <si>
    <t>８９７－３０１０</t>
  </si>
  <si>
    <t>嘉数ハイツ</t>
  </si>
  <si>
    <t>８９８－４５９９</t>
  </si>
  <si>
    <t>上大謝名</t>
  </si>
  <si>
    <t>８９７－２０４３</t>
  </si>
  <si>
    <t>資料：市民生活課</t>
  </si>
  <si>
    <r>
      <t>◎</t>
    </r>
    <r>
      <rPr>
        <b/>
        <sz val="18"/>
        <rFont val="ＭＳ 明朝"/>
        <family val="1"/>
      </rPr>
      <t>宜野湾市自治会長名簿</t>
    </r>
  </si>
  <si>
    <t>野嵩1区</t>
  </si>
  <si>
    <t>新城　嘉隆</t>
  </si>
  <si>
    <t>　野嵩二丁目21番1号</t>
  </si>
  <si>
    <t>野嵩2区</t>
  </si>
  <si>
    <t>新城　清子</t>
  </si>
  <si>
    <t>　野嵩三丁目16番2号</t>
  </si>
  <si>
    <t>野嵩3区</t>
  </si>
  <si>
    <t>花城　君子</t>
  </si>
  <si>
    <t>　野嵩四丁目18番1号</t>
  </si>
  <si>
    <t>普天間1区</t>
  </si>
  <si>
    <t>屋嘉比　盛栄</t>
  </si>
  <si>
    <t>　普天間一丁目19番1号</t>
  </si>
  <si>
    <t>普天間2区</t>
  </si>
  <si>
    <t>長嶺　喜美子</t>
  </si>
  <si>
    <t>　普天間一丁目4番1号</t>
  </si>
  <si>
    <t>普天間3区</t>
  </si>
  <si>
    <t>渡名喜　庸松</t>
  </si>
  <si>
    <t>　普天間二丁目10番1号</t>
  </si>
  <si>
    <t>與那覇　政勇</t>
  </si>
  <si>
    <t>知念　参雄</t>
  </si>
  <si>
    <t>　喜友名二丁目16番7号</t>
  </si>
  <si>
    <t>宮城　奈々子</t>
  </si>
  <si>
    <t>　伊佐四丁目1番11号</t>
  </si>
  <si>
    <t>石川　慶</t>
  </si>
  <si>
    <t>　大山六丁目34番1号</t>
  </si>
  <si>
    <t>名城　清</t>
  </si>
  <si>
    <t>　真志喜一丁目4番10号</t>
  </si>
  <si>
    <t>天久　辰雄</t>
  </si>
  <si>
    <t>天久盛忠</t>
  </si>
  <si>
    <t>　大謝名五丁目10番1号</t>
  </si>
  <si>
    <t>伊波　健</t>
  </si>
  <si>
    <t>　嘉数三丁目2番22号</t>
  </si>
  <si>
    <t>長嶺　将明</t>
  </si>
  <si>
    <t>　真栄原三丁目5番13号</t>
  </si>
  <si>
    <t>島袋　清</t>
  </si>
  <si>
    <t>　我如古一丁目36番12号</t>
  </si>
  <si>
    <t>　長田四丁目4番11号</t>
  </si>
  <si>
    <t>仲村　清</t>
  </si>
  <si>
    <t>　宜野湾一丁目22番24号</t>
  </si>
  <si>
    <t>上里　広幸</t>
  </si>
  <si>
    <t>仲村　フジ子</t>
  </si>
  <si>
    <t>　赤道一丁目18番1号</t>
  </si>
  <si>
    <t>泉川　智枝子</t>
  </si>
  <si>
    <t>　大謝名五丁目25番1号</t>
  </si>
  <si>
    <t>金城　均</t>
  </si>
  <si>
    <t>　嘉数四丁目24番11号</t>
  </si>
  <si>
    <t>大城　ちえ子</t>
  </si>
  <si>
    <t>　大謝名二丁目26番7号</t>
  </si>
  <si>
    <r>
      <t>◎</t>
    </r>
    <r>
      <rPr>
        <b/>
        <sz val="18"/>
        <rFont val="ＭＳ 明朝"/>
        <family val="1"/>
      </rPr>
      <t>市 内 の 公 共 施 設</t>
    </r>
  </si>
  <si>
    <t>名　　　　　称</t>
  </si>
  <si>
    <t>所　　在　　地</t>
  </si>
  <si>
    <t>電　　　話</t>
  </si>
  <si>
    <t>◎</t>
  </si>
  <si>
    <t>市　の　施　設</t>
  </si>
  <si>
    <t>《行政機関》</t>
  </si>
  <si>
    <t>市役所</t>
  </si>
  <si>
    <t>野嵩１－１－１</t>
  </si>
  <si>
    <t>８９３－４４１１</t>
  </si>
  <si>
    <t>字野嵩６７７</t>
  </si>
  <si>
    <t>８９２－１１９９</t>
  </si>
  <si>
    <t>消防署　　我如古出張所</t>
  </si>
  <si>
    <t>我如古３－２－１</t>
  </si>
  <si>
    <t>８９７－１２１０</t>
  </si>
  <si>
    <t>消防署　　真志喜出張所</t>
  </si>
  <si>
    <t>真志喜３－２５－３</t>
  </si>
  <si>
    <t>８９０－４３９９</t>
  </si>
  <si>
    <t>字野嵩７３０</t>
  </si>
  <si>
    <t>８９２－８２８０</t>
  </si>
  <si>
    <t>８９２－３３５１</t>
  </si>
  <si>
    <t>《教育・文化施設》</t>
  </si>
  <si>
    <t>我如古３－４－１０</t>
  </si>
  <si>
    <t>８９７－４６４６</t>
  </si>
  <si>
    <t>真志喜１－２５－１</t>
  </si>
  <si>
    <t>８７０－９３１７</t>
  </si>
  <si>
    <t>市民会館</t>
  </si>
  <si>
    <t>野嵩１－１－２</t>
  </si>
  <si>
    <t>８９３－４４３３</t>
  </si>
  <si>
    <t>中央公民館</t>
  </si>
  <si>
    <t>８９３－４４３６</t>
  </si>
  <si>
    <t>赤道１－５－１７</t>
  </si>
  <si>
    <t>８９３－６０７７</t>
  </si>
  <si>
    <t>《幼稚園》</t>
  </si>
  <si>
    <t>普天間１－１０－１</t>
  </si>
  <si>
    <t>８９２－２６６５</t>
  </si>
  <si>
    <t>新城２－８－１９</t>
  </si>
  <si>
    <t>８９２－４４３０</t>
  </si>
  <si>
    <t>大山５－１６－１</t>
  </si>
  <si>
    <t>８９７－６１９３</t>
  </si>
  <si>
    <t>大謝名５－１２－１</t>
  </si>
  <si>
    <t>８９７－４１５４</t>
  </si>
  <si>
    <t>真栄原１－１３－１</t>
  </si>
  <si>
    <t>８９８－６２４３</t>
  </si>
  <si>
    <t>宜野湾３－５－１</t>
  </si>
  <si>
    <t>８９２－１５０１</t>
  </si>
  <si>
    <t>字愛知４０９</t>
  </si>
  <si>
    <t>８９２－５２６３</t>
  </si>
  <si>
    <t>長田３－１９－１</t>
  </si>
  <si>
    <t>８９２－２４１１</t>
  </si>
  <si>
    <t>《小学校》</t>
  </si>
  <si>
    <t>８９２－３３５９</t>
  </si>
  <si>
    <t>８９２－２４２４</t>
  </si>
  <si>
    <t>８９７－２１７４</t>
  </si>
  <si>
    <t>８９７－２１００</t>
  </si>
  <si>
    <t>８９８－２６３０</t>
  </si>
  <si>
    <t>８９２－３００６</t>
  </si>
  <si>
    <t>８９２－１１７７</t>
  </si>
  <si>
    <t>《中学校》</t>
  </si>
  <si>
    <t>新城２－４１－１</t>
  </si>
  <si>
    <t>８９２－３３２８</t>
  </si>
  <si>
    <t>真志喜３－１９－１</t>
  </si>
  <si>
    <t>８９７－３６５１</t>
  </si>
  <si>
    <t>字我如古４２３</t>
  </si>
  <si>
    <t>８９８－２６４２</t>
  </si>
  <si>
    <t>赤道１－１５－１</t>
  </si>
  <si>
    <t>８９３－１３９７</t>
  </si>
  <si>
    <t>《給食センター》</t>
  </si>
  <si>
    <t>普天間第二給食センター</t>
  </si>
  <si>
    <t>新城２－４１－２７</t>
  </si>
  <si>
    <t>８９２－５３５０</t>
  </si>
  <si>
    <t>志真志３－１６－１</t>
  </si>
  <si>
    <t>８９８－４５４１</t>
  </si>
  <si>
    <t>真志喜３－１９－２</t>
  </si>
  <si>
    <t>８９７－１１２９</t>
  </si>
  <si>
    <t>８９７－３４７７</t>
  </si>
  <si>
    <t>《保育所》</t>
  </si>
  <si>
    <t>野嵩保育所</t>
  </si>
  <si>
    <t>野嵩２－２２－１２</t>
  </si>
  <si>
    <t>８９２－２２６１</t>
  </si>
  <si>
    <t>うなばら保育所</t>
  </si>
  <si>
    <t>大山３－３０－１</t>
  </si>
  <si>
    <t>８９８－６３３７</t>
  </si>
  <si>
    <t>宜野湾保育所</t>
  </si>
  <si>
    <t>宜野湾３－１３－１０</t>
  </si>
  <si>
    <t>８９２－５３６５</t>
  </si>
  <si>
    <t>《児童センター》</t>
  </si>
  <si>
    <t>赤道児童センター</t>
  </si>
  <si>
    <t>赤道１－５－１６</t>
  </si>
  <si>
    <t>８９２－３３９７</t>
  </si>
  <si>
    <t>新城児童センター</t>
  </si>
  <si>
    <t>新城２－４－１１</t>
  </si>
  <si>
    <t>８９２－８８８８</t>
  </si>
  <si>
    <t>大山児童センター</t>
  </si>
  <si>
    <t>大山４－１４－３</t>
  </si>
  <si>
    <t>８９０－００１５</t>
  </si>
  <si>
    <t>大謝名児童センター</t>
  </si>
  <si>
    <t>大謝名５－２５－２</t>
  </si>
  <si>
    <t>８９７－４１１７</t>
  </si>
  <si>
    <t>《体育施設・その他》</t>
  </si>
  <si>
    <t>市立グラウンド</t>
  </si>
  <si>
    <t>真志喜３－２５－１</t>
  </si>
  <si>
    <t>８９７－０９０９</t>
  </si>
  <si>
    <t>市立野球場</t>
  </si>
  <si>
    <t>真志喜４－２－１</t>
  </si>
  <si>
    <t>８９７－２７５１</t>
  </si>
  <si>
    <t>市立体育館</t>
  </si>
  <si>
    <t>８９７－２７５１</t>
  </si>
  <si>
    <t>宜野湾トロピカルビーチ</t>
  </si>
  <si>
    <t>８９８－１６６１</t>
  </si>
  <si>
    <t>伊佐４－７－１４</t>
  </si>
  <si>
    <t>８９８－４７００</t>
  </si>
  <si>
    <t>志真志１－１５－２２</t>
  </si>
  <si>
    <t>８９６－１２１５</t>
  </si>
  <si>
    <t>字宇地泊５５８－１８</t>
  </si>
  <si>
    <t>９４２－８４１５</t>
  </si>
  <si>
    <t>シルバー人材育成センター</t>
  </si>
  <si>
    <t>８９３－６８２８</t>
  </si>
  <si>
    <t>《社会福祉関係》</t>
  </si>
  <si>
    <t>保健相談センター</t>
  </si>
  <si>
    <t>真栄原１－１３－１５</t>
  </si>
  <si>
    <t>８９８－５５８３</t>
  </si>
  <si>
    <t>赤道２－７－２</t>
  </si>
  <si>
    <t>８９２－１３３３</t>
  </si>
  <si>
    <t>８９３－６４００</t>
  </si>
  <si>
    <t>◎</t>
  </si>
  <si>
    <t>高　等　学　校　・　大　学</t>
  </si>
  <si>
    <t>普天間高等学校</t>
  </si>
  <si>
    <t>普天間１－２４－１</t>
  </si>
  <si>
    <t>８９２－３３５４</t>
  </si>
  <si>
    <t>中部商業高等学校</t>
  </si>
  <si>
    <t>我如古２－２－１</t>
  </si>
  <si>
    <t>８９８－４８８８</t>
  </si>
  <si>
    <t>宜野湾高等学校</t>
  </si>
  <si>
    <t>真志喜２－２５－１</t>
  </si>
  <si>
    <t>８９７－１０２０</t>
  </si>
  <si>
    <t>沖縄国際大学</t>
  </si>
  <si>
    <t>宜野湾２－６－１</t>
  </si>
  <si>
    <t>８９２－１１１１</t>
  </si>
  <si>
    <t>◎</t>
  </si>
  <si>
    <t>県　の　出　先　機　関</t>
  </si>
  <si>
    <t>交通裁判所</t>
  </si>
  <si>
    <t>我如古２－３７－１３</t>
  </si>
  <si>
    <t>８９８－６２４９</t>
  </si>
  <si>
    <t>宜野湾警察署</t>
  </si>
  <si>
    <t>真志喜２－１－３</t>
  </si>
  <si>
    <t>８９８－０１１０</t>
  </si>
  <si>
    <t>下水道管理事務所</t>
  </si>
  <si>
    <t>伊佐３－１２－１</t>
  </si>
  <si>
    <t>８９８－５９８８</t>
  </si>
  <si>
    <r>
      <t>宜野湾浄化センター</t>
    </r>
    <r>
      <rPr>
        <sz val="10"/>
        <rFont val="ＭＳ 明朝"/>
        <family val="1"/>
      </rPr>
      <t>（みずクリン宜野湾）</t>
    </r>
  </si>
  <si>
    <t>８９９－２８０１</t>
  </si>
  <si>
    <t>宜野湾港マリーナ</t>
  </si>
  <si>
    <t>真志喜４－４－１</t>
  </si>
  <si>
    <t>８９７－７０１７</t>
  </si>
  <si>
    <t>国　の　出　先　機　関</t>
  </si>
  <si>
    <t>那覇地方法務局　宜野湾出張所</t>
  </si>
  <si>
    <t>伊佐４－１－２０</t>
  </si>
  <si>
    <t>８９８－５４５４</t>
  </si>
  <si>
    <t>国立病院機構沖縄病院</t>
  </si>
  <si>
    <t>我如古３－２０－１４</t>
  </si>
  <si>
    <t>８９８－２１２１</t>
  </si>
  <si>
    <t>◎</t>
  </si>
  <si>
    <t>そ　の　他　施　設</t>
  </si>
  <si>
    <t>宜野湾市土地開発公社</t>
  </si>
  <si>
    <t>８９２－２１１２</t>
  </si>
  <si>
    <t>宜野湾市社会福祉協議会</t>
  </si>
  <si>
    <t>赤道２－７－１</t>
  </si>
  <si>
    <t>８９２－６５２５</t>
  </si>
  <si>
    <t>宜野湾コンベンションセンター</t>
  </si>
  <si>
    <t>真志喜４－３－１</t>
  </si>
  <si>
    <t>８９８－３０００</t>
  </si>
  <si>
    <t>倉浜衛生施設組合宜野湾清水苑</t>
  </si>
  <si>
    <t>伊佐４－９－６</t>
  </si>
  <si>
    <t>８９８－５５８２</t>
  </si>
  <si>
    <t>駐留軍離職者対策センター</t>
  </si>
  <si>
    <t>伊佐４－５－１６</t>
  </si>
  <si>
    <t>８９８－５５８７</t>
  </si>
  <si>
    <t>宜野湾郵便局</t>
  </si>
  <si>
    <t>字愛知３８－１</t>
  </si>
  <si>
    <t>８９２－４２３４</t>
  </si>
  <si>
    <t>普天間郵便局</t>
  </si>
  <si>
    <t>普天間２－５－５</t>
  </si>
  <si>
    <t>８９２－３６６３</t>
  </si>
  <si>
    <t>真栄原郵便局</t>
  </si>
  <si>
    <t>真栄原３－５－２５</t>
  </si>
  <si>
    <t>８９７－６１４１</t>
  </si>
  <si>
    <t>大山郵便局</t>
  </si>
  <si>
    <t>大山５－２－３</t>
  </si>
  <si>
    <t>８９７－３１４２</t>
  </si>
  <si>
    <t>大謝名郵便局</t>
  </si>
  <si>
    <t>大謝名５－６－７</t>
  </si>
  <si>
    <t>８９７－１２３０</t>
  </si>
  <si>
    <t>我如古郵便局</t>
  </si>
  <si>
    <t>我如古２－１－１１</t>
  </si>
  <si>
    <t>８９７－１４３４</t>
  </si>
  <si>
    <t>宜野湾伊佐郵便局</t>
  </si>
  <si>
    <t>伊佐４－１－１</t>
  </si>
  <si>
    <t>８９８－８８７８</t>
  </si>
  <si>
    <t>宜野湾上原郵便局</t>
  </si>
  <si>
    <t>上原１－２－３</t>
  </si>
  <si>
    <t>８９３－７３１１</t>
  </si>
  <si>
    <t>宜野湾長田郵便局</t>
  </si>
  <si>
    <t>長田１－２７－１</t>
  </si>
  <si>
    <t>８９３－３４８１</t>
  </si>
  <si>
    <t>真志喜郵便局</t>
  </si>
  <si>
    <t>真志喜３－１５－１１</t>
  </si>
  <si>
    <t>８９０－６００１</t>
  </si>
  <si>
    <r>
      <t>◎</t>
    </r>
    <r>
      <rPr>
        <b/>
        <sz val="18"/>
        <rFont val="ＭＳ 明朝"/>
        <family val="1"/>
      </rPr>
      <t xml:space="preserve"> 度 量 衡 換 算 表</t>
    </r>
  </si>
  <si>
    <t>《長　　　さ》</t>
  </si>
  <si>
    <t>センチ</t>
  </si>
  <si>
    <t>メートル</t>
  </si>
  <si>
    <t>キロ</t>
  </si>
  <si>
    <t>インチ</t>
  </si>
  <si>
    <t>フィート</t>
  </si>
  <si>
    <t>ヤード</t>
  </si>
  <si>
    <t>マイル</t>
  </si>
  <si>
    <t>鯨尺</t>
  </si>
  <si>
    <t>尺</t>
  </si>
  <si>
    <t>間</t>
  </si>
  <si>
    <t>町</t>
  </si>
  <si>
    <t>里</t>
  </si>
  <si>
    <t>メートル</t>
  </si>
  <si>
    <t>－</t>
  </si>
  <si>
    <t>《面　　　積》</t>
  </si>
  <si>
    <t>平 　方</t>
  </si>
  <si>
    <t>アール</t>
  </si>
  <si>
    <t>ヘクタール</t>
  </si>
  <si>
    <t>平方キロ</t>
  </si>
  <si>
    <t>平　 方</t>
  </si>
  <si>
    <t>エーカー</t>
  </si>
  <si>
    <t>平  方</t>
  </si>
  <si>
    <t>平方尺</t>
  </si>
  <si>
    <t>坪･歩</t>
  </si>
  <si>
    <t>反</t>
  </si>
  <si>
    <t>町</t>
  </si>
  <si>
    <t>メートル</t>
  </si>
  <si>
    <t>フィート</t>
  </si>
  <si>
    <t>ヤード</t>
  </si>
  <si>
    <t>マイル</t>
  </si>
  <si>
    <t>－</t>
  </si>
  <si>
    <t>《体　　　積》</t>
  </si>
  <si>
    <t>立    方</t>
  </si>
  <si>
    <t>立方デシ</t>
  </si>
  <si>
    <t>立方　　　　　　　　　メートル</t>
  </si>
  <si>
    <t>立方　　　　　　　インチ</t>
  </si>
  <si>
    <t>立方　　　　　　　フィート</t>
  </si>
  <si>
    <t>立方　　　　　　　　　ヤード</t>
  </si>
  <si>
    <t>センチ</t>
  </si>
  <si>
    <t>パイント</t>
  </si>
  <si>
    <t>ガロン</t>
  </si>
  <si>
    <t>立方尺</t>
  </si>
  <si>
    <t>升</t>
  </si>
  <si>
    <t>石</t>
  </si>
  <si>
    <t>立方坪</t>
  </si>
  <si>
    <t>メートル</t>
  </si>
  <si>
    <t>(リットル)</t>
  </si>
  <si>
    <t>－</t>
  </si>
  <si>
    <t>《重　　　量》</t>
  </si>
  <si>
    <t>グラム</t>
  </si>
  <si>
    <t>キロ　　　　　　　グラム</t>
  </si>
  <si>
    <t>トン</t>
  </si>
  <si>
    <t>グレイン</t>
  </si>
  <si>
    <t>オンス</t>
  </si>
  <si>
    <t>ポンド</t>
  </si>
  <si>
    <t>米トン</t>
  </si>
  <si>
    <t>英トン</t>
  </si>
  <si>
    <t>匁</t>
  </si>
  <si>
    <t>斤</t>
  </si>
  <si>
    <t>貫</t>
  </si>
  <si>
    <t>８９２－１５０２</t>
  </si>
  <si>
    <t>平成23年５月１日現在</t>
  </si>
  <si>
    <t>　新城二丁目29番1号</t>
  </si>
  <si>
    <t>富濱　宗俊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</si>
</sst>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\(#,##0\)"/>
    <numFmt numFmtId="178" formatCode="0.000"/>
    <numFmt numFmtId="179" formatCode="0.0000"/>
    <numFmt numFmtId="180" formatCode="0.0"/>
    <numFmt numFmtId="181" formatCode="0.00000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b/>
      <sz val="1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dashed"/>
    </border>
    <border>
      <left/>
      <right/>
      <top/>
      <bottom style="dashed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ashed"/>
      <top style="thin"/>
      <bottom/>
    </border>
    <border>
      <left style="thin"/>
      <right style="dashed"/>
      <top/>
      <bottom style="thin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 style="thin"/>
      <top/>
      <bottom style="thin"/>
    </border>
    <border>
      <left/>
      <right style="dashed"/>
      <top/>
      <bottom/>
    </border>
    <border>
      <left style="dashed"/>
      <right/>
      <top style="thin"/>
      <bottom/>
    </border>
    <border>
      <left style="dashed"/>
      <right/>
      <top/>
      <bottom style="dashed"/>
    </border>
    <border>
      <left style="thin"/>
      <right style="dashed"/>
      <top/>
      <bottom style="dashed"/>
    </border>
    <border>
      <left style="dashed"/>
      <right/>
      <top/>
      <bottom/>
    </border>
    <border>
      <left/>
      <right style="dashed"/>
      <top/>
      <bottom style="dashed"/>
    </border>
    <border>
      <left style="thin"/>
      <right style="dashed"/>
      <top style="dashed"/>
      <bottom style="thin"/>
    </border>
    <border>
      <left/>
      <right style="thin"/>
      <top style="dashed"/>
      <bottom/>
    </border>
    <border>
      <left style="thin"/>
      <right/>
      <top style="dashed"/>
      <bottom/>
    </border>
    <border>
      <left style="dashed"/>
      <right style="thin"/>
      <top style="thin"/>
      <bottom/>
    </border>
    <border>
      <left style="dashed"/>
      <right style="dashed"/>
      <top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thin"/>
      <right style="thin"/>
      <top/>
      <bottom/>
    </border>
    <border>
      <left/>
      <right/>
      <top style="dashed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/>
      <right/>
      <top style="thin"/>
      <bottom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/>
      <right/>
      <top style="thin"/>
      <bottom/>
      <diagonal style="thin"/>
    </border>
    <border diagonalUp="1">
      <left/>
      <right/>
      <top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177" fontId="19" fillId="0" borderId="12" xfId="0" applyNumberFormat="1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77" fontId="19" fillId="0" borderId="13" xfId="0" applyNumberFormat="1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177" fontId="1" fillId="0" borderId="0" xfId="0" applyNumberFormat="1" applyFont="1" applyFill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177" fontId="19" fillId="0" borderId="16" xfId="0" applyNumberFormat="1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0" fontId="1" fillId="0" borderId="0" xfId="0" applyFont="1" applyFill="1" applyAlignment="1">
      <alignment vertical="center" shrinkToFit="1"/>
    </xf>
    <xf numFmtId="0" fontId="19" fillId="0" borderId="38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77" fontId="19" fillId="0" borderId="1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 shrinkToFit="1"/>
    </xf>
    <xf numFmtId="0" fontId="1" fillId="0" borderId="29" xfId="0" applyFont="1" applyFill="1" applyBorder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0" fontId="19" fillId="0" borderId="29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shrinkToFit="1"/>
    </xf>
    <xf numFmtId="0" fontId="19" fillId="0" borderId="0" xfId="0" applyFont="1" applyFill="1" applyAlignment="1">
      <alignment horizontal="left" vertical="center" shrinkToFit="1"/>
    </xf>
    <xf numFmtId="0" fontId="19" fillId="0" borderId="40" xfId="0" applyFont="1" applyFill="1" applyBorder="1" applyAlignment="1">
      <alignment vertical="center"/>
    </xf>
    <xf numFmtId="0" fontId="19" fillId="0" borderId="41" xfId="0" applyFont="1" applyFill="1" applyBorder="1" applyAlignment="1">
      <alignment vertical="center"/>
    </xf>
    <xf numFmtId="0" fontId="19" fillId="0" borderId="42" xfId="0" applyFont="1" applyFill="1" applyBorder="1" applyAlignment="1">
      <alignment vertical="center"/>
    </xf>
    <xf numFmtId="0" fontId="19" fillId="0" borderId="43" xfId="0" applyFont="1" applyFill="1" applyBorder="1" applyAlignment="1">
      <alignment vertical="center"/>
    </xf>
    <xf numFmtId="0" fontId="19" fillId="0" borderId="44" xfId="0" applyFont="1" applyFill="1" applyBorder="1" applyAlignment="1">
      <alignment vertical="center"/>
    </xf>
    <xf numFmtId="0" fontId="19" fillId="0" borderId="45" xfId="0" applyFont="1" applyFill="1" applyBorder="1" applyAlignment="1">
      <alignment vertical="center"/>
    </xf>
    <xf numFmtId="0" fontId="19" fillId="0" borderId="46" xfId="0" applyFont="1" applyFill="1" applyBorder="1" applyAlignment="1">
      <alignment horizontal="center" vertical="center" shrinkToFit="1"/>
    </xf>
    <xf numFmtId="177" fontId="19" fillId="0" borderId="46" xfId="0" applyNumberFormat="1" applyFont="1" applyFill="1" applyBorder="1" applyAlignment="1">
      <alignment horizontal="center" vertical="center" shrinkToFit="1"/>
    </xf>
    <xf numFmtId="0" fontId="19" fillId="0" borderId="47" xfId="0" applyFont="1" applyFill="1" applyBorder="1" applyAlignment="1">
      <alignment vertical="center"/>
    </xf>
    <xf numFmtId="0" fontId="19" fillId="0" borderId="48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textRotation="255"/>
    </xf>
    <xf numFmtId="0" fontId="19" fillId="0" borderId="49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58" fontId="28" fillId="0" borderId="0" xfId="0" applyNumberFormat="1" applyFont="1" applyFill="1" applyAlignment="1">
      <alignment horizontal="right"/>
    </xf>
    <xf numFmtId="0" fontId="0" fillId="0" borderId="50" xfId="0" applyFont="1" applyFill="1" applyBorder="1" applyAlignment="1">
      <alignment/>
    </xf>
    <xf numFmtId="0" fontId="27" fillId="0" borderId="51" xfId="0" applyFont="1" applyFill="1" applyBorder="1" applyAlignment="1">
      <alignment horizontal="distributed" vertical="center"/>
    </xf>
    <xf numFmtId="0" fontId="27" fillId="0" borderId="52" xfId="0" applyFont="1" applyFill="1" applyBorder="1" applyAlignment="1">
      <alignment horizontal="distributed" vertical="center"/>
    </xf>
    <xf numFmtId="0" fontId="27" fillId="0" borderId="51" xfId="0" applyFont="1" applyFill="1" applyBorder="1" applyAlignment="1">
      <alignment horizontal="distributed" vertical="center"/>
    </xf>
    <xf numFmtId="0" fontId="27" fillId="0" borderId="53" xfId="0" applyFont="1" applyFill="1" applyBorder="1" applyAlignment="1">
      <alignment horizontal="distributed" vertical="center"/>
    </xf>
    <xf numFmtId="0" fontId="27" fillId="0" borderId="54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/>
    </xf>
    <xf numFmtId="0" fontId="27" fillId="0" borderId="0" xfId="0" applyFont="1" applyFill="1" applyBorder="1" applyAlignment="1">
      <alignment horizontal="distributed" vertical="center"/>
    </xf>
    <xf numFmtId="0" fontId="27" fillId="0" borderId="55" xfId="0" applyFont="1" applyFill="1" applyBorder="1" applyAlignment="1">
      <alignment horizontal="distributed" vertical="center"/>
    </xf>
    <xf numFmtId="0" fontId="27" fillId="0" borderId="55" xfId="0" applyFont="1" applyFill="1" applyBorder="1" applyAlignment="1">
      <alignment vertical="center"/>
    </xf>
    <xf numFmtId="0" fontId="27" fillId="0" borderId="56" xfId="0" applyFont="1" applyFill="1" applyBorder="1" applyAlignment="1">
      <alignment vertical="center"/>
    </xf>
    <xf numFmtId="0" fontId="29" fillId="0" borderId="5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27" fillId="0" borderId="13" xfId="0" applyFont="1" applyFill="1" applyBorder="1" applyAlignment="1">
      <alignment horizontal="distributed" vertical="center"/>
    </xf>
    <xf numFmtId="0" fontId="27" fillId="0" borderId="58" xfId="0" applyFont="1" applyFill="1" applyBorder="1" applyAlignment="1">
      <alignment horizontal="distributed" vertical="center"/>
    </xf>
    <xf numFmtId="0" fontId="27" fillId="0" borderId="58" xfId="0" applyFont="1" applyFill="1" applyBorder="1" applyAlignment="1">
      <alignment vertical="center"/>
    </xf>
    <xf numFmtId="0" fontId="27" fillId="0" borderId="59" xfId="0" applyFont="1" applyFill="1" applyBorder="1" applyAlignment="1">
      <alignment vertical="center"/>
    </xf>
    <xf numFmtId="0" fontId="29" fillId="0" borderId="6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35" fillId="0" borderId="5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distributed"/>
    </xf>
    <xf numFmtId="0" fontId="33" fillId="0" borderId="62" xfId="0" applyFont="1" applyFill="1" applyBorder="1" applyAlignment="1">
      <alignment horizontal="distributed" vertical="center"/>
    </xf>
    <xf numFmtId="0" fontId="34" fillId="0" borderId="0" xfId="0" applyFont="1" applyFill="1" applyAlignment="1">
      <alignment/>
    </xf>
    <xf numFmtId="0" fontId="33" fillId="0" borderId="63" xfId="0" applyFont="1" applyFill="1" applyBorder="1" applyAlignment="1">
      <alignment horizontal="distributed" vertical="top"/>
    </xf>
    <xf numFmtId="0" fontId="33" fillId="0" borderId="64" xfId="0" applyFont="1" applyFill="1" applyBorder="1" applyAlignment="1">
      <alignment horizontal="distributed" vertical="center"/>
    </xf>
    <xf numFmtId="0" fontId="33" fillId="0" borderId="65" xfId="0" applyFont="1" applyFill="1" applyBorder="1" applyAlignment="1">
      <alignment horizontal="distributed" vertical="center"/>
    </xf>
    <xf numFmtId="0" fontId="35" fillId="0" borderId="66" xfId="0" applyFont="1" applyFill="1" applyBorder="1" applyAlignment="1">
      <alignment vertical="center"/>
    </xf>
    <xf numFmtId="0" fontId="35" fillId="0" borderId="56" xfId="0" applyFont="1" applyFill="1" applyBorder="1" applyAlignment="1">
      <alignment horizontal="right" vertical="center"/>
    </xf>
    <xf numFmtId="0" fontId="35" fillId="0" borderId="57" xfId="0" applyFont="1" applyFill="1" applyBorder="1" applyAlignment="1">
      <alignment horizontal="right" vertical="center"/>
    </xf>
    <xf numFmtId="0" fontId="35" fillId="0" borderId="57" xfId="0" applyFont="1" applyFill="1" applyBorder="1" applyAlignment="1">
      <alignment vertical="center"/>
    </xf>
    <xf numFmtId="179" fontId="35" fillId="0" borderId="66" xfId="0" applyNumberFormat="1" applyFont="1" applyFill="1" applyBorder="1" applyAlignment="1">
      <alignment vertical="center"/>
    </xf>
    <xf numFmtId="178" fontId="35" fillId="0" borderId="66" xfId="0" applyNumberFormat="1" applyFont="1" applyFill="1" applyBorder="1" applyAlignment="1">
      <alignment vertical="center"/>
    </xf>
    <xf numFmtId="0" fontId="29" fillId="0" borderId="56" xfId="0" applyFont="1" applyFill="1" applyBorder="1" applyAlignment="1">
      <alignment vertical="center"/>
    </xf>
    <xf numFmtId="2" fontId="35" fillId="0" borderId="56" xfId="0" applyNumberFormat="1" applyFont="1" applyFill="1" applyBorder="1" applyAlignment="1">
      <alignment vertical="center"/>
    </xf>
    <xf numFmtId="0" fontId="35" fillId="0" borderId="67" xfId="0" applyFont="1" applyFill="1" applyBorder="1" applyAlignment="1">
      <alignment vertical="center"/>
    </xf>
    <xf numFmtId="0" fontId="35" fillId="0" borderId="59" xfId="0" applyFont="1" applyFill="1" applyBorder="1" applyAlignment="1">
      <alignment vertical="center"/>
    </xf>
    <xf numFmtId="0" fontId="35" fillId="0" borderId="60" xfId="0" applyFont="1" applyFill="1" applyBorder="1" applyAlignment="1">
      <alignment vertical="center"/>
    </xf>
    <xf numFmtId="0" fontId="33" fillId="0" borderId="61" xfId="0" applyFont="1" applyFill="1" applyBorder="1" applyAlignment="1">
      <alignment horizontal="distributed" vertical="center"/>
    </xf>
    <xf numFmtId="0" fontId="35" fillId="0" borderId="66" xfId="0" applyFont="1" applyFill="1" applyBorder="1" applyAlignment="1">
      <alignment/>
    </xf>
    <xf numFmtId="0" fontId="35" fillId="0" borderId="56" xfId="0" applyFont="1" applyFill="1" applyBorder="1" applyAlignment="1">
      <alignment/>
    </xf>
    <xf numFmtId="0" fontId="35" fillId="0" borderId="57" xfId="0" applyFont="1" applyFill="1" applyBorder="1" applyAlignment="1">
      <alignment/>
    </xf>
    <xf numFmtId="0" fontId="35" fillId="0" borderId="67" xfId="0" applyFont="1" applyFill="1" applyBorder="1" applyAlignment="1">
      <alignment/>
    </xf>
    <xf numFmtId="0" fontId="35" fillId="0" borderId="59" xfId="0" applyFont="1" applyFill="1" applyBorder="1" applyAlignment="1">
      <alignment/>
    </xf>
    <xf numFmtId="0" fontId="35" fillId="0" borderId="59" xfId="0" applyFont="1" applyFill="1" applyBorder="1" applyAlignment="1">
      <alignment horizontal="right" vertical="center"/>
    </xf>
    <xf numFmtId="0" fontId="35" fillId="0" borderId="60" xfId="0" applyFont="1" applyFill="1" applyBorder="1" applyAlignment="1">
      <alignment/>
    </xf>
    <xf numFmtId="0" fontId="33" fillId="0" borderId="61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distributed" vertical="center"/>
    </xf>
    <xf numFmtId="0" fontId="33" fillId="0" borderId="68" xfId="0" applyFont="1" applyFill="1" applyBorder="1" applyAlignment="1">
      <alignment horizontal="distributed" vertical="center"/>
    </xf>
    <xf numFmtId="0" fontId="33" fillId="0" borderId="66" xfId="0" applyFont="1" applyFill="1" applyBorder="1" applyAlignment="1">
      <alignment horizontal="distributed" vertical="center"/>
    </xf>
    <xf numFmtId="0" fontId="33" fillId="0" borderId="56" xfId="0" applyFont="1" applyFill="1" applyBorder="1" applyAlignment="1">
      <alignment horizontal="distributed" vertical="center"/>
    </xf>
    <xf numFmtId="0" fontId="33" fillId="0" borderId="57" xfId="0" applyFont="1" applyFill="1" applyBorder="1" applyAlignment="1">
      <alignment horizontal="distributed" vertical="center"/>
    </xf>
    <xf numFmtId="0" fontId="33" fillId="0" borderId="63" xfId="0" applyFont="1" applyFill="1" applyBorder="1" applyAlignment="1">
      <alignment horizontal="distributed" vertical="center"/>
    </xf>
    <xf numFmtId="0" fontId="36" fillId="0" borderId="64" xfId="0" applyFont="1" applyFill="1" applyBorder="1" applyAlignment="1">
      <alignment horizontal="distributed" vertical="center"/>
    </xf>
    <xf numFmtId="180" fontId="35" fillId="0" borderId="66" xfId="0" applyNumberFormat="1" applyFont="1" applyFill="1" applyBorder="1" applyAlignment="1">
      <alignment vertical="center"/>
    </xf>
    <xf numFmtId="181" fontId="35" fillId="0" borderId="56" xfId="0" applyNumberFormat="1" applyFont="1" applyFill="1" applyBorder="1" applyAlignment="1">
      <alignment vertical="center"/>
    </xf>
    <xf numFmtId="0" fontId="35" fillId="0" borderId="67" xfId="0" applyFont="1" applyFill="1" applyBorder="1" applyAlignment="1">
      <alignment horizontal="right" vertical="center"/>
    </xf>
    <xf numFmtId="178" fontId="35" fillId="0" borderId="66" xfId="0" applyNumberFormat="1" applyFont="1" applyFill="1" applyBorder="1" applyAlignment="1">
      <alignment/>
    </xf>
    <xf numFmtId="0" fontId="35" fillId="0" borderId="66" xfId="0" applyFont="1" applyFill="1" applyBorder="1" applyAlignment="1">
      <alignment horizontal="right" vertical="center"/>
    </xf>
    <xf numFmtId="179" fontId="35" fillId="0" borderId="56" xfId="0" applyNumberFormat="1" applyFont="1" applyFill="1" applyBorder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distributed" vertical="center"/>
    </xf>
    <xf numFmtId="0" fontId="27" fillId="0" borderId="1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69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vertical="center"/>
    </xf>
    <xf numFmtId="0" fontId="27" fillId="0" borderId="7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71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177" fontId="19" fillId="0" borderId="21" xfId="0" applyNumberFormat="1" applyFont="1" applyFill="1" applyBorder="1" applyAlignment="1">
      <alignment horizontal="center" vertical="center" shrinkToFit="1"/>
    </xf>
    <xf numFmtId="177" fontId="19" fillId="0" borderId="10" xfId="0" applyNumberFormat="1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77" fontId="19" fillId="0" borderId="74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177" fontId="19" fillId="0" borderId="0" xfId="0" applyNumberFormat="1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177" fontId="19" fillId="0" borderId="12" xfId="0" applyNumberFormat="1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7" fontId="19" fillId="0" borderId="13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distributed" vertical="center"/>
    </xf>
    <xf numFmtId="0" fontId="19" fillId="0" borderId="12" xfId="0" applyFont="1" applyFill="1" applyBorder="1" applyAlignment="1">
      <alignment horizontal="distributed" vertical="center"/>
    </xf>
    <xf numFmtId="0" fontId="19" fillId="0" borderId="21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19" fillId="0" borderId="13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vertical="center" shrinkToFit="1"/>
    </xf>
    <xf numFmtId="177" fontId="19" fillId="0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vertical="center" shrinkToFit="1"/>
    </xf>
    <xf numFmtId="0" fontId="1" fillId="0" borderId="27" xfId="0" applyFont="1" applyFill="1" applyBorder="1" applyAlignment="1">
      <alignment vertical="center" shrinkToFit="1"/>
    </xf>
    <xf numFmtId="0" fontId="19" fillId="0" borderId="31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vertical="center" shrinkToFit="1"/>
    </xf>
    <xf numFmtId="0" fontId="1" fillId="0" borderId="34" xfId="0" applyFont="1" applyFill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0" fontId="1" fillId="0" borderId="2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177" fontId="19" fillId="0" borderId="27" xfId="0" applyNumberFormat="1" applyFont="1" applyFill="1" applyBorder="1" applyAlignment="1">
      <alignment horizontal="center" vertical="center" shrinkToFit="1"/>
    </xf>
    <xf numFmtId="177" fontId="19" fillId="0" borderId="34" xfId="0" applyNumberFormat="1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9" fillId="0" borderId="11" xfId="0" applyNumberFormat="1" applyFont="1" applyFill="1" applyBorder="1" applyAlignment="1">
      <alignment vertical="center"/>
    </xf>
    <xf numFmtId="176" fontId="19" fillId="0" borderId="21" xfId="0" applyNumberFormat="1" applyFont="1" applyFill="1" applyBorder="1" applyAlignment="1">
      <alignment vertical="center"/>
    </xf>
    <xf numFmtId="176" fontId="19" fillId="0" borderId="15" xfId="0" applyNumberFormat="1" applyFont="1" applyFill="1" applyBorder="1" applyAlignment="1">
      <alignment vertical="center"/>
    </xf>
    <xf numFmtId="176" fontId="19" fillId="0" borderId="10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 shrinkToFit="1"/>
    </xf>
    <xf numFmtId="0" fontId="19" fillId="0" borderId="21" xfId="0" applyFont="1" applyFill="1" applyBorder="1" applyAlignment="1">
      <alignment vertical="center" shrinkToFit="1"/>
    </xf>
    <xf numFmtId="0" fontId="19" fillId="0" borderId="15" xfId="0" applyFont="1" applyFill="1" applyBorder="1" applyAlignment="1">
      <alignment vertical="center" shrinkToFit="1"/>
    </xf>
    <xf numFmtId="0" fontId="19" fillId="0" borderId="13" xfId="0" applyFont="1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 shrinkToFit="1"/>
    </xf>
    <xf numFmtId="0" fontId="19" fillId="0" borderId="11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76" xfId="0" applyFont="1" applyFill="1" applyBorder="1" applyAlignment="1">
      <alignment vertical="center"/>
    </xf>
    <xf numFmtId="0" fontId="19" fillId="0" borderId="77" xfId="0" applyFont="1" applyFill="1" applyBorder="1" applyAlignment="1">
      <alignment vertical="center"/>
    </xf>
    <xf numFmtId="0" fontId="19" fillId="0" borderId="78" xfId="0" applyFont="1" applyFill="1" applyBorder="1" applyAlignment="1">
      <alignment vertical="center"/>
    </xf>
    <xf numFmtId="0" fontId="19" fillId="0" borderId="79" xfId="0" applyFont="1" applyFill="1" applyBorder="1" applyAlignment="1">
      <alignment vertical="center"/>
    </xf>
    <xf numFmtId="0" fontId="19" fillId="0" borderId="76" xfId="0" applyFont="1" applyFill="1" applyBorder="1" applyAlignment="1">
      <alignment vertical="center" shrinkToFit="1"/>
    </xf>
    <xf numFmtId="0" fontId="19" fillId="0" borderId="80" xfId="0" applyFont="1" applyFill="1" applyBorder="1" applyAlignment="1">
      <alignment vertical="center" shrinkToFit="1"/>
    </xf>
    <xf numFmtId="0" fontId="19" fillId="0" borderId="77" xfId="0" applyFont="1" applyFill="1" applyBorder="1" applyAlignment="1">
      <alignment vertical="center" shrinkToFit="1"/>
    </xf>
    <xf numFmtId="0" fontId="19" fillId="0" borderId="78" xfId="0" applyFont="1" applyFill="1" applyBorder="1" applyAlignment="1">
      <alignment vertical="center" shrinkToFit="1"/>
    </xf>
    <xf numFmtId="0" fontId="19" fillId="0" borderId="81" xfId="0" applyFont="1" applyFill="1" applyBorder="1" applyAlignment="1">
      <alignment vertical="center" shrinkToFit="1"/>
    </xf>
    <xf numFmtId="0" fontId="19" fillId="0" borderId="79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left" vertical="center" shrinkToFit="1"/>
    </xf>
    <xf numFmtId="0" fontId="1" fillId="0" borderId="26" xfId="0" applyFont="1" applyFill="1" applyBorder="1" applyAlignment="1">
      <alignment horizontal="left" vertical="center" shrinkToFit="1"/>
    </xf>
    <xf numFmtId="0" fontId="1" fillId="0" borderId="27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left" vertical="center" shrinkToFit="1"/>
    </xf>
    <xf numFmtId="0" fontId="1" fillId="0" borderId="34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177" fontId="19" fillId="0" borderId="16" xfId="0" applyNumberFormat="1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left" vertical="center" shrinkToFit="1"/>
    </xf>
    <xf numFmtId="0" fontId="33" fillId="0" borderId="68" xfId="0" applyFont="1" applyFill="1" applyBorder="1" applyAlignment="1">
      <alignment horizontal="distributed" vertical="center"/>
    </xf>
    <xf numFmtId="0" fontId="0" fillId="0" borderId="65" xfId="0" applyFill="1" applyBorder="1" applyAlignment="1">
      <alignment horizontal="distributed" vertical="center"/>
    </xf>
    <xf numFmtId="0" fontId="33" fillId="0" borderId="62" xfId="0" applyFont="1" applyFill="1" applyBorder="1" applyAlignment="1">
      <alignment horizontal="distributed" vertical="center"/>
    </xf>
    <xf numFmtId="0" fontId="0" fillId="0" borderId="64" xfId="0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distributed" vertical="center"/>
    </xf>
    <xf numFmtId="0" fontId="0" fillId="0" borderId="63" xfId="0" applyFill="1" applyBorder="1" applyAlignment="1">
      <alignment horizontal="distributed" vertical="center"/>
    </xf>
    <xf numFmtId="0" fontId="0" fillId="0" borderId="64" xfId="0" applyFill="1" applyBorder="1" applyAlignment="1">
      <alignment horizontal="distributed" vertical="center"/>
    </xf>
    <xf numFmtId="0" fontId="33" fillId="0" borderId="64" xfId="0" applyFont="1" applyFill="1" applyBorder="1" applyAlignment="1">
      <alignment horizontal="distributed" vertical="center"/>
    </xf>
    <xf numFmtId="0" fontId="33" fillId="0" borderId="62" xfId="0" applyFont="1" applyFill="1" applyBorder="1" applyAlignment="1">
      <alignment horizontal="distributed" vertical="center"/>
    </xf>
    <xf numFmtId="0" fontId="34" fillId="0" borderId="56" xfId="0" applyFont="1" applyFill="1" applyBorder="1" applyAlignment="1">
      <alignment horizontal="distributed" vertical="center"/>
    </xf>
    <xf numFmtId="0" fontId="34" fillId="0" borderId="64" xfId="0" applyFont="1" applyFill="1" applyBorder="1" applyAlignment="1">
      <alignment horizontal="distributed" vertical="center"/>
    </xf>
    <xf numFmtId="0" fontId="33" fillId="0" borderId="65" xfId="0" applyFont="1" applyFill="1" applyBorder="1" applyAlignment="1">
      <alignment horizontal="distributed" vertical="center"/>
    </xf>
    <xf numFmtId="0" fontId="3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.25" style="90" customWidth="1"/>
    <col min="2" max="2" width="16.25390625" style="90" customWidth="1"/>
    <col min="3" max="3" width="1.25" style="90" customWidth="1"/>
    <col min="4" max="4" width="2.875" style="90" customWidth="1"/>
    <col min="5" max="5" width="17.875" style="90" customWidth="1"/>
    <col min="6" max="6" width="3.00390625" style="90" customWidth="1"/>
    <col min="7" max="7" width="25.00390625" style="90" bestFit="1" customWidth="1"/>
    <col min="8" max="8" width="18.375" style="90" bestFit="1" customWidth="1"/>
    <col min="9" max="16384" width="9.00390625" style="90" customWidth="1"/>
  </cols>
  <sheetData>
    <row r="1" spans="1:14" ht="21">
      <c r="A1" s="171" t="s">
        <v>304</v>
      </c>
      <c r="B1" s="172"/>
      <c r="C1" s="172"/>
      <c r="D1" s="172"/>
      <c r="E1" s="172"/>
      <c r="F1" s="172"/>
      <c r="G1" s="172"/>
      <c r="H1" s="172"/>
      <c r="I1" s="89"/>
      <c r="J1" s="89"/>
      <c r="K1" s="89"/>
      <c r="L1" s="89"/>
      <c r="M1" s="89"/>
      <c r="N1" s="89"/>
    </row>
    <row r="2" spans="2:8" ht="13.5">
      <c r="B2" s="91"/>
      <c r="C2" s="91"/>
      <c r="D2" s="91"/>
      <c r="E2" s="91"/>
      <c r="F2" s="91"/>
      <c r="G2" s="91"/>
      <c r="H2" s="92" t="s">
        <v>624</v>
      </c>
    </row>
    <row r="3" spans="1:8" ht="22.5" customHeight="1">
      <c r="A3" s="93"/>
      <c r="B3" s="94" t="s">
        <v>257</v>
      </c>
      <c r="C3" s="95"/>
      <c r="D3" s="94"/>
      <c r="E3" s="96" t="s">
        <v>258</v>
      </c>
      <c r="F3" s="95"/>
      <c r="G3" s="97" t="s">
        <v>259</v>
      </c>
      <c r="H3" s="98" t="s">
        <v>260</v>
      </c>
    </row>
    <row r="4" spans="1:8" ht="26.25" customHeight="1">
      <c r="A4" s="99"/>
      <c r="B4" s="100" t="s">
        <v>305</v>
      </c>
      <c r="C4" s="101"/>
      <c r="D4" s="100"/>
      <c r="E4" s="100" t="s">
        <v>306</v>
      </c>
      <c r="F4" s="102"/>
      <c r="G4" s="103" t="s">
        <v>307</v>
      </c>
      <c r="H4" s="104" t="s">
        <v>261</v>
      </c>
    </row>
    <row r="5" spans="1:8" ht="26.25" customHeight="1">
      <c r="A5" s="99"/>
      <c r="B5" s="100" t="s">
        <v>308</v>
      </c>
      <c r="C5" s="101"/>
      <c r="D5" s="100"/>
      <c r="E5" s="100" t="s">
        <v>309</v>
      </c>
      <c r="F5" s="102"/>
      <c r="G5" s="103" t="s">
        <v>310</v>
      </c>
      <c r="H5" s="104" t="s">
        <v>262</v>
      </c>
    </row>
    <row r="6" spans="1:8" ht="26.25" customHeight="1">
      <c r="A6" s="99"/>
      <c r="B6" s="100" t="s">
        <v>311</v>
      </c>
      <c r="C6" s="101"/>
      <c r="D6" s="100"/>
      <c r="E6" s="100" t="s">
        <v>312</v>
      </c>
      <c r="F6" s="102"/>
      <c r="G6" s="103" t="s">
        <v>313</v>
      </c>
      <c r="H6" s="104" t="s">
        <v>263</v>
      </c>
    </row>
    <row r="7" spans="1:8" ht="26.25" customHeight="1">
      <c r="A7" s="99"/>
      <c r="B7" s="100" t="s">
        <v>314</v>
      </c>
      <c r="C7" s="101"/>
      <c r="D7" s="100"/>
      <c r="E7" s="100" t="s">
        <v>315</v>
      </c>
      <c r="F7" s="102"/>
      <c r="G7" s="103" t="s">
        <v>316</v>
      </c>
      <c r="H7" s="104" t="s">
        <v>264</v>
      </c>
    </row>
    <row r="8" spans="1:8" ht="26.25" customHeight="1">
      <c r="A8" s="99"/>
      <c r="B8" s="100" t="s">
        <v>317</v>
      </c>
      <c r="C8" s="101"/>
      <c r="D8" s="100"/>
      <c r="E8" s="100" t="s">
        <v>318</v>
      </c>
      <c r="F8" s="102"/>
      <c r="G8" s="103" t="s">
        <v>319</v>
      </c>
      <c r="H8" s="104" t="s">
        <v>265</v>
      </c>
    </row>
    <row r="9" spans="1:8" ht="26.25" customHeight="1">
      <c r="A9" s="99"/>
      <c r="B9" s="100" t="s">
        <v>320</v>
      </c>
      <c r="C9" s="101"/>
      <c r="D9" s="100"/>
      <c r="E9" s="100" t="s">
        <v>321</v>
      </c>
      <c r="F9" s="102"/>
      <c r="G9" s="103" t="s">
        <v>322</v>
      </c>
      <c r="H9" s="104" t="s">
        <v>266</v>
      </c>
    </row>
    <row r="10" spans="1:8" ht="26.25" customHeight="1">
      <c r="A10" s="99"/>
      <c r="B10" s="100" t="s">
        <v>267</v>
      </c>
      <c r="C10" s="101"/>
      <c r="D10" s="100"/>
      <c r="E10" s="100" t="s">
        <v>323</v>
      </c>
      <c r="F10" s="102"/>
      <c r="G10" s="103" t="s">
        <v>625</v>
      </c>
      <c r="H10" s="104" t="s">
        <v>268</v>
      </c>
    </row>
    <row r="11" spans="1:8" ht="26.25" customHeight="1">
      <c r="A11" s="99"/>
      <c r="B11" s="100" t="s">
        <v>269</v>
      </c>
      <c r="C11" s="101"/>
      <c r="D11" s="100"/>
      <c r="E11" s="100" t="s">
        <v>324</v>
      </c>
      <c r="F11" s="102"/>
      <c r="G11" s="103" t="s">
        <v>325</v>
      </c>
      <c r="H11" s="104" t="s">
        <v>270</v>
      </c>
    </row>
    <row r="12" spans="1:8" ht="26.25" customHeight="1">
      <c r="A12" s="99"/>
      <c r="B12" s="100" t="s">
        <v>271</v>
      </c>
      <c r="C12" s="101"/>
      <c r="D12" s="100"/>
      <c r="E12" s="100" t="s">
        <v>326</v>
      </c>
      <c r="F12" s="102"/>
      <c r="G12" s="103" t="s">
        <v>327</v>
      </c>
      <c r="H12" s="104" t="s">
        <v>272</v>
      </c>
    </row>
    <row r="13" spans="1:8" ht="26.25" customHeight="1">
      <c r="A13" s="99"/>
      <c r="B13" s="100" t="s">
        <v>273</v>
      </c>
      <c r="C13" s="101"/>
      <c r="D13" s="100"/>
      <c r="E13" s="100" t="s">
        <v>328</v>
      </c>
      <c r="F13" s="102"/>
      <c r="G13" s="103" t="s">
        <v>329</v>
      </c>
      <c r="H13" s="104" t="s">
        <v>274</v>
      </c>
    </row>
    <row r="14" spans="1:8" ht="26.25" customHeight="1">
      <c r="A14" s="99"/>
      <c r="B14" s="100" t="s">
        <v>275</v>
      </c>
      <c r="C14" s="101"/>
      <c r="D14" s="100"/>
      <c r="E14" s="100" t="s">
        <v>330</v>
      </c>
      <c r="F14" s="102"/>
      <c r="G14" s="103" t="s">
        <v>331</v>
      </c>
      <c r="H14" s="104" t="s">
        <v>276</v>
      </c>
    </row>
    <row r="15" spans="1:8" ht="26.25" customHeight="1">
      <c r="A15" s="99"/>
      <c r="B15" s="100" t="s">
        <v>277</v>
      </c>
      <c r="C15" s="101"/>
      <c r="D15" s="100"/>
      <c r="E15" s="100" t="s">
        <v>332</v>
      </c>
      <c r="F15" s="102"/>
      <c r="G15" s="103" t="s">
        <v>278</v>
      </c>
      <c r="H15" s="104" t="s">
        <v>279</v>
      </c>
    </row>
    <row r="16" spans="1:8" ht="26.25" customHeight="1">
      <c r="A16" s="99"/>
      <c r="B16" s="100" t="s">
        <v>280</v>
      </c>
      <c r="C16" s="101"/>
      <c r="D16" s="100"/>
      <c r="E16" s="100" t="s">
        <v>333</v>
      </c>
      <c r="F16" s="102"/>
      <c r="G16" s="103" t="s">
        <v>334</v>
      </c>
      <c r="H16" s="104" t="s">
        <v>281</v>
      </c>
    </row>
    <row r="17" spans="1:8" ht="26.25" customHeight="1">
      <c r="A17" s="99"/>
      <c r="B17" s="100" t="s">
        <v>282</v>
      </c>
      <c r="C17" s="101"/>
      <c r="D17" s="100"/>
      <c r="E17" s="100" t="s">
        <v>335</v>
      </c>
      <c r="F17" s="102"/>
      <c r="G17" s="103" t="s">
        <v>336</v>
      </c>
      <c r="H17" s="104" t="s">
        <v>283</v>
      </c>
    </row>
    <row r="18" spans="1:8" ht="26.25" customHeight="1">
      <c r="A18" s="99"/>
      <c r="B18" s="100" t="s">
        <v>284</v>
      </c>
      <c r="C18" s="101"/>
      <c r="D18" s="100"/>
      <c r="E18" s="100" t="s">
        <v>337</v>
      </c>
      <c r="F18" s="102"/>
      <c r="G18" s="103" t="s">
        <v>338</v>
      </c>
      <c r="H18" s="104" t="s">
        <v>285</v>
      </c>
    </row>
    <row r="19" spans="1:8" ht="26.25" customHeight="1">
      <c r="A19" s="99"/>
      <c r="B19" s="100" t="s">
        <v>286</v>
      </c>
      <c r="C19" s="101"/>
      <c r="D19" s="100"/>
      <c r="E19" s="100" t="s">
        <v>339</v>
      </c>
      <c r="F19" s="102"/>
      <c r="G19" s="103" t="s">
        <v>340</v>
      </c>
      <c r="H19" s="104" t="s">
        <v>287</v>
      </c>
    </row>
    <row r="20" spans="1:8" ht="26.25" customHeight="1">
      <c r="A20" s="99"/>
      <c r="B20" s="100" t="s">
        <v>288</v>
      </c>
      <c r="C20" s="101"/>
      <c r="D20" s="100"/>
      <c r="E20" s="100" t="s">
        <v>626</v>
      </c>
      <c r="F20" s="102"/>
      <c r="G20" s="103" t="s">
        <v>341</v>
      </c>
      <c r="H20" s="104" t="s">
        <v>289</v>
      </c>
    </row>
    <row r="21" spans="1:8" ht="26.25" customHeight="1">
      <c r="A21" s="99"/>
      <c r="B21" s="100" t="s">
        <v>290</v>
      </c>
      <c r="C21" s="101"/>
      <c r="D21" s="100"/>
      <c r="E21" s="100" t="s">
        <v>342</v>
      </c>
      <c r="F21" s="102"/>
      <c r="G21" s="103" t="s">
        <v>343</v>
      </c>
      <c r="H21" s="104" t="s">
        <v>291</v>
      </c>
    </row>
    <row r="22" spans="1:8" ht="26.25" customHeight="1">
      <c r="A22" s="99"/>
      <c r="B22" s="100" t="s">
        <v>292</v>
      </c>
      <c r="C22" s="101"/>
      <c r="D22" s="100"/>
      <c r="E22" s="100" t="s">
        <v>344</v>
      </c>
      <c r="F22" s="102"/>
      <c r="G22" s="103" t="s">
        <v>293</v>
      </c>
      <c r="H22" s="104" t="s">
        <v>294</v>
      </c>
    </row>
    <row r="23" spans="1:8" ht="26.25" customHeight="1">
      <c r="A23" s="99"/>
      <c r="B23" s="100" t="s">
        <v>295</v>
      </c>
      <c r="C23" s="101"/>
      <c r="D23" s="100"/>
      <c r="E23" s="100" t="s">
        <v>345</v>
      </c>
      <c r="F23" s="102"/>
      <c r="G23" s="103" t="s">
        <v>346</v>
      </c>
      <c r="H23" s="104" t="s">
        <v>296</v>
      </c>
    </row>
    <row r="24" spans="1:8" ht="26.25" customHeight="1">
      <c r="A24" s="99"/>
      <c r="B24" s="100" t="s">
        <v>297</v>
      </c>
      <c r="C24" s="101"/>
      <c r="D24" s="100"/>
      <c r="E24" s="100" t="s">
        <v>347</v>
      </c>
      <c r="F24" s="102"/>
      <c r="G24" s="103" t="s">
        <v>348</v>
      </c>
      <c r="H24" s="104" t="s">
        <v>298</v>
      </c>
    </row>
    <row r="25" spans="1:8" ht="26.25" customHeight="1">
      <c r="A25" s="99"/>
      <c r="B25" s="100" t="s">
        <v>299</v>
      </c>
      <c r="C25" s="101"/>
      <c r="D25" s="100"/>
      <c r="E25" s="100" t="s">
        <v>349</v>
      </c>
      <c r="F25" s="102"/>
      <c r="G25" s="103" t="s">
        <v>350</v>
      </c>
      <c r="H25" s="104" t="s">
        <v>300</v>
      </c>
    </row>
    <row r="26" spans="1:8" ht="26.25" customHeight="1">
      <c r="A26" s="105"/>
      <c r="B26" s="106" t="s">
        <v>301</v>
      </c>
      <c r="C26" s="107"/>
      <c r="D26" s="106"/>
      <c r="E26" s="106" t="s">
        <v>351</v>
      </c>
      <c r="F26" s="108"/>
      <c r="G26" s="109" t="s">
        <v>352</v>
      </c>
      <c r="H26" s="110" t="s">
        <v>302</v>
      </c>
    </row>
    <row r="27" spans="2:8" ht="13.5">
      <c r="B27" s="91"/>
      <c r="C27" s="91"/>
      <c r="D27" s="91"/>
      <c r="E27" s="91"/>
      <c r="F27" s="91"/>
      <c r="G27" s="91"/>
      <c r="H27" s="111" t="s">
        <v>303</v>
      </c>
    </row>
    <row r="28" spans="2:8" ht="13.5">
      <c r="B28" s="91"/>
      <c r="C28" s="91"/>
      <c r="D28" s="91"/>
      <c r="E28" s="91"/>
      <c r="F28" s="91"/>
      <c r="G28" s="91"/>
      <c r="H28" s="91"/>
    </row>
    <row r="29" spans="2:8" ht="13.5">
      <c r="B29" s="91"/>
      <c r="C29" s="91"/>
      <c r="D29" s="91"/>
      <c r="E29" s="91"/>
      <c r="F29" s="91"/>
      <c r="G29" s="91"/>
      <c r="H29" s="91"/>
    </row>
    <row r="30" spans="2:8" ht="13.5">
      <c r="B30" s="91"/>
      <c r="C30" s="91"/>
      <c r="D30" s="91"/>
      <c r="E30" s="91"/>
      <c r="F30" s="91"/>
      <c r="G30" s="91"/>
      <c r="H30" s="91"/>
    </row>
    <row r="31" spans="2:8" ht="13.5">
      <c r="B31" s="91"/>
      <c r="C31" s="91"/>
      <c r="D31" s="91"/>
      <c r="E31" s="91"/>
      <c r="F31" s="91"/>
      <c r="G31" s="91"/>
      <c r="H31" s="91"/>
    </row>
    <row r="32" spans="2:8" ht="13.5">
      <c r="B32" s="91"/>
      <c r="C32" s="91"/>
      <c r="D32" s="91"/>
      <c r="E32" s="91"/>
      <c r="F32" s="91"/>
      <c r="G32" s="91"/>
      <c r="H32" s="91"/>
    </row>
    <row r="33" spans="2:8" ht="13.5">
      <c r="B33" s="91"/>
      <c r="C33" s="91"/>
      <c r="D33" s="91"/>
      <c r="E33" s="91"/>
      <c r="F33" s="91"/>
      <c r="G33" s="91"/>
      <c r="H33" s="91"/>
    </row>
    <row r="34" spans="2:8" ht="13.5">
      <c r="B34" s="91"/>
      <c r="C34" s="91"/>
      <c r="D34" s="91"/>
      <c r="E34" s="91"/>
      <c r="F34" s="91"/>
      <c r="G34" s="91"/>
      <c r="H34" s="91"/>
    </row>
    <row r="35" spans="2:8" ht="13.5">
      <c r="B35" s="91"/>
      <c r="C35" s="91"/>
      <c r="D35" s="91"/>
      <c r="E35" s="91"/>
      <c r="F35" s="91"/>
      <c r="G35" s="91"/>
      <c r="H35" s="91"/>
    </row>
    <row r="36" spans="2:8" ht="13.5">
      <c r="B36" s="91"/>
      <c r="C36" s="91"/>
      <c r="D36" s="91"/>
      <c r="E36" s="91"/>
      <c r="F36" s="91"/>
      <c r="G36" s="91"/>
      <c r="H36" s="91"/>
    </row>
    <row r="37" spans="2:8" ht="13.5">
      <c r="B37" s="91"/>
      <c r="C37" s="91"/>
      <c r="D37" s="91"/>
      <c r="E37" s="91"/>
      <c r="F37" s="91"/>
      <c r="G37" s="91"/>
      <c r="H37" s="91"/>
    </row>
    <row r="38" spans="2:8" ht="13.5">
      <c r="B38" s="91"/>
      <c r="C38" s="91"/>
      <c r="D38" s="91"/>
      <c r="E38" s="91"/>
      <c r="F38" s="91"/>
      <c r="G38" s="91"/>
      <c r="H38" s="91"/>
    </row>
    <row r="39" spans="2:8" ht="13.5">
      <c r="B39" s="91"/>
      <c r="C39" s="91"/>
      <c r="D39" s="91"/>
      <c r="E39" s="91"/>
      <c r="F39" s="91"/>
      <c r="G39" s="91"/>
      <c r="H39" s="91"/>
    </row>
    <row r="40" spans="2:8" ht="13.5">
      <c r="B40" s="91"/>
      <c r="C40" s="91"/>
      <c r="D40" s="91"/>
      <c r="E40" s="91"/>
      <c r="F40" s="91"/>
      <c r="G40" s="91"/>
      <c r="H40" s="91"/>
    </row>
  </sheetData>
  <sheetProtection/>
  <mergeCells count="1">
    <mergeCell ref="A1:H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4.00390625" style="157" customWidth="1"/>
    <col min="2" max="2" width="35.50390625" style="158" customWidth="1"/>
    <col min="3" max="4" width="1.875" style="156" customWidth="1"/>
    <col min="5" max="5" width="26.125" style="156" customWidth="1"/>
    <col min="6" max="6" width="1.875" style="156" customWidth="1"/>
    <col min="7" max="7" width="17.125" style="159" customWidth="1"/>
    <col min="8" max="8" width="1.875" style="156" customWidth="1"/>
    <col min="9" max="16384" width="9.00390625" style="156" customWidth="1"/>
  </cols>
  <sheetData>
    <row r="1" spans="1:8" ht="21">
      <c r="A1" s="171" t="s">
        <v>353</v>
      </c>
      <c r="B1" s="178"/>
      <c r="C1" s="178"/>
      <c r="D1" s="178"/>
      <c r="E1" s="178"/>
      <c r="F1" s="178"/>
      <c r="G1" s="178"/>
      <c r="H1" s="178"/>
    </row>
    <row r="2" ht="6" customHeight="1"/>
    <row r="3" spans="1:8" ht="21" customHeight="1">
      <c r="A3" s="173" t="s">
        <v>354</v>
      </c>
      <c r="B3" s="173"/>
      <c r="C3" s="174"/>
      <c r="D3" s="175" t="s">
        <v>355</v>
      </c>
      <c r="E3" s="176"/>
      <c r="F3" s="177" t="s">
        <v>356</v>
      </c>
      <c r="G3" s="173"/>
      <c r="H3" s="173"/>
    </row>
    <row r="4" spans="1:8" ht="14.25" customHeight="1">
      <c r="A4" s="160" t="s">
        <v>357</v>
      </c>
      <c r="B4" s="161" t="s">
        <v>358</v>
      </c>
      <c r="C4" s="162"/>
      <c r="D4" s="163"/>
      <c r="E4" s="102"/>
      <c r="F4" s="162"/>
      <c r="G4" s="100"/>
      <c r="H4" s="164"/>
    </row>
    <row r="5" spans="1:8" ht="14.25" customHeight="1">
      <c r="A5" s="160"/>
      <c r="B5" s="161" t="s">
        <v>359</v>
      </c>
      <c r="C5" s="162"/>
      <c r="D5" s="163"/>
      <c r="E5" s="102"/>
      <c r="F5" s="162"/>
      <c r="G5" s="100"/>
      <c r="H5" s="164"/>
    </row>
    <row r="6" spans="1:8" ht="14.25" customHeight="1">
      <c r="A6" s="160"/>
      <c r="B6" s="165" t="s">
        <v>360</v>
      </c>
      <c r="C6" s="162"/>
      <c r="D6" s="163"/>
      <c r="E6" s="102" t="s">
        <v>361</v>
      </c>
      <c r="F6" s="162"/>
      <c r="G6" s="100" t="s">
        <v>362</v>
      </c>
      <c r="H6" s="164"/>
    </row>
    <row r="7" spans="1:8" ht="14.25" customHeight="1">
      <c r="A7" s="160"/>
      <c r="B7" s="165" t="s">
        <v>150</v>
      </c>
      <c r="C7" s="162"/>
      <c r="D7" s="163"/>
      <c r="E7" s="102" t="s">
        <v>363</v>
      </c>
      <c r="F7" s="162"/>
      <c r="G7" s="100" t="s">
        <v>364</v>
      </c>
      <c r="H7" s="164"/>
    </row>
    <row r="8" spans="1:8" ht="14.25" customHeight="1">
      <c r="A8" s="160"/>
      <c r="B8" s="165" t="s">
        <v>365</v>
      </c>
      <c r="C8" s="162"/>
      <c r="D8" s="163"/>
      <c r="E8" s="102" t="s">
        <v>366</v>
      </c>
      <c r="F8" s="162"/>
      <c r="G8" s="100" t="s">
        <v>367</v>
      </c>
      <c r="H8" s="164"/>
    </row>
    <row r="9" spans="1:8" ht="14.25" customHeight="1">
      <c r="A9" s="160"/>
      <c r="B9" s="165" t="s">
        <v>368</v>
      </c>
      <c r="C9" s="162"/>
      <c r="D9" s="163"/>
      <c r="E9" s="102" t="s">
        <v>369</v>
      </c>
      <c r="F9" s="162"/>
      <c r="G9" s="100" t="s">
        <v>370</v>
      </c>
      <c r="H9" s="164"/>
    </row>
    <row r="10" spans="1:8" ht="14.25" customHeight="1">
      <c r="A10" s="160"/>
      <c r="B10" s="165" t="s">
        <v>177</v>
      </c>
      <c r="C10" s="162"/>
      <c r="D10" s="163"/>
      <c r="E10" s="102" t="s">
        <v>371</v>
      </c>
      <c r="F10" s="162"/>
      <c r="G10" s="100" t="s">
        <v>372</v>
      </c>
      <c r="H10" s="164"/>
    </row>
    <row r="11" spans="1:8" ht="14.25" customHeight="1">
      <c r="A11" s="160"/>
      <c r="B11" s="165" t="s">
        <v>168</v>
      </c>
      <c r="C11" s="162"/>
      <c r="D11" s="163"/>
      <c r="E11" s="102" t="s">
        <v>371</v>
      </c>
      <c r="F11" s="162"/>
      <c r="G11" s="100" t="s">
        <v>373</v>
      </c>
      <c r="H11" s="164"/>
    </row>
    <row r="12" spans="1:8" ht="14.25" customHeight="1">
      <c r="A12" s="160"/>
      <c r="B12" s="161" t="s">
        <v>374</v>
      </c>
      <c r="C12" s="162"/>
      <c r="D12" s="163"/>
      <c r="E12" s="102"/>
      <c r="F12" s="162"/>
      <c r="G12" s="100"/>
      <c r="H12" s="164"/>
    </row>
    <row r="13" spans="1:8" ht="14.25" customHeight="1">
      <c r="A13" s="160"/>
      <c r="B13" s="165" t="s">
        <v>195</v>
      </c>
      <c r="C13" s="162"/>
      <c r="D13" s="163"/>
      <c r="E13" s="102" t="s">
        <v>375</v>
      </c>
      <c r="F13" s="162"/>
      <c r="G13" s="100" t="s">
        <v>376</v>
      </c>
      <c r="H13" s="164"/>
    </row>
    <row r="14" spans="1:8" ht="14.25" customHeight="1">
      <c r="A14" s="160"/>
      <c r="B14" s="165" t="s">
        <v>194</v>
      </c>
      <c r="C14" s="162"/>
      <c r="D14" s="163"/>
      <c r="E14" s="102" t="s">
        <v>377</v>
      </c>
      <c r="F14" s="162"/>
      <c r="G14" s="100" t="s">
        <v>378</v>
      </c>
      <c r="H14" s="164"/>
    </row>
    <row r="15" spans="1:8" ht="14.25" customHeight="1">
      <c r="A15" s="160"/>
      <c r="B15" s="165" t="s">
        <v>379</v>
      </c>
      <c r="C15" s="162"/>
      <c r="D15" s="163"/>
      <c r="E15" s="102" t="s">
        <v>380</v>
      </c>
      <c r="F15" s="162"/>
      <c r="G15" s="100" t="s">
        <v>381</v>
      </c>
      <c r="H15" s="164"/>
    </row>
    <row r="16" spans="1:8" ht="14.25" customHeight="1">
      <c r="A16" s="160"/>
      <c r="B16" s="165" t="s">
        <v>382</v>
      </c>
      <c r="C16" s="162"/>
      <c r="D16" s="163"/>
      <c r="E16" s="102" t="s">
        <v>380</v>
      </c>
      <c r="F16" s="162"/>
      <c r="G16" s="100" t="s">
        <v>383</v>
      </c>
      <c r="H16" s="164"/>
    </row>
    <row r="17" spans="1:8" ht="14.25" customHeight="1">
      <c r="A17" s="160"/>
      <c r="B17" s="165" t="s">
        <v>202</v>
      </c>
      <c r="C17" s="162"/>
      <c r="D17" s="163"/>
      <c r="E17" s="102" t="s">
        <v>384</v>
      </c>
      <c r="F17" s="162"/>
      <c r="G17" s="100" t="s">
        <v>385</v>
      </c>
      <c r="H17" s="164"/>
    </row>
    <row r="18" spans="1:8" ht="14.25" customHeight="1">
      <c r="A18" s="160"/>
      <c r="B18" s="161" t="s">
        <v>386</v>
      </c>
      <c r="C18" s="162"/>
      <c r="D18" s="163"/>
      <c r="E18" s="102"/>
      <c r="F18" s="162"/>
      <c r="G18" s="100"/>
      <c r="H18" s="164"/>
    </row>
    <row r="19" spans="1:8" ht="14.25" customHeight="1">
      <c r="A19" s="160"/>
      <c r="B19" s="165" t="s">
        <v>208</v>
      </c>
      <c r="C19" s="162"/>
      <c r="D19" s="163"/>
      <c r="E19" s="102" t="s">
        <v>387</v>
      </c>
      <c r="F19" s="162"/>
      <c r="G19" s="100" t="s">
        <v>388</v>
      </c>
      <c r="H19" s="164"/>
    </row>
    <row r="20" spans="1:8" ht="14.25" customHeight="1">
      <c r="A20" s="160"/>
      <c r="B20" s="165" t="s">
        <v>209</v>
      </c>
      <c r="C20" s="162"/>
      <c r="D20" s="163"/>
      <c r="E20" s="102" t="s">
        <v>389</v>
      </c>
      <c r="F20" s="162"/>
      <c r="G20" s="100" t="s">
        <v>390</v>
      </c>
      <c r="H20" s="164"/>
    </row>
    <row r="21" spans="1:8" ht="14.25" customHeight="1">
      <c r="A21" s="160"/>
      <c r="B21" s="165" t="s">
        <v>210</v>
      </c>
      <c r="C21" s="162"/>
      <c r="D21" s="163"/>
      <c r="E21" s="102" t="s">
        <v>391</v>
      </c>
      <c r="F21" s="162"/>
      <c r="G21" s="100" t="s">
        <v>392</v>
      </c>
      <c r="H21" s="164"/>
    </row>
    <row r="22" spans="1:8" ht="14.25" customHeight="1">
      <c r="A22" s="160"/>
      <c r="B22" s="165" t="s">
        <v>211</v>
      </c>
      <c r="C22" s="162"/>
      <c r="D22" s="163"/>
      <c r="E22" s="102" t="s">
        <v>393</v>
      </c>
      <c r="F22" s="162"/>
      <c r="G22" s="100" t="s">
        <v>394</v>
      </c>
      <c r="H22" s="164"/>
    </row>
    <row r="23" spans="1:8" ht="14.25" customHeight="1">
      <c r="A23" s="160"/>
      <c r="B23" s="165" t="s">
        <v>212</v>
      </c>
      <c r="C23" s="162"/>
      <c r="D23" s="163"/>
      <c r="E23" s="102" t="s">
        <v>395</v>
      </c>
      <c r="F23" s="162"/>
      <c r="G23" s="100" t="s">
        <v>396</v>
      </c>
      <c r="H23" s="164"/>
    </row>
    <row r="24" spans="1:8" ht="14.25" customHeight="1">
      <c r="A24" s="160"/>
      <c r="B24" s="165" t="s">
        <v>213</v>
      </c>
      <c r="C24" s="162"/>
      <c r="D24" s="163"/>
      <c r="E24" s="102" t="s">
        <v>397</v>
      </c>
      <c r="F24" s="162"/>
      <c r="G24" s="100" t="s">
        <v>398</v>
      </c>
      <c r="H24" s="164"/>
    </row>
    <row r="25" spans="1:8" ht="14.25" customHeight="1">
      <c r="A25" s="160"/>
      <c r="B25" s="165" t="s">
        <v>214</v>
      </c>
      <c r="C25" s="162"/>
      <c r="D25" s="163"/>
      <c r="E25" s="102" t="s">
        <v>399</v>
      </c>
      <c r="F25" s="162"/>
      <c r="G25" s="100" t="s">
        <v>400</v>
      </c>
      <c r="H25" s="164"/>
    </row>
    <row r="26" spans="1:8" ht="14.25" customHeight="1">
      <c r="A26" s="160"/>
      <c r="B26" s="165" t="s">
        <v>215</v>
      </c>
      <c r="C26" s="162"/>
      <c r="D26" s="163"/>
      <c r="E26" s="102" t="s">
        <v>401</v>
      </c>
      <c r="F26" s="162"/>
      <c r="G26" s="100" t="s">
        <v>402</v>
      </c>
      <c r="H26" s="164"/>
    </row>
    <row r="27" spans="1:8" ht="14.25" customHeight="1">
      <c r="A27" s="160"/>
      <c r="B27" s="161" t="s">
        <v>403</v>
      </c>
      <c r="C27" s="162"/>
      <c r="D27" s="163"/>
      <c r="E27" s="102"/>
      <c r="F27" s="162"/>
      <c r="G27" s="100"/>
      <c r="H27" s="164"/>
    </row>
    <row r="28" spans="1:8" ht="14.25" customHeight="1">
      <c r="A28" s="160"/>
      <c r="B28" s="165" t="s">
        <v>217</v>
      </c>
      <c r="C28" s="162"/>
      <c r="D28" s="163"/>
      <c r="E28" s="102" t="s">
        <v>387</v>
      </c>
      <c r="F28" s="162"/>
      <c r="G28" s="100" t="s">
        <v>404</v>
      </c>
      <c r="H28" s="164"/>
    </row>
    <row r="29" spans="1:8" ht="14.25" customHeight="1">
      <c r="A29" s="160"/>
      <c r="B29" s="165" t="s">
        <v>218</v>
      </c>
      <c r="C29" s="162"/>
      <c r="D29" s="163"/>
      <c r="E29" s="102" t="s">
        <v>389</v>
      </c>
      <c r="F29" s="162"/>
      <c r="G29" s="100" t="s">
        <v>405</v>
      </c>
      <c r="H29" s="164"/>
    </row>
    <row r="30" spans="1:8" ht="14.25" customHeight="1">
      <c r="A30" s="160"/>
      <c r="B30" s="165" t="s">
        <v>219</v>
      </c>
      <c r="C30" s="162"/>
      <c r="D30" s="163"/>
      <c r="E30" s="102" t="s">
        <v>391</v>
      </c>
      <c r="F30" s="162"/>
      <c r="G30" s="100" t="s">
        <v>406</v>
      </c>
      <c r="H30" s="164"/>
    </row>
    <row r="31" spans="1:8" ht="14.25" customHeight="1">
      <c r="A31" s="160"/>
      <c r="B31" s="165" t="s">
        <v>220</v>
      </c>
      <c r="C31" s="162"/>
      <c r="D31" s="163"/>
      <c r="E31" s="102" t="s">
        <v>393</v>
      </c>
      <c r="F31" s="162"/>
      <c r="G31" s="100" t="s">
        <v>407</v>
      </c>
      <c r="H31" s="164"/>
    </row>
    <row r="32" spans="1:8" ht="14.25" customHeight="1">
      <c r="A32" s="160"/>
      <c r="B32" s="165" t="s">
        <v>221</v>
      </c>
      <c r="C32" s="162"/>
      <c r="D32" s="163"/>
      <c r="E32" s="102" t="s">
        <v>395</v>
      </c>
      <c r="F32" s="162"/>
      <c r="G32" s="100" t="s">
        <v>408</v>
      </c>
      <c r="H32" s="164"/>
    </row>
    <row r="33" spans="1:8" ht="14.25" customHeight="1">
      <c r="A33" s="160"/>
      <c r="B33" s="165" t="s">
        <v>222</v>
      </c>
      <c r="C33" s="162"/>
      <c r="D33" s="163"/>
      <c r="E33" s="102" t="s">
        <v>397</v>
      </c>
      <c r="F33" s="162"/>
      <c r="G33" s="100" t="s">
        <v>623</v>
      </c>
      <c r="H33" s="164"/>
    </row>
    <row r="34" spans="1:8" ht="14.25" customHeight="1">
      <c r="A34" s="160"/>
      <c r="B34" s="165" t="s">
        <v>223</v>
      </c>
      <c r="C34" s="162"/>
      <c r="D34" s="163"/>
      <c r="E34" s="102" t="s">
        <v>399</v>
      </c>
      <c r="F34" s="162"/>
      <c r="G34" s="100" t="s">
        <v>409</v>
      </c>
      <c r="H34" s="164"/>
    </row>
    <row r="35" spans="1:8" ht="14.25" customHeight="1">
      <c r="A35" s="160"/>
      <c r="B35" s="165" t="s">
        <v>224</v>
      </c>
      <c r="C35" s="162"/>
      <c r="D35" s="163"/>
      <c r="E35" s="102" t="s">
        <v>401</v>
      </c>
      <c r="F35" s="162"/>
      <c r="G35" s="100" t="s">
        <v>410</v>
      </c>
      <c r="H35" s="164"/>
    </row>
    <row r="36" spans="1:8" ht="14.25" customHeight="1">
      <c r="A36" s="160"/>
      <c r="B36" s="161" t="s">
        <v>411</v>
      </c>
      <c r="C36" s="162"/>
      <c r="D36" s="163"/>
      <c r="E36" s="102"/>
      <c r="F36" s="162"/>
      <c r="G36" s="100"/>
      <c r="H36" s="164"/>
    </row>
    <row r="37" spans="1:8" ht="14.25" customHeight="1">
      <c r="A37" s="160"/>
      <c r="B37" s="165" t="s">
        <v>226</v>
      </c>
      <c r="C37" s="162"/>
      <c r="D37" s="163"/>
      <c r="E37" s="102" t="s">
        <v>412</v>
      </c>
      <c r="F37" s="162"/>
      <c r="G37" s="100" t="s">
        <v>413</v>
      </c>
      <c r="H37" s="164"/>
    </row>
    <row r="38" spans="1:8" ht="14.25" customHeight="1">
      <c r="A38" s="160"/>
      <c r="B38" s="165" t="s">
        <v>227</v>
      </c>
      <c r="C38" s="162"/>
      <c r="D38" s="163"/>
      <c r="E38" s="102" t="s">
        <v>414</v>
      </c>
      <c r="F38" s="162"/>
      <c r="G38" s="100" t="s">
        <v>415</v>
      </c>
      <c r="H38" s="164"/>
    </row>
    <row r="39" spans="1:8" ht="14.25" customHeight="1">
      <c r="A39" s="160"/>
      <c r="B39" s="165" t="s">
        <v>228</v>
      </c>
      <c r="C39" s="162"/>
      <c r="D39" s="163"/>
      <c r="E39" s="102" t="s">
        <v>416</v>
      </c>
      <c r="F39" s="162"/>
      <c r="G39" s="100" t="s">
        <v>417</v>
      </c>
      <c r="H39" s="164"/>
    </row>
    <row r="40" spans="1:8" ht="14.25" customHeight="1">
      <c r="A40" s="160"/>
      <c r="B40" s="165" t="s">
        <v>229</v>
      </c>
      <c r="C40" s="162"/>
      <c r="D40" s="163"/>
      <c r="E40" s="102" t="s">
        <v>418</v>
      </c>
      <c r="F40" s="162"/>
      <c r="G40" s="100" t="s">
        <v>419</v>
      </c>
      <c r="H40" s="164"/>
    </row>
    <row r="41" spans="1:8" ht="14.25" customHeight="1">
      <c r="A41" s="160"/>
      <c r="B41" s="161" t="s">
        <v>420</v>
      </c>
      <c r="C41" s="162"/>
      <c r="D41" s="163"/>
      <c r="E41" s="102"/>
      <c r="F41" s="162"/>
      <c r="G41" s="100"/>
      <c r="H41" s="164"/>
    </row>
    <row r="42" spans="1:8" ht="14.25" customHeight="1">
      <c r="A42" s="160"/>
      <c r="B42" s="165" t="s">
        <v>421</v>
      </c>
      <c r="C42" s="162"/>
      <c r="D42" s="163"/>
      <c r="E42" s="102" t="s">
        <v>422</v>
      </c>
      <c r="F42" s="162"/>
      <c r="G42" s="100" t="s">
        <v>423</v>
      </c>
      <c r="H42" s="164"/>
    </row>
    <row r="43" spans="1:8" ht="14.25" customHeight="1">
      <c r="A43" s="160"/>
      <c r="B43" s="165" t="s">
        <v>231</v>
      </c>
      <c r="C43" s="162"/>
      <c r="D43" s="163"/>
      <c r="E43" s="102" t="s">
        <v>424</v>
      </c>
      <c r="F43" s="162"/>
      <c r="G43" s="100" t="s">
        <v>425</v>
      </c>
      <c r="H43" s="164"/>
    </row>
    <row r="44" spans="1:8" ht="14.25" customHeight="1">
      <c r="A44" s="160"/>
      <c r="B44" s="165" t="s">
        <v>234</v>
      </c>
      <c r="C44" s="162"/>
      <c r="D44" s="163"/>
      <c r="E44" s="102" t="s">
        <v>426</v>
      </c>
      <c r="F44" s="162"/>
      <c r="G44" s="100" t="s">
        <v>427</v>
      </c>
      <c r="H44" s="164"/>
    </row>
    <row r="45" spans="1:8" ht="14.25" customHeight="1">
      <c r="A45" s="160"/>
      <c r="B45" s="165" t="s">
        <v>232</v>
      </c>
      <c r="C45" s="162"/>
      <c r="D45" s="163"/>
      <c r="E45" s="102" t="s">
        <v>391</v>
      </c>
      <c r="F45" s="162"/>
      <c r="G45" s="100" t="s">
        <v>428</v>
      </c>
      <c r="H45" s="164"/>
    </row>
    <row r="46" spans="1:8" ht="14.25" customHeight="1">
      <c r="A46" s="160"/>
      <c r="B46" s="161" t="s">
        <v>429</v>
      </c>
      <c r="C46" s="162"/>
      <c r="D46" s="163"/>
      <c r="E46" s="102"/>
      <c r="F46" s="162"/>
      <c r="G46" s="100"/>
      <c r="H46" s="164"/>
    </row>
    <row r="47" spans="1:8" ht="14.25" customHeight="1">
      <c r="A47" s="160"/>
      <c r="B47" s="165" t="s">
        <v>430</v>
      </c>
      <c r="C47" s="162"/>
      <c r="D47" s="163"/>
      <c r="E47" s="102" t="s">
        <v>431</v>
      </c>
      <c r="F47" s="162"/>
      <c r="G47" s="100" t="s">
        <v>432</v>
      </c>
      <c r="H47" s="164"/>
    </row>
    <row r="48" spans="1:8" ht="14.25" customHeight="1">
      <c r="A48" s="160"/>
      <c r="B48" s="165" t="s">
        <v>433</v>
      </c>
      <c r="C48" s="162"/>
      <c r="D48" s="163"/>
      <c r="E48" s="102" t="s">
        <v>434</v>
      </c>
      <c r="F48" s="162"/>
      <c r="G48" s="100" t="s">
        <v>435</v>
      </c>
      <c r="H48" s="164"/>
    </row>
    <row r="49" spans="1:8" ht="14.25" customHeight="1">
      <c r="A49" s="160"/>
      <c r="B49" s="165" t="s">
        <v>436</v>
      </c>
      <c r="C49" s="162"/>
      <c r="D49" s="163"/>
      <c r="E49" s="102" t="s">
        <v>437</v>
      </c>
      <c r="F49" s="162"/>
      <c r="G49" s="100" t="s">
        <v>438</v>
      </c>
      <c r="H49" s="164"/>
    </row>
    <row r="50" spans="1:8" ht="14.25" customHeight="1">
      <c r="A50" s="160"/>
      <c r="B50" s="161" t="s">
        <v>439</v>
      </c>
      <c r="C50" s="162"/>
      <c r="D50" s="163"/>
      <c r="E50" s="102"/>
      <c r="F50" s="162"/>
      <c r="G50" s="100"/>
      <c r="H50" s="164"/>
    </row>
    <row r="51" spans="1:8" ht="14.25" customHeight="1">
      <c r="A51" s="160"/>
      <c r="B51" s="165" t="s">
        <v>440</v>
      </c>
      <c r="C51" s="162"/>
      <c r="D51" s="163"/>
      <c r="E51" s="102" t="s">
        <v>441</v>
      </c>
      <c r="F51" s="162"/>
      <c r="G51" s="100" t="s">
        <v>442</v>
      </c>
      <c r="H51" s="164"/>
    </row>
    <row r="52" spans="1:8" ht="14.25" customHeight="1">
      <c r="A52" s="160"/>
      <c r="B52" s="165" t="s">
        <v>443</v>
      </c>
      <c r="C52" s="162"/>
      <c r="D52" s="163"/>
      <c r="E52" s="102" t="s">
        <v>444</v>
      </c>
      <c r="F52" s="162"/>
      <c r="G52" s="100" t="s">
        <v>445</v>
      </c>
      <c r="H52" s="164"/>
    </row>
    <row r="53" spans="1:8" ht="14.25" customHeight="1">
      <c r="A53" s="160"/>
      <c r="B53" s="165" t="s">
        <v>446</v>
      </c>
      <c r="C53" s="162"/>
      <c r="D53" s="163"/>
      <c r="E53" s="102" t="s">
        <v>447</v>
      </c>
      <c r="F53" s="162"/>
      <c r="G53" s="100" t="s">
        <v>448</v>
      </c>
      <c r="H53" s="164"/>
    </row>
    <row r="54" spans="1:8" ht="14.25" customHeight="1">
      <c r="A54" s="166"/>
      <c r="B54" s="167" t="s">
        <v>449</v>
      </c>
      <c r="C54" s="168"/>
      <c r="D54" s="169"/>
      <c r="E54" s="108" t="s">
        <v>450</v>
      </c>
      <c r="F54" s="168"/>
      <c r="G54" s="106" t="s">
        <v>451</v>
      </c>
      <c r="H54" s="170"/>
    </row>
    <row r="55" spans="1:8" ht="14.25" customHeight="1">
      <c r="A55" s="116"/>
      <c r="B55" s="165"/>
      <c r="C55" s="162"/>
      <c r="D55" s="162"/>
      <c r="E55" s="162"/>
      <c r="F55" s="162"/>
      <c r="G55" s="100"/>
      <c r="H55" s="162"/>
    </row>
    <row r="56" spans="1:8" ht="14.25" customHeight="1">
      <c r="A56" s="116"/>
      <c r="B56" s="165"/>
      <c r="C56" s="162"/>
      <c r="D56" s="162"/>
      <c r="E56" s="162"/>
      <c r="F56" s="162"/>
      <c r="G56" s="100"/>
      <c r="H56" s="162"/>
    </row>
    <row r="57" spans="1:8" ht="14.25" customHeight="1">
      <c r="A57" s="116"/>
      <c r="B57" s="165"/>
      <c r="C57" s="162"/>
      <c r="D57" s="162"/>
      <c r="E57" s="162"/>
      <c r="F57" s="162"/>
      <c r="G57" s="100"/>
      <c r="H57" s="162"/>
    </row>
    <row r="58" spans="1:8" ht="21">
      <c r="A58" s="171"/>
      <c r="B58" s="178"/>
      <c r="C58" s="178"/>
      <c r="D58" s="178"/>
      <c r="E58" s="178"/>
      <c r="F58" s="178"/>
      <c r="G58" s="178"/>
      <c r="H58" s="178"/>
    </row>
    <row r="59" ht="6" customHeight="1"/>
    <row r="60" spans="1:8" ht="21" customHeight="1">
      <c r="A60" s="173" t="s">
        <v>354</v>
      </c>
      <c r="B60" s="173"/>
      <c r="C60" s="174"/>
      <c r="D60" s="175" t="s">
        <v>355</v>
      </c>
      <c r="E60" s="176"/>
      <c r="F60" s="177" t="s">
        <v>356</v>
      </c>
      <c r="G60" s="173"/>
      <c r="H60" s="173"/>
    </row>
    <row r="61" spans="1:8" ht="15" customHeight="1">
      <c r="A61" s="160"/>
      <c r="B61" s="161" t="s">
        <v>452</v>
      </c>
      <c r="C61" s="162"/>
      <c r="D61" s="163"/>
      <c r="E61" s="102"/>
      <c r="F61" s="162"/>
      <c r="G61" s="162"/>
      <c r="H61" s="164"/>
    </row>
    <row r="62" spans="1:8" ht="15.75" customHeight="1">
      <c r="A62" s="160"/>
      <c r="B62" s="165" t="s">
        <v>453</v>
      </c>
      <c r="C62" s="162"/>
      <c r="D62" s="163"/>
      <c r="E62" s="102" t="s">
        <v>454</v>
      </c>
      <c r="F62" s="162"/>
      <c r="G62" s="162" t="s">
        <v>455</v>
      </c>
      <c r="H62" s="164"/>
    </row>
    <row r="63" spans="1:8" ht="15.75" customHeight="1">
      <c r="A63" s="160"/>
      <c r="B63" s="165" t="s">
        <v>456</v>
      </c>
      <c r="C63" s="162"/>
      <c r="D63" s="163"/>
      <c r="E63" s="102" t="s">
        <v>457</v>
      </c>
      <c r="F63" s="162"/>
      <c r="G63" s="162" t="s">
        <v>458</v>
      </c>
      <c r="H63" s="164"/>
    </row>
    <row r="64" spans="1:8" ht="15.75" customHeight="1">
      <c r="A64" s="160"/>
      <c r="B64" s="165" t="s">
        <v>459</v>
      </c>
      <c r="C64" s="162"/>
      <c r="D64" s="163"/>
      <c r="E64" s="102" t="s">
        <v>457</v>
      </c>
      <c r="F64" s="162"/>
      <c r="G64" s="162" t="s">
        <v>460</v>
      </c>
      <c r="H64" s="164"/>
    </row>
    <row r="65" spans="1:8" ht="15.75" customHeight="1">
      <c r="A65" s="160"/>
      <c r="B65" s="165" t="s">
        <v>461</v>
      </c>
      <c r="C65" s="162"/>
      <c r="D65" s="163"/>
      <c r="E65" s="102" t="s">
        <v>457</v>
      </c>
      <c r="F65" s="162"/>
      <c r="G65" s="162" t="s">
        <v>462</v>
      </c>
      <c r="H65" s="164"/>
    </row>
    <row r="66" spans="1:8" ht="15.75" customHeight="1">
      <c r="A66" s="160"/>
      <c r="B66" s="165" t="s">
        <v>63</v>
      </c>
      <c r="C66" s="162"/>
      <c r="D66" s="163"/>
      <c r="E66" s="102" t="s">
        <v>463</v>
      </c>
      <c r="F66" s="162"/>
      <c r="G66" s="162" t="s">
        <v>464</v>
      </c>
      <c r="H66" s="164"/>
    </row>
    <row r="67" spans="1:8" ht="15.75" customHeight="1">
      <c r="A67" s="160"/>
      <c r="B67" s="165" t="s">
        <v>36</v>
      </c>
      <c r="C67" s="162"/>
      <c r="D67" s="163"/>
      <c r="E67" s="102" t="s">
        <v>465</v>
      </c>
      <c r="F67" s="162"/>
      <c r="G67" s="162" t="s">
        <v>466</v>
      </c>
      <c r="H67" s="164"/>
    </row>
    <row r="68" spans="1:8" ht="15.75" customHeight="1">
      <c r="A68" s="160"/>
      <c r="B68" s="165" t="s">
        <v>60</v>
      </c>
      <c r="C68" s="162"/>
      <c r="D68" s="163"/>
      <c r="E68" s="102" t="s">
        <v>467</v>
      </c>
      <c r="F68" s="162"/>
      <c r="G68" s="162" t="s">
        <v>468</v>
      </c>
      <c r="H68" s="164"/>
    </row>
    <row r="69" spans="1:8" ht="15.75" customHeight="1">
      <c r="A69" s="160"/>
      <c r="B69" s="165" t="s">
        <v>469</v>
      </c>
      <c r="C69" s="162"/>
      <c r="D69" s="163"/>
      <c r="E69" s="102" t="s">
        <v>444</v>
      </c>
      <c r="F69" s="162"/>
      <c r="G69" s="162" t="s">
        <v>470</v>
      </c>
      <c r="H69" s="164"/>
    </row>
    <row r="70" spans="1:8" ht="15" customHeight="1">
      <c r="A70" s="160"/>
      <c r="B70" s="161" t="s">
        <v>471</v>
      </c>
      <c r="C70" s="162"/>
      <c r="D70" s="163"/>
      <c r="E70" s="102"/>
      <c r="F70" s="162"/>
      <c r="G70" s="162"/>
      <c r="H70" s="164"/>
    </row>
    <row r="71" spans="1:8" ht="15" customHeight="1">
      <c r="A71" s="160"/>
      <c r="B71" s="165" t="s">
        <v>472</v>
      </c>
      <c r="C71" s="162"/>
      <c r="D71" s="163"/>
      <c r="E71" s="102" t="s">
        <v>473</v>
      </c>
      <c r="F71" s="162"/>
      <c r="G71" s="162" t="s">
        <v>474</v>
      </c>
      <c r="H71" s="164"/>
    </row>
    <row r="72" spans="1:8" ht="15" customHeight="1">
      <c r="A72" s="160"/>
      <c r="B72" s="165" t="s">
        <v>102</v>
      </c>
      <c r="C72" s="162"/>
      <c r="D72" s="163"/>
      <c r="E72" s="102" t="s">
        <v>475</v>
      </c>
      <c r="F72" s="162"/>
      <c r="G72" s="162" t="s">
        <v>476</v>
      </c>
      <c r="H72" s="164"/>
    </row>
    <row r="73" spans="1:8" ht="15" customHeight="1">
      <c r="A73" s="160"/>
      <c r="B73" s="165" t="s">
        <v>96</v>
      </c>
      <c r="C73" s="162"/>
      <c r="D73" s="163"/>
      <c r="E73" s="102" t="s">
        <v>384</v>
      </c>
      <c r="F73" s="162"/>
      <c r="G73" s="162" t="s">
        <v>477</v>
      </c>
      <c r="H73" s="164"/>
    </row>
    <row r="74" spans="1:8" ht="15" customHeight="1">
      <c r="A74" s="160" t="s">
        <v>478</v>
      </c>
      <c r="B74" s="161" t="s">
        <v>479</v>
      </c>
      <c r="C74" s="162"/>
      <c r="D74" s="163"/>
      <c r="E74" s="102"/>
      <c r="F74" s="162"/>
      <c r="G74" s="162"/>
      <c r="H74" s="164"/>
    </row>
    <row r="75" spans="1:8" ht="15.75" customHeight="1">
      <c r="A75" s="160"/>
      <c r="B75" s="165" t="s">
        <v>480</v>
      </c>
      <c r="C75" s="162"/>
      <c r="D75" s="163"/>
      <c r="E75" s="102" t="s">
        <v>481</v>
      </c>
      <c r="F75" s="162"/>
      <c r="G75" s="162" t="s">
        <v>482</v>
      </c>
      <c r="H75" s="164"/>
    </row>
    <row r="76" spans="1:8" ht="15.75" customHeight="1">
      <c r="A76" s="160"/>
      <c r="B76" s="165" t="s">
        <v>483</v>
      </c>
      <c r="C76" s="162"/>
      <c r="D76" s="163"/>
      <c r="E76" s="102" t="s">
        <v>484</v>
      </c>
      <c r="F76" s="162"/>
      <c r="G76" s="162" t="s">
        <v>485</v>
      </c>
      <c r="H76" s="164"/>
    </row>
    <row r="77" spans="1:8" ht="15.75" customHeight="1">
      <c r="A77" s="160"/>
      <c r="B77" s="165" t="s">
        <v>486</v>
      </c>
      <c r="C77" s="162"/>
      <c r="D77" s="163"/>
      <c r="E77" s="102" t="s">
        <v>487</v>
      </c>
      <c r="F77" s="162"/>
      <c r="G77" s="162" t="s">
        <v>488</v>
      </c>
      <c r="H77" s="164"/>
    </row>
    <row r="78" spans="1:8" ht="15.75" customHeight="1">
      <c r="A78" s="160"/>
      <c r="B78" s="165" t="s">
        <v>489</v>
      </c>
      <c r="C78" s="162"/>
      <c r="D78" s="163"/>
      <c r="E78" s="102" t="s">
        <v>490</v>
      </c>
      <c r="F78" s="162"/>
      <c r="G78" s="162" t="s">
        <v>491</v>
      </c>
      <c r="H78" s="164"/>
    </row>
    <row r="79" spans="1:8" ht="15" customHeight="1">
      <c r="A79" s="160" t="s">
        <v>492</v>
      </c>
      <c r="B79" s="161" t="s">
        <v>493</v>
      </c>
      <c r="C79" s="162"/>
      <c r="D79" s="163"/>
      <c r="E79" s="102"/>
      <c r="F79" s="162"/>
      <c r="G79" s="162"/>
      <c r="H79" s="164"/>
    </row>
    <row r="80" spans="1:8" ht="15" customHeight="1">
      <c r="A80" s="160"/>
      <c r="B80" s="165" t="s">
        <v>494</v>
      </c>
      <c r="C80" s="162"/>
      <c r="D80" s="163"/>
      <c r="E80" s="102" t="s">
        <v>495</v>
      </c>
      <c r="F80" s="162"/>
      <c r="G80" s="162" t="s">
        <v>496</v>
      </c>
      <c r="H80" s="164"/>
    </row>
    <row r="81" spans="1:8" ht="15" customHeight="1">
      <c r="A81" s="160"/>
      <c r="B81" s="165" t="s">
        <v>497</v>
      </c>
      <c r="C81" s="162"/>
      <c r="D81" s="163"/>
      <c r="E81" s="102" t="s">
        <v>498</v>
      </c>
      <c r="F81" s="162"/>
      <c r="G81" s="162" t="s">
        <v>499</v>
      </c>
      <c r="H81" s="164"/>
    </row>
    <row r="82" spans="1:8" ht="15" customHeight="1">
      <c r="A82" s="160"/>
      <c r="B82" s="165" t="s">
        <v>500</v>
      </c>
      <c r="C82" s="162"/>
      <c r="D82" s="163"/>
      <c r="E82" s="102" t="s">
        <v>501</v>
      </c>
      <c r="F82" s="162"/>
      <c r="G82" s="162" t="s">
        <v>502</v>
      </c>
      <c r="H82" s="164"/>
    </row>
    <row r="83" spans="1:8" ht="15" customHeight="1">
      <c r="A83" s="160"/>
      <c r="B83" s="165" t="s">
        <v>503</v>
      </c>
      <c r="C83" s="162"/>
      <c r="D83" s="163"/>
      <c r="E83" s="102" t="s">
        <v>501</v>
      </c>
      <c r="F83" s="162"/>
      <c r="G83" s="162" t="s">
        <v>504</v>
      </c>
      <c r="H83" s="164"/>
    </row>
    <row r="84" spans="1:8" ht="15" customHeight="1">
      <c r="A84" s="160"/>
      <c r="B84" s="165" t="s">
        <v>505</v>
      </c>
      <c r="C84" s="162"/>
      <c r="D84" s="163"/>
      <c r="E84" s="102" t="s">
        <v>506</v>
      </c>
      <c r="F84" s="162"/>
      <c r="G84" s="162" t="s">
        <v>507</v>
      </c>
      <c r="H84" s="164"/>
    </row>
    <row r="85" spans="1:8" ht="15" customHeight="1">
      <c r="A85" s="160" t="s">
        <v>357</v>
      </c>
      <c r="B85" s="161" t="s">
        <v>508</v>
      </c>
      <c r="C85" s="162"/>
      <c r="D85" s="163"/>
      <c r="E85" s="102"/>
      <c r="F85" s="162"/>
      <c r="G85" s="162"/>
      <c r="H85" s="164"/>
    </row>
    <row r="86" spans="1:8" ht="15" customHeight="1">
      <c r="A86" s="160"/>
      <c r="B86" s="165" t="s">
        <v>509</v>
      </c>
      <c r="C86" s="162"/>
      <c r="D86" s="163"/>
      <c r="E86" s="102" t="s">
        <v>510</v>
      </c>
      <c r="F86" s="162"/>
      <c r="G86" s="162" t="s">
        <v>511</v>
      </c>
      <c r="H86" s="164"/>
    </row>
    <row r="87" spans="1:8" ht="15" customHeight="1">
      <c r="A87" s="160"/>
      <c r="B87" s="165" t="s">
        <v>512</v>
      </c>
      <c r="C87" s="162"/>
      <c r="D87" s="163"/>
      <c r="E87" s="102" t="s">
        <v>513</v>
      </c>
      <c r="F87" s="162"/>
      <c r="G87" s="162" t="s">
        <v>514</v>
      </c>
      <c r="H87" s="164"/>
    </row>
    <row r="88" spans="1:8" ht="15" customHeight="1">
      <c r="A88" s="160" t="s">
        <v>515</v>
      </c>
      <c r="B88" s="161" t="s">
        <v>516</v>
      </c>
      <c r="C88" s="162"/>
      <c r="D88" s="163"/>
      <c r="E88" s="102"/>
      <c r="F88" s="162"/>
      <c r="G88" s="162"/>
      <c r="H88" s="164"/>
    </row>
    <row r="89" spans="1:8" ht="16.5" customHeight="1">
      <c r="A89" s="160"/>
      <c r="B89" s="165" t="s">
        <v>517</v>
      </c>
      <c r="C89" s="162"/>
      <c r="D89" s="163"/>
      <c r="E89" s="102" t="s">
        <v>361</v>
      </c>
      <c r="F89" s="162"/>
      <c r="G89" s="162" t="s">
        <v>518</v>
      </c>
      <c r="H89" s="164"/>
    </row>
    <row r="90" spans="1:8" ht="16.5" customHeight="1">
      <c r="A90" s="160"/>
      <c r="B90" s="165" t="s">
        <v>519</v>
      </c>
      <c r="C90" s="162"/>
      <c r="D90" s="163"/>
      <c r="E90" s="102" t="s">
        <v>520</v>
      </c>
      <c r="F90" s="162"/>
      <c r="G90" s="162" t="s">
        <v>521</v>
      </c>
      <c r="H90" s="164"/>
    </row>
    <row r="91" spans="1:8" ht="16.5" customHeight="1">
      <c r="A91" s="160"/>
      <c r="B91" s="165" t="s">
        <v>522</v>
      </c>
      <c r="C91" s="162"/>
      <c r="D91" s="163"/>
      <c r="E91" s="102" t="s">
        <v>523</v>
      </c>
      <c r="F91" s="162"/>
      <c r="G91" s="162" t="s">
        <v>524</v>
      </c>
      <c r="H91" s="164"/>
    </row>
    <row r="92" spans="1:8" ht="16.5" customHeight="1">
      <c r="A92" s="160"/>
      <c r="B92" s="165" t="s">
        <v>525</v>
      </c>
      <c r="C92" s="162"/>
      <c r="D92" s="163"/>
      <c r="E92" s="102" t="s">
        <v>526</v>
      </c>
      <c r="F92" s="162"/>
      <c r="G92" s="162" t="s">
        <v>527</v>
      </c>
      <c r="H92" s="164"/>
    </row>
    <row r="93" spans="1:8" ht="16.5" customHeight="1">
      <c r="A93" s="160"/>
      <c r="B93" s="165" t="s">
        <v>528</v>
      </c>
      <c r="C93" s="162"/>
      <c r="D93" s="163"/>
      <c r="E93" s="102" t="s">
        <v>529</v>
      </c>
      <c r="F93" s="162"/>
      <c r="G93" s="162" t="s">
        <v>530</v>
      </c>
      <c r="H93" s="164"/>
    </row>
    <row r="94" spans="1:8" ht="15" customHeight="1">
      <c r="A94" s="160"/>
      <c r="B94" s="165" t="s">
        <v>531</v>
      </c>
      <c r="C94" s="162"/>
      <c r="D94" s="163"/>
      <c r="E94" s="102" t="s">
        <v>532</v>
      </c>
      <c r="F94" s="162"/>
      <c r="G94" s="162" t="s">
        <v>533</v>
      </c>
      <c r="H94" s="164"/>
    </row>
    <row r="95" spans="1:8" ht="15" customHeight="1">
      <c r="A95" s="160"/>
      <c r="B95" s="165" t="s">
        <v>534</v>
      </c>
      <c r="C95" s="162"/>
      <c r="D95" s="163"/>
      <c r="E95" s="102" t="s">
        <v>535</v>
      </c>
      <c r="F95" s="162"/>
      <c r="G95" s="162" t="s">
        <v>536</v>
      </c>
      <c r="H95" s="164"/>
    </row>
    <row r="96" spans="1:8" ht="15" customHeight="1">
      <c r="A96" s="160"/>
      <c r="B96" s="165" t="s">
        <v>537</v>
      </c>
      <c r="C96" s="162"/>
      <c r="D96" s="163"/>
      <c r="E96" s="102" t="s">
        <v>538</v>
      </c>
      <c r="F96" s="162"/>
      <c r="G96" s="162" t="s">
        <v>539</v>
      </c>
      <c r="H96" s="164"/>
    </row>
    <row r="97" spans="1:8" ht="15" customHeight="1">
      <c r="A97" s="160"/>
      <c r="B97" s="165" t="s">
        <v>540</v>
      </c>
      <c r="C97" s="162"/>
      <c r="D97" s="163"/>
      <c r="E97" s="102" t="s">
        <v>541</v>
      </c>
      <c r="F97" s="162"/>
      <c r="G97" s="162" t="s">
        <v>542</v>
      </c>
      <c r="H97" s="164"/>
    </row>
    <row r="98" spans="1:8" ht="15" customHeight="1">
      <c r="A98" s="160"/>
      <c r="B98" s="165" t="s">
        <v>543</v>
      </c>
      <c r="C98" s="162"/>
      <c r="D98" s="163"/>
      <c r="E98" s="102" t="s">
        <v>544</v>
      </c>
      <c r="F98" s="162"/>
      <c r="G98" s="162" t="s">
        <v>545</v>
      </c>
      <c r="H98" s="164"/>
    </row>
    <row r="99" spans="1:8" ht="15" customHeight="1">
      <c r="A99" s="160"/>
      <c r="B99" s="165" t="s">
        <v>546</v>
      </c>
      <c r="C99" s="162"/>
      <c r="D99" s="163"/>
      <c r="E99" s="102" t="s">
        <v>547</v>
      </c>
      <c r="F99" s="162"/>
      <c r="G99" s="162" t="s">
        <v>548</v>
      </c>
      <c r="H99" s="164"/>
    </row>
    <row r="100" spans="1:8" ht="15" customHeight="1">
      <c r="A100" s="160"/>
      <c r="B100" s="165" t="s">
        <v>549</v>
      </c>
      <c r="C100" s="162"/>
      <c r="D100" s="163"/>
      <c r="E100" s="102" t="s">
        <v>550</v>
      </c>
      <c r="F100" s="162"/>
      <c r="G100" s="162" t="s">
        <v>551</v>
      </c>
      <c r="H100" s="164"/>
    </row>
    <row r="101" spans="1:8" ht="15" customHeight="1">
      <c r="A101" s="160"/>
      <c r="B101" s="165" t="s">
        <v>552</v>
      </c>
      <c r="C101" s="162"/>
      <c r="D101" s="163"/>
      <c r="E101" s="102" t="s">
        <v>553</v>
      </c>
      <c r="F101" s="162"/>
      <c r="G101" s="162" t="s">
        <v>554</v>
      </c>
      <c r="H101" s="164"/>
    </row>
    <row r="102" spans="1:8" ht="15" customHeight="1">
      <c r="A102" s="160"/>
      <c r="B102" s="165" t="s">
        <v>555</v>
      </c>
      <c r="C102" s="162"/>
      <c r="D102" s="163"/>
      <c r="E102" s="102" t="s">
        <v>556</v>
      </c>
      <c r="F102" s="162"/>
      <c r="G102" s="162" t="s">
        <v>557</v>
      </c>
      <c r="H102" s="164"/>
    </row>
    <row r="103" spans="1:8" ht="15" customHeight="1">
      <c r="A103" s="166"/>
      <c r="B103" s="167" t="s">
        <v>558</v>
      </c>
      <c r="C103" s="168"/>
      <c r="D103" s="169"/>
      <c r="E103" s="108" t="s">
        <v>559</v>
      </c>
      <c r="F103" s="168"/>
      <c r="G103" s="168" t="s">
        <v>560</v>
      </c>
      <c r="H103" s="170"/>
    </row>
    <row r="104" spans="1:8" ht="14.25" customHeight="1">
      <c r="A104" s="116"/>
      <c r="B104" s="165"/>
      <c r="C104" s="162"/>
      <c r="D104" s="162"/>
      <c r="E104" s="162"/>
      <c r="F104" s="162"/>
      <c r="G104" s="162"/>
      <c r="H104" s="162"/>
    </row>
    <row r="105" spans="1:8" ht="14.25" customHeight="1">
      <c r="A105" s="116"/>
      <c r="B105" s="165"/>
      <c r="C105" s="162"/>
      <c r="D105" s="162"/>
      <c r="E105" s="162"/>
      <c r="F105" s="162"/>
      <c r="G105" s="162"/>
      <c r="H105" s="162"/>
    </row>
    <row r="106" spans="1:8" ht="14.25" customHeight="1">
      <c r="A106" s="116"/>
      <c r="B106" s="165"/>
      <c r="C106" s="162"/>
      <c r="D106" s="162"/>
      <c r="E106" s="162"/>
      <c r="F106" s="162"/>
      <c r="G106" s="162"/>
      <c r="H106" s="162"/>
    </row>
    <row r="107" spans="1:8" ht="15" customHeight="1">
      <c r="A107" s="116"/>
      <c r="B107" s="165"/>
      <c r="C107" s="162"/>
      <c r="D107" s="162"/>
      <c r="E107" s="162"/>
      <c r="F107" s="162"/>
      <c r="G107" s="162"/>
      <c r="H107" s="162"/>
    </row>
    <row r="108" spans="1:8" ht="13.5">
      <c r="A108" s="116"/>
      <c r="B108" s="165"/>
      <c r="C108" s="162"/>
      <c r="D108" s="162"/>
      <c r="E108" s="162"/>
      <c r="F108" s="162"/>
      <c r="G108" s="100"/>
      <c r="H108" s="162"/>
    </row>
    <row r="109" spans="1:8" ht="13.5">
      <c r="A109" s="116"/>
      <c r="B109" s="165"/>
      <c r="C109" s="162"/>
      <c r="D109" s="162"/>
      <c r="E109" s="162"/>
      <c r="F109" s="162"/>
      <c r="G109" s="100"/>
      <c r="H109" s="162"/>
    </row>
  </sheetData>
  <sheetProtection/>
  <mergeCells count="8">
    <mergeCell ref="A60:C60"/>
    <mergeCell ref="D60:E60"/>
    <mergeCell ref="F60:H60"/>
    <mergeCell ref="A1:H1"/>
    <mergeCell ref="A58:H58"/>
    <mergeCell ref="A3:C3"/>
    <mergeCell ref="D3:E3"/>
    <mergeCell ref="F3:H3"/>
  </mergeCells>
  <printOptions horizontalCentered="1"/>
  <pageMargins left="0.5511811023622047" right="0.5511811023622047" top="0.6299212598425197" bottom="0.62992125984251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94"/>
  <sheetViews>
    <sheetView showGridLines="0" zoomScaleSheetLayoutView="100" zoomScalePageLayoutView="0" workbookViewId="0" topLeftCell="A1">
      <selection activeCell="A1" sqref="A1:P1"/>
    </sheetView>
  </sheetViews>
  <sheetFormatPr defaultColWidth="9.00390625" defaultRowHeight="6.75" customHeight="1"/>
  <cols>
    <col min="1" max="1" width="2.75390625" style="2" customWidth="1"/>
    <col min="2" max="2" width="2.25390625" style="2" customWidth="1"/>
    <col min="3" max="7" width="2.625" style="2" customWidth="1"/>
    <col min="8" max="8" width="2.50390625" style="2" customWidth="1"/>
    <col min="9" max="10" width="2.625" style="2" customWidth="1"/>
    <col min="11" max="12" width="2.875" style="2" customWidth="1"/>
    <col min="13" max="21" width="2.625" style="2" customWidth="1"/>
    <col min="22" max="22" width="2.75390625" style="2" customWidth="1"/>
    <col min="23" max="29" width="2.625" style="2" customWidth="1"/>
    <col min="30" max="30" width="2.50390625" style="2" customWidth="1"/>
    <col min="31" max="41" width="2.625" style="2" customWidth="1"/>
    <col min="42" max="56" width="2.625" style="3" customWidth="1"/>
    <col min="57" max="16384" width="9.00390625" style="3" customWidth="1"/>
  </cols>
  <sheetData>
    <row r="1" spans="1:41" ht="17.25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AH1" s="186"/>
      <c r="AI1" s="186"/>
      <c r="AJ1" s="186"/>
      <c r="AK1" s="186"/>
      <c r="AL1" s="186"/>
      <c r="AM1" s="186"/>
      <c r="AN1" s="186"/>
      <c r="AO1" s="186"/>
    </row>
    <row r="3" spans="6:40" ht="6.75" customHeight="1">
      <c r="F3" s="4"/>
      <c r="G3" s="181" t="s">
        <v>1</v>
      </c>
      <c r="H3" s="182"/>
      <c r="I3" s="182"/>
      <c r="J3" s="208"/>
      <c r="K3" s="203">
        <f>U3+U8+U15+U18+U21+U24+U29+J7+J9</f>
        <v>79</v>
      </c>
      <c r="L3" s="179"/>
      <c r="M3" s="9"/>
      <c r="N3" s="9"/>
      <c r="O3" s="4"/>
      <c r="P3" s="181" t="s">
        <v>2</v>
      </c>
      <c r="Q3" s="182"/>
      <c r="R3" s="182"/>
      <c r="S3" s="182"/>
      <c r="T3" s="182"/>
      <c r="U3" s="179">
        <f>AB3+AH3+AN3+AB5+1</f>
        <v>11</v>
      </c>
      <c r="V3" s="10"/>
      <c r="W3" s="181" t="s">
        <v>3</v>
      </c>
      <c r="X3" s="182"/>
      <c r="Y3" s="182"/>
      <c r="Z3" s="182"/>
      <c r="AA3" s="182"/>
      <c r="AB3" s="179">
        <v>2</v>
      </c>
      <c r="AC3" s="181" t="s">
        <v>4</v>
      </c>
      <c r="AD3" s="182"/>
      <c r="AE3" s="182"/>
      <c r="AF3" s="182"/>
      <c r="AG3" s="182"/>
      <c r="AH3" s="179">
        <v>4</v>
      </c>
      <c r="AI3" s="181" t="s">
        <v>5</v>
      </c>
      <c r="AJ3" s="182"/>
      <c r="AK3" s="182"/>
      <c r="AL3" s="182"/>
      <c r="AM3" s="182"/>
      <c r="AN3" s="179">
        <v>3</v>
      </c>
    </row>
    <row r="4" spans="6:40" ht="6" customHeight="1">
      <c r="F4" s="11"/>
      <c r="G4" s="183"/>
      <c r="H4" s="184"/>
      <c r="I4" s="184"/>
      <c r="J4" s="209"/>
      <c r="K4" s="206"/>
      <c r="L4" s="180"/>
      <c r="N4" s="11"/>
      <c r="O4" s="7"/>
      <c r="P4" s="183"/>
      <c r="Q4" s="184"/>
      <c r="R4" s="184"/>
      <c r="S4" s="184"/>
      <c r="T4" s="184"/>
      <c r="U4" s="180"/>
      <c r="W4" s="183"/>
      <c r="X4" s="184"/>
      <c r="Y4" s="184"/>
      <c r="Z4" s="184"/>
      <c r="AA4" s="184"/>
      <c r="AB4" s="180"/>
      <c r="AC4" s="183"/>
      <c r="AD4" s="184"/>
      <c r="AE4" s="184"/>
      <c r="AF4" s="184"/>
      <c r="AG4" s="184"/>
      <c r="AH4" s="180"/>
      <c r="AI4" s="183"/>
      <c r="AJ4" s="184"/>
      <c r="AK4" s="184"/>
      <c r="AL4" s="184"/>
      <c r="AM4" s="184"/>
      <c r="AN4" s="180"/>
    </row>
    <row r="5" spans="6:40" ht="6" customHeight="1">
      <c r="F5" s="15"/>
      <c r="G5" s="16"/>
      <c r="H5" s="16"/>
      <c r="I5" s="16"/>
      <c r="J5" s="17"/>
      <c r="K5" s="18"/>
      <c r="L5" s="18"/>
      <c r="N5" s="15"/>
      <c r="O5" s="17"/>
      <c r="P5" s="16"/>
      <c r="Q5" s="16"/>
      <c r="R5" s="16"/>
      <c r="S5" s="16"/>
      <c r="T5" s="16"/>
      <c r="U5" s="18"/>
      <c r="W5" s="181" t="s">
        <v>6</v>
      </c>
      <c r="X5" s="182"/>
      <c r="Y5" s="182"/>
      <c r="Z5" s="182"/>
      <c r="AA5" s="182"/>
      <c r="AB5" s="179">
        <v>1</v>
      </c>
      <c r="AC5" s="16"/>
      <c r="AD5" s="16"/>
      <c r="AE5" s="16"/>
      <c r="AF5" s="16"/>
      <c r="AG5" s="16"/>
      <c r="AH5" s="18"/>
      <c r="AI5" s="16"/>
      <c r="AJ5" s="16"/>
      <c r="AK5" s="16"/>
      <c r="AL5" s="16"/>
      <c r="AM5" s="16"/>
      <c r="AN5" s="18"/>
    </row>
    <row r="6" spans="6:40" ht="6" customHeight="1">
      <c r="F6" s="15"/>
      <c r="G6" s="16"/>
      <c r="H6" s="16"/>
      <c r="I6" s="16"/>
      <c r="J6" s="17"/>
      <c r="K6" s="18"/>
      <c r="L6" s="18"/>
      <c r="N6" s="15"/>
      <c r="O6" s="17"/>
      <c r="P6" s="16"/>
      <c r="Q6" s="16"/>
      <c r="R6" s="16"/>
      <c r="S6" s="16"/>
      <c r="T6" s="16"/>
      <c r="U6" s="18"/>
      <c r="W6" s="183"/>
      <c r="X6" s="184"/>
      <c r="Y6" s="184"/>
      <c r="Z6" s="184"/>
      <c r="AA6" s="184"/>
      <c r="AB6" s="180"/>
      <c r="AC6" s="16"/>
      <c r="AD6" s="16"/>
      <c r="AE6" s="16"/>
      <c r="AF6" s="16"/>
      <c r="AG6" s="16"/>
      <c r="AH6" s="18"/>
      <c r="AI6" s="16"/>
      <c r="AJ6" s="16"/>
      <c r="AK6" s="16"/>
      <c r="AL6" s="16"/>
      <c r="AM6" s="16"/>
      <c r="AN6" s="18"/>
    </row>
    <row r="7" spans="6:15" ht="6.75" customHeight="1">
      <c r="F7" s="15"/>
      <c r="G7" s="207" t="s">
        <v>7</v>
      </c>
      <c r="H7" s="207"/>
      <c r="I7" s="207"/>
      <c r="J7" s="187">
        <v>1</v>
      </c>
      <c r="K7" s="18"/>
      <c r="L7" s="18"/>
      <c r="N7" s="15"/>
      <c r="O7" s="17"/>
    </row>
    <row r="8" spans="6:34" ht="6.75" customHeight="1">
      <c r="F8" s="15"/>
      <c r="G8" s="207"/>
      <c r="H8" s="207"/>
      <c r="I8" s="207"/>
      <c r="J8" s="187"/>
      <c r="K8" s="18"/>
      <c r="L8" s="18"/>
      <c r="N8" s="19"/>
      <c r="O8" s="4"/>
      <c r="P8" s="181" t="s">
        <v>8</v>
      </c>
      <c r="Q8" s="182"/>
      <c r="R8" s="182"/>
      <c r="S8" s="182"/>
      <c r="T8" s="182"/>
      <c r="U8" s="179">
        <v>13</v>
      </c>
      <c r="V8" s="10"/>
      <c r="W8" s="240" t="s">
        <v>9</v>
      </c>
      <c r="X8" s="241"/>
      <c r="Y8" s="241"/>
      <c r="Z8" s="241"/>
      <c r="AA8" s="241"/>
      <c r="AB8" s="185">
        <v>5</v>
      </c>
      <c r="AC8" s="181" t="s">
        <v>10</v>
      </c>
      <c r="AD8" s="182"/>
      <c r="AE8" s="182"/>
      <c r="AF8" s="182"/>
      <c r="AG8" s="182"/>
      <c r="AH8" s="185">
        <v>3</v>
      </c>
    </row>
    <row r="9" spans="6:34" ht="6.75" customHeight="1">
      <c r="F9" s="15"/>
      <c r="G9" s="207" t="s">
        <v>11</v>
      </c>
      <c r="H9" s="207"/>
      <c r="I9" s="207"/>
      <c r="J9" s="187">
        <v>1</v>
      </c>
      <c r="K9" s="21"/>
      <c r="L9" s="21"/>
      <c r="N9" s="15"/>
      <c r="O9" s="17"/>
      <c r="P9" s="183"/>
      <c r="Q9" s="184"/>
      <c r="R9" s="184"/>
      <c r="S9" s="184"/>
      <c r="T9" s="184"/>
      <c r="U9" s="180"/>
      <c r="W9" s="240"/>
      <c r="X9" s="241"/>
      <c r="Y9" s="241"/>
      <c r="Z9" s="241"/>
      <c r="AA9" s="241"/>
      <c r="AB9" s="185"/>
      <c r="AC9" s="183"/>
      <c r="AD9" s="184"/>
      <c r="AE9" s="184"/>
      <c r="AF9" s="184"/>
      <c r="AG9" s="184"/>
      <c r="AH9" s="185"/>
    </row>
    <row r="10" spans="6:41" ht="6.75" customHeight="1">
      <c r="F10" s="15"/>
      <c r="G10" s="207"/>
      <c r="H10" s="207"/>
      <c r="I10" s="207"/>
      <c r="J10" s="187"/>
      <c r="K10" s="22"/>
      <c r="L10" s="22"/>
      <c r="N10" s="15"/>
      <c r="O10" s="17"/>
      <c r="P10" s="16"/>
      <c r="Q10" s="16"/>
      <c r="R10" s="16"/>
      <c r="S10" s="16"/>
      <c r="T10" s="16"/>
      <c r="U10" s="16"/>
      <c r="W10" s="293" t="s">
        <v>12</v>
      </c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</row>
    <row r="11" spans="6:41" ht="6.75" customHeight="1">
      <c r="F11" s="15"/>
      <c r="G11" s="194"/>
      <c r="H11" s="194"/>
      <c r="I11" s="194"/>
      <c r="J11" s="194"/>
      <c r="K11" s="22"/>
      <c r="L11" s="22"/>
      <c r="N11" s="15"/>
      <c r="O11" s="17"/>
      <c r="P11" s="16"/>
      <c r="Q11" s="16"/>
      <c r="R11" s="16"/>
      <c r="S11" s="16"/>
      <c r="T11" s="16"/>
      <c r="U11" s="16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</row>
    <row r="12" spans="6:41" ht="6.75" customHeight="1">
      <c r="F12" s="15"/>
      <c r="G12" s="195"/>
      <c r="H12" s="195"/>
      <c r="I12" s="195"/>
      <c r="J12" s="195"/>
      <c r="K12" s="22"/>
      <c r="L12" s="22"/>
      <c r="N12" s="15"/>
      <c r="O12" s="17"/>
      <c r="P12" s="16"/>
      <c r="Q12" s="16"/>
      <c r="R12" s="16"/>
      <c r="S12" s="16"/>
      <c r="T12" s="16"/>
      <c r="U12" s="16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</row>
    <row r="13" spans="6:41" ht="6.75" customHeight="1">
      <c r="F13" s="15"/>
      <c r="G13" s="23"/>
      <c r="H13" s="23"/>
      <c r="I13" s="23"/>
      <c r="J13" s="23"/>
      <c r="K13" s="22"/>
      <c r="L13" s="22"/>
      <c r="N13" s="15"/>
      <c r="O13" s="17"/>
      <c r="P13" s="16"/>
      <c r="Q13" s="16"/>
      <c r="R13" s="16"/>
      <c r="S13" s="16"/>
      <c r="T13" s="16"/>
      <c r="U13" s="16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</row>
    <row r="14" spans="6:15" ht="6.75" customHeight="1">
      <c r="F14" s="15"/>
      <c r="G14" s="23"/>
      <c r="H14" s="23"/>
      <c r="I14" s="23"/>
      <c r="J14" s="23"/>
      <c r="K14" s="22"/>
      <c r="L14" s="22"/>
      <c r="N14" s="15"/>
      <c r="O14" s="17"/>
    </row>
    <row r="15" spans="6:28" ht="6.75" customHeight="1">
      <c r="F15" s="15"/>
      <c r="I15" s="17"/>
      <c r="J15" s="17"/>
      <c r="K15" s="17"/>
      <c r="L15" s="17"/>
      <c r="M15" s="17"/>
      <c r="N15" s="19"/>
      <c r="O15" s="4"/>
      <c r="P15" s="181" t="s">
        <v>13</v>
      </c>
      <c r="Q15" s="182"/>
      <c r="R15" s="182"/>
      <c r="S15" s="182"/>
      <c r="T15" s="182"/>
      <c r="U15" s="179">
        <f>AB15+2</f>
        <v>4</v>
      </c>
      <c r="V15" s="10"/>
      <c r="W15" s="181" t="s">
        <v>14</v>
      </c>
      <c r="X15" s="182"/>
      <c r="Y15" s="182"/>
      <c r="Z15" s="182"/>
      <c r="AA15" s="182"/>
      <c r="AB15" s="185">
        <v>2</v>
      </c>
    </row>
    <row r="16" spans="6:28" ht="6.75" customHeight="1">
      <c r="F16" s="15"/>
      <c r="I16" s="17"/>
      <c r="J16" s="17"/>
      <c r="K16" s="17"/>
      <c r="L16" s="17"/>
      <c r="M16" s="17"/>
      <c r="N16" s="15"/>
      <c r="O16" s="17"/>
      <c r="P16" s="183"/>
      <c r="Q16" s="184"/>
      <c r="R16" s="184"/>
      <c r="S16" s="184"/>
      <c r="T16" s="184"/>
      <c r="U16" s="180"/>
      <c r="W16" s="183"/>
      <c r="X16" s="184"/>
      <c r="Y16" s="184"/>
      <c r="Z16" s="184"/>
      <c r="AA16" s="184"/>
      <c r="AB16" s="185"/>
    </row>
    <row r="17" spans="6:15" ht="6.75" customHeight="1">
      <c r="F17" s="15"/>
      <c r="I17" s="17"/>
      <c r="J17" s="17"/>
      <c r="K17" s="17"/>
      <c r="L17" s="17"/>
      <c r="M17" s="17"/>
      <c r="N17" s="15"/>
      <c r="O17" s="17"/>
    </row>
    <row r="18" spans="6:28" ht="6.75" customHeight="1">
      <c r="F18" s="15"/>
      <c r="I18" s="17"/>
      <c r="J18" s="17"/>
      <c r="K18" s="17"/>
      <c r="L18" s="17"/>
      <c r="M18" s="17"/>
      <c r="N18" s="19"/>
      <c r="O18" s="9"/>
      <c r="P18" s="181" t="s">
        <v>15</v>
      </c>
      <c r="Q18" s="182"/>
      <c r="R18" s="182"/>
      <c r="S18" s="182"/>
      <c r="T18" s="182"/>
      <c r="U18" s="179">
        <f>AB18+1</f>
        <v>9</v>
      </c>
      <c r="V18" s="10"/>
      <c r="W18" s="181" t="s">
        <v>16</v>
      </c>
      <c r="X18" s="182"/>
      <c r="Y18" s="182"/>
      <c r="Z18" s="182"/>
      <c r="AA18" s="182"/>
      <c r="AB18" s="185">
        <v>8</v>
      </c>
    </row>
    <row r="19" spans="6:28" ht="6.75" customHeight="1">
      <c r="F19" s="15"/>
      <c r="I19" s="17"/>
      <c r="J19" s="17"/>
      <c r="K19" s="17"/>
      <c r="L19" s="17"/>
      <c r="M19" s="17"/>
      <c r="N19" s="15"/>
      <c r="O19" s="17"/>
      <c r="P19" s="183"/>
      <c r="Q19" s="184"/>
      <c r="R19" s="184"/>
      <c r="S19" s="184"/>
      <c r="T19" s="184"/>
      <c r="U19" s="180"/>
      <c r="W19" s="183"/>
      <c r="X19" s="184"/>
      <c r="Y19" s="184"/>
      <c r="Z19" s="184"/>
      <c r="AA19" s="184"/>
      <c r="AB19" s="185"/>
    </row>
    <row r="20" spans="6:15" ht="6.75" customHeight="1">
      <c r="F20" s="15"/>
      <c r="I20" s="17"/>
      <c r="J20" s="17"/>
      <c r="K20" s="17"/>
      <c r="L20" s="17"/>
      <c r="M20" s="17"/>
      <c r="N20" s="15"/>
      <c r="O20" s="17"/>
    </row>
    <row r="21" spans="6:28" ht="6.75" customHeight="1">
      <c r="F21" s="15"/>
      <c r="I21" s="17"/>
      <c r="J21" s="17"/>
      <c r="K21" s="17"/>
      <c r="L21" s="17"/>
      <c r="M21" s="17"/>
      <c r="N21" s="19"/>
      <c r="O21" s="9"/>
      <c r="P21" s="181" t="s">
        <v>17</v>
      </c>
      <c r="Q21" s="182"/>
      <c r="R21" s="182"/>
      <c r="S21" s="182"/>
      <c r="T21" s="182"/>
      <c r="U21" s="179">
        <f>AB21+1</f>
        <v>3</v>
      </c>
      <c r="V21" s="10"/>
      <c r="W21" s="181" t="s">
        <v>18</v>
      </c>
      <c r="X21" s="182"/>
      <c r="Y21" s="182"/>
      <c r="Z21" s="182"/>
      <c r="AA21" s="182"/>
      <c r="AB21" s="185">
        <v>2</v>
      </c>
    </row>
    <row r="22" spans="6:28" ht="6.75" customHeight="1">
      <c r="F22" s="15"/>
      <c r="I22" s="17"/>
      <c r="J22" s="17"/>
      <c r="K22" s="17"/>
      <c r="L22" s="17"/>
      <c r="M22" s="17"/>
      <c r="N22" s="15"/>
      <c r="O22" s="17"/>
      <c r="P22" s="183"/>
      <c r="Q22" s="184"/>
      <c r="R22" s="184"/>
      <c r="S22" s="184"/>
      <c r="T22" s="184"/>
      <c r="U22" s="180"/>
      <c r="W22" s="183"/>
      <c r="X22" s="184"/>
      <c r="Y22" s="184"/>
      <c r="Z22" s="184"/>
      <c r="AA22" s="184"/>
      <c r="AB22" s="185"/>
    </row>
    <row r="23" spans="6:15" ht="6.75" customHeight="1">
      <c r="F23" s="15"/>
      <c r="I23" s="17"/>
      <c r="J23" s="17"/>
      <c r="K23" s="17"/>
      <c r="L23" s="17"/>
      <c r="M23" s="17"/>
      <c r="N23" s="15"/>
      <c r="O23" s="17"/>
    </row>
    <row r="24" spans="6:40" ht="6.75" customHeight="1">
      <c r="F24" s="15"/>
      <c r="I24" s="17"/>
      <c r="J24" s="17"/>
      <c r="K24" s="17"/>
      <c r="L24" s="17"/>
      <c r="M24" s="17"/>
      <c r="N24" s="19"/>
      <c r="O24" s="4"/>
      <c r="P24" s="181" t="s">
        <v>19</v>
      </c>
      <c r="Q24" s="182"/>
      <c r="R24" s="182"/>
      <c r="S24" s="182"/>
      <c r="T24" s="182"/>
      <c r="U24" s="179">
        <f>AB24+AH24+AN24+AB26+1</f>
        <v>19</v>
      </c>
      <c r="V24" s="10"/>
      <c r="W24" s="181" t="s">
        <v>20</v>
      </c>
      <c r="X24" s="182"/>
      <c r="Y24" s="182"/>
      <c r="Z24" s="182"/>
      <c r="AA24" s="182"/>
      <c r="AB24" s="179">
        <v>4</v>
      </c>
      <c r="AC24" s="181" t="s">
        <v>21</v>
      </c>
      <c r="AD24" s="182"/>
      <c r="AE24" s="182"/>
      <c r="AF24" s="182"/>
      <c r="AG24" s="182"/>
      <c r="AH24" s="179">
        <v>7</v>
      </c>
      <c r="AI24" s="181" t="s">
        <v>22</v>
      </c>
      <c r="AJ24" s="182"/>
      <c r="AK24" s="182"/>
      <c r="AL24" s="182"/>
      <c r="AM24" s="182"/>
      <c r="AN24" s="179">
        <v>4</v>
      </c>
    </row>
    <row r="25" spans="6:40" ht="6.75" customHeight="1">
      <c r="F25" s="15"/>
      <c r="I25" s="17"/>
      <c r="J25" s="17"/>
      <c r="K25" s="17"/>
      <c r="L25" s="17"/>
      <c r="M25" s="17"/>
      <c r="N25" s="15"/>
      <c r="O25" s="17"/>
      <c r="P25" s="183"/>
      <c r="Q25" s="184"/>
      <c r="R25" s="184"/>
      <c r="S25" s="184"/>
      <c r="T25" s="184"/>
      <c r="U25" s="180"/>
      <c r="W25" s="183"/>
      <c r="X25" s="184"/>
      <c r="Y25" s="184"/>
      <c r="Z25" s="184"/>
      <c r="AA25" s="184"/>
      <c r="AB25" s="180"/>
      <c r="AC25" s="183"/>
      <c r="AD25" s="184"/>
      <c r="AE25" s="184"/>
      <c r="AF25" s="184"/>
      <c r="AG25" s="184"/>
      <c r="AH25" s="180"/>
      <c r="AI25" s="183"/>
      <c r="AJ25" s="184"/>
      <c r="AK25" s="184"/>
      <c r="AL25" s="184"/>
      <c r="AM25" s="184"/>
      <c r="AN25" s="180"/>
    </row>
    <row r="26" spans="6:41" ht="6.75" customHeight="1">
      <c r="F26" s="15"/>
      <c r="I26" s="17"/>
      <c r="J26" s="17"/>
      <c r="K26" s="17"/>
      <c r="L26" s="17"/>
      <c r="M26" s="17"/>
      <c r="N26" s="15"/>
      <c r="O26" s="17"/>
      <c r="P26" s="16"/>
      <c r="Q26" s="16"/>
      <c r="R26" s="16"/>
      <c r="S26" s="16"/>
      <c r="T26" s="16"/>
      <c r="U26" s="16"/>
      <c r="W26" s="181" t="s">
        <v>23</v>
      </c>
      <c r="X26" s="182"/>
      <c r="Y26" s="182"/>
      <c r="Z26" s="182"/>
      <c r="AA26" s="182"/>
      <c r="AB26" s="179">
        <v>3</v>
      </c>
      <c r="AO26" s="16"/>
    </row>
    <row r="27" spans="6:41" ht="6.75" customHeight="1">
      <c r="F27" s="15"/>
      <c r="I27" s="17"/>
      <c r="J27" s="17"/>
      <c r="K27" s="17"/>
      <c r="L27" s="17"/>
      <c r="M27" s="17"/>
      <c r="N27" s="15"/>
      <c r="O27" s="17"/>
      <c r="P27" s="16"/>
      <c r="Q27" s="16"/>
      <c r="R27" s="16"/>
      <c r="S27" s="16"/>
      <c r="T27" s="16"/>
      <c r="U27" s="16"/>
      <c r="W27" s="183"/>
      <c r="X27" s="184"/>
      <c r="Y27" s="184"/>
      <c r="Z27" s="184"/>
      <c r="AA27" s="184"/>
      <c r="AB27" s="180"/>
      <c r="AO27" s="16"/>
    </row>
    <row r="28" spans="6:15" ht="6.75" customHeight="1">
      <c r="F28" s="15"/>
      <c r="I28" s="17"/>
      <c r="J28" s="17"/>
      <c r="K28" s="17"/>
      <c r="L28" s="17"/>
      <c r="M28" s="17"/>
      <c r="N28" s="15"/>
      <c r="O28" s="17"/>
    </row>
    <row r="29" spans="6:40" ht="6.75" customHeight="1">
      <c r="F29" s="15"/>
      <c r="I29" s="17"/>
      <c r="J29" s="17"/>
      <c r="K29" s="17"/>
      <c r="L29" s="17"/>
      <c r="M29" s="17"/>
      <c r="N29" s="19"/>
      <c r="O29" s="4"/>
      <c r="P29" s="181" t="s">
        <v>24</v>
      </c>
      <c r="Q29" s="182"/>
      <c r="R29" s="182"/>
      <c r="S29" s="182"/>
      <c r="T29" s="182"/>
      <c r="U29" s="179">
        <f>AB29+AH29+AN29+AB31+2</f>
        <v>18</v>
      </c>
      <c r="V29" s="10"/>
      <c r="W29" s="181" t="s">
        <v>25</v>
      </c>
      <c r="X29" s="182"/>
      <c r="Y29" s="182"/>
      <c r="Z29" s="182"/>
      <c r="AA29" s="182"/>
      <c r="AB29" s="179">
        <v>7</v>
      </c>
      <c r="AC29" s="181" t="s">
        <v>26</v>
      </c>
      <c r="AD29" s="182"/>
      <c r="AE29" s="182"/>
      <c r="AF29" s="182"/>
      <c r="AG29" s="182"/>
      <c r="AH29" s="179">
        <v>3</v>
      </c>
      <c r="AI29" s="181" t="s">
        <v>27</v>
      </c>
      <c r="AJ29" s="182"/>
      <c r="AK29" s="182"/>
      <c r="AL29" s="182"/>
      <c r="AM29" s="182"/>
      <c r="AN29" s="179">
        <v>4</v>
      </c>
    </row>
    <row r="30" spans="6:40" ht="6.75" customHeight="1">
      <c r="F30" s="15"/>
      <c r="I30" s="17"/>
      <c r="J30" s="17"/>
      <c r="K30" s="17"/>
      <c r="L30" s="17"/>
      <c r="M30" s="17"/>
      <c r="N30" s="17"/>
      <c r="O30" s="7"/>
      <c r="P30" s="183"/>
      <c r="Q30" s="184"/>
      <c r="R30" s="184"/>
      <c r="S30" s="184"/>
      <c r="T30" s="184"/>
      <c r="U30" s="180"/>
      <c r="W30" s="183"/>
      <c r="X30" s="184"/>
      <c r="Y30" s="184"/>
      <c r="Z30" s="184"/>
      <c r="AA30" s="184"/>
      <c r="AB30" s="180"/>
      <c r="AC30" s="183"/>
      <c r="AD30" s="184"/>
      <c r="AE30" s="184"/>
      <c r="AF30" s="184"/>
      <c r="AG30" s="184"/>
      <c r="AH30" s="180"/>
      <c r="AI30" s="183"/>
      <c r="AJ30" s="184"/>
      <c r="AK30" s="184"/>
      <c r="AL30" s="184"/>
      <c r="AM30" s="184"/>
      <c r="AN30" s="180"/>
    </row>
    <row r="31" spans="6:40" ht="6.75" customHeight="1">
      <c r="F31" s="15"/>
      <c r="I31" s="17"/>
      <c r="J31" s="17"/>
      <c r="K31" s="17"/>
      <c r="L31" s="17"/>
      <c r="M31" s="17"/>
      <c r="N31" s="17"/>
      <c r="O31" s="17"/>
      <c r="P31" s="16"/>
      <c r="Q31" s="16"/>
      <c r="R31" s="16"/>
      <c r="S31" s="16"/>
      <c r="T31" s="16"/>
      <c r="U31" s="18"/>
      <c r="W31" s="198" t="s">
        <v>28</v>
      </c>
      <c r="X31" s="202"/>
      <c r="Y31" s="202"/>
      <c r="Z31" s="202"/>
      <c r="AA31" s="202"/>
      <c r="AB31" s="179">
        <v>2</v>
      </c>
      <c r="AC31" s="16"/>
      <c r="AD31" s="16"/>
      <c r="AE31" s="16"/>
      <c r="AF31" s="16"/>
      <c r="AG31" s="16"/>
      <c r="AH31" s="18"/>
      <c r="AI31" s="22"/>
      <c r="AJ31" s="22"/>
      <c r="AK31" s="22"/>
      <c r="AL31" s="22"/>
      <c r="AM31" s="22"/>
      <c r="AN31" s="18"/>
    </row>
    <row r="32" spans="6:40" ht="6.75" customHeight="1">
      <c r="F32" s="15"/>
      <c r="I32" s="17"/>
      <c r="J32" s="17"/>
      <c r="K32" s="17"/>
      <c r="L32" s="17"/>
      <c r="M32" s="17"/>
      <c r="N32" s="17"/>
      <c r="O32" s="17"/>
      <c r="P32" s="16"/>
      <c r="Q32" s="16"/>
      <c r="R32" s="16"/>
      <c r="S32" s="16"/>
      <c r="T32" s="16"/>
      <c r="U32" s="18"/>
      <c r="W32" s="242"/>
      <c r="X32" s="243"/>
      <c r="Y32" s="243"/>
      <c r="Z32" s="243"/>
      <c r="AA32" s="243"/>
      <c r="AB32" s="221"/>
      <c r="AC32" s="16"/>
      <c r="AD32" s="16"/>
      <c r="AE32" s="16"/>
      <c r="AF32" s="16"/>
      <c r="AG32" s="16"/>
      <c r="AH32" s="18"/>
      <c r="AI32" s="22"/>
      <c r="AJ32" s="22"/>
      <c r="AK32" s="22"/>
      <c r="AL32" s="22"/>
      <c r="AM32" s="22"/>
      <c r="AN32" s="18"/>
    </row>
    <row r="33" ht="6.75" customHeight="1">
      <c r="F33" s="15"/>
    </row>
    <row r="34" spans="6:40" ht="6.75" customHeight="1">
      <c r="F34" s="10"/>
      <c r="G34" s="181" t="s">
        <v>29</v>
      </c>
      <c r="H34" s="182"/>
      <c r="I34" s="182"/>
      <c r="J34" s="208"/>
      <c r="K34" s="203">
        <f>U34+U42+U45+J36+J41+J38</f>
        <v>25</v>
      </c>
      <c r="L34" s="179"/>
      <c r="M34" s="9"/>
      <c r="N34" s="9"/>
      <c r="O34" s="4"/>
      <c r="P34" s="181" t="s">
        <v>30</v>
      </c>
      <c r="Q34" s="182"/>
      <c r="R34" s="182"/>
      <c r="S34" s="182"/>
      <c r="T34" s="182"/>
      <c r="U34" s="179">
        <f>AB34+AH34+AN34+AB36+AH36</f>
        <v>12</v>
      </c>
      <c r="V34" s="10"/>
      <c r="W34" s="181" t="s">
        <v>3</v>
      </c>
      <c r="X34" s="182"/>
      <c r="Y34" s="182"/>
      <c r="Z34" s="182"/>
      <c r="AA34" s="182"/>
      <c r="AB34" s="179">
        <v>2</v>
      </c>
      <c r="AC34" s="181" t="s">
        <v>31</v>
      </c>
      <c r="AD34" s="182"/>
      <c r="AE34" s="182"/>
      <c r="AF34" s="182"/>
      <c r="AG34" s="182"/>
      <c r="AH34" s="179">
        <v>5</v>
      </c>
      <c r="AI34" s="181" t="s">
        <v>32</v>
      </c>
      <c r="AJ34" s="182"/>
      <c r="AK34" s="182"/>
      <c r="AL34" s="182"/>
      <c r="AM34" s="182"/>
      <c r="AN34" s="179">
        <v>2</v>
      </c>
    </row>
    <row r="35" spans="6:40" ht="6.75" customHeight="1">
      <c r="F35" s="15"/>
      <c r="G35" s="183"/>
      <c r="H35" s="184"/>
      <c r="I35" s="184"/>
      <c r="J35" s="209"/>
      <c r="K35" s="206"/>
      <c r="L35" s="180"/>
      <c r="N35" s="11"/>
      <c r="O35" s="7"/>
      <c r="P35" s="183"/>
      <c r="Q35" s="184"/>
      <c r="R35" s="184"/>
      <c r="S35" s="184"/>
      <c r="T35" s="184"/>
      <c r="U35" s="180"/>
      <c r="W35" s="183"/>
      <c r="X35" s="184"/>
      <c r="Y35" s="184"/>
      <c r="Z35" s="184"/>
      <c r="AA35" s="184"/>
      <c r="AB35" s="180"/>
      <c r="AC35" s="183"/>
      <c r="AD35" s="184"/>
      <c r="AE35" s="184"/>
      <c r="AF35" s="184"/>
      <c r="AG35" s="184"/>
      <c r="AH35" s="180"/>
      <c r="AI35" s="183"/>
      <c r="AJ35" s="184"/>
      <c r="AK35" s="184"/>
      <c r="AL35" s="184"/>
      <c r="AM35" s="184"/>
      <c r="AN35" s="180"/>
    </row>
    <row r="36" spans="6:34" ht="6.75" customHeight="1">
      <c r="F36" s="15"/>
      <c r="G36" s="182" t="s">
        <v>7</v>
      </c>
      <c r="H36" s="182"/>
      <c r="I36" s="182"/>
      <c r="J36" s="203">
        <v>1</v>
      </c>
      <c r="N36" s="15"/>
      <c r="O36" s="17"/>
      <c r="W36" s="181" t="s">
        <v>33</v>
      </c>
      <c r="X36" s="182"/>
      <c r="Y36" s="182"/>
      <c r="Z36" s="182"/>
      <c r="AA36" s="182"/>
      <c r="AB36" s="179">
        <v>2</v>
      </c>
      <c r="AC36" s="181" t="s">
        <v>34</v>
      </c>
      <c r="AD36" s="182"/>
      <c r="AE36" s="182"/>
      <c r="AF36" s="182"/>
      <c r="AG36" s="182"/>
      <c r="AH36" s="185">
        <v>1</v>
      </c>
    </row>
    <row r="37" spans="6:34" ht="6.75" customHeight="1">
      <c r="F37" s="15"/>
      <c r="G37" s="207"/>
      <c r="H37" s="207"/>
      <c r="I37" s="207"/>
      <c r="J37" s="187"/>
      <c r="M37" s="24"/>
      <c r="N37" s="15"/>
      <c r="W37" s="183"/>
      <c r="X37" s="184"/>
      <c r="Y37" s="184"/>
      <c r="Z37" s="184"/>
      <c r="AA37" s="184"/>
      <c r="AB37" s="180"/>
      <c r="AC37" s="183"/>
      <c r="AD37" s="184"/>
      <c r="AE37" s="184"/>
      <c r="AF37" s="184"/>
      <c r="AG37" s="184"/>
      <c r="AH37" s="185"/>
    </row>
    <row r="38" spans="6:28" ht="12.75" customHeight="1">
      <c r="F38" s="15"/>
      <c r="G38" s="207" t="s">
        <v>11</v>
      </c>
      <c r="H38" s="207"/>
      <c r="I38" s="207"/>
      <c r="J38" s="18">
        <v>1</v>
      </c>
      <c r="M38" s="24"/>
      <c r="N38" s="15"/>
      <c r="W38" s="16"/>
      <c r="X38" s="25"/>
      <c r="Y38" s="16"/>
      <c r="Z38" s="16"/>
      <c r="AA38" s="16"/>
      <c r="AB38" s="18"/>
    </row>
    <row r="39" spans="6:30" ht="6.75" customHeight="1">
      <c r="F39" s="15"/>
      <c r="G39" s="195" t="s">
        <v>35</v>
      </c>
      <c r="H39" s="195"/>
      <c r="I39" s="195"/>
      <c r="J39" s="195"/>
      <c r="K39" s="195"/>
      <c r="M39" s="24"/>
      <c r="N39" s="15"/>
      <c r="W39" s="188" t="s">
        <v>36</v>
      </c>
      <c r="X39" s="244"/>
      <c r="Y39" s="244"/>
      <c r="Z39" s="244"/>
      <c r="AA39" s="244"/>
      <c r="AB39" s="245"/>
      <c r="AC39" s="245"/>
      <c r="AD39" s="246"/>
    </row>
    <row r="40" spans="6:30" ht="6.75" customHeight="1">
      <c r="F40" s="15"/>
      <c r="G40" s="195"/>
      <c r="H40" s="195"/>
      <c r="I40" s="195"/>
      <c r="J40" s="195"/>
      <c r="K40" s="195"/>
      <c r="M40" s="24"/>
      <c r="N40" s="15"/>
      <c r="W40" s="247"/>
      <c r="X40" s="248"/>
      <c r="Y40" s="248"/>
      <c r="Z40" s="248"/>
      <c r="AA40" s="248"/>
      <c r="AB40" s="249"/>
      <c r="AC40" s="249"/>
      <c r="AD40" s="250"/>
    </row>
    <row r="41" spans="6:27" ht="6.75" customHeight="1">
      <c r="F41" s="15"/>
      <c r="G41" s="207"/>
      <c r="H41" s="207"/>
      <c r="I41" s="207"/>
      <c r="J41" s="187"/>
      <c r="M41" s="24"/>
      <c r="N41" s="15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6:40" ht="6.75" customHeight="1">
      <c r="F42" s="15"/>
      <c r="G42" s="207"/>
      <c r="H42" s="207"/>
      <c r="I42" s="207"/>
      <c r="J42" s="187"/>
      <c r="N42" s="19"/>
      <c r="O42" s="4"/>
      <c r="P42" s="181" t="s">
        <v>37</v>
      </c>
      <c r="Q42" s="182"/>
      <c r="R42" s="182"/>
      <c r="S42" s="182"/>
      <c r="T42" s="182"/>
      <c r="U42" s="179">
        <f>AB42+AH42+AN42+1</f>
        <v>5</v>
      </c>
      <c r="V42" s="10"/>
      <c r="W42" s="181" t="s">
        <v>38</v>
      </c>
      <c r="X42" s="182"/>
      <c r="Y42" s="182"/>
      <c r="Z42" s="182"/>
      <c r="AA42" s="182"/>
      <c r="AB42" s="179">
        <v>2</v>
      </c>
      <c r="AC42" s="181" t="s">
        <v>39</v>
      </c>
      <c r="AD42" s="182"/>
      <c r="AE42" s="182"/>
      <c r="AF42" s="182"/>
      <c r="AG42" s="182"/>
      <c r="AH42" s="179">
        <v>2</v>
      </c>
      <c r="AI42" s="232"/>
      <c r="AJ42" s="207"/>
      <c r="AK42" s="207"/>
      <c r="AL42" s="207"/>
      <c r="AM42" s="207"/>
      <c r="AN42" s="206"/>
    </row>
    <row r="43" spans="6:40" ht="6.75" customHeight="1">
      <c r="F43" s="15"/>
      <c r="G43" s="195"/>
      <c r="H43" s="195"/>
      <c r="I43" s="195"/>
      <c r="J43" s="195"/>
      <c r="K43" s="195"/>
      <c r="M43" s="24"/>
      <c r="N43" s="15"/>
      <c r="O43" s="17"/>
      <c r="P43" s="183"/>
      <c r="Q43" s="184"/>
      <c r="R43" s="184"/>
      <c r="S43" s="184"/>
      <c r="T43" s="184"/>
      <c r="U43" s="180"/>
      <c r="W43" s="183"/>
      <c r="X43" s="184"/>
      <c r="Y43" s="184"/>
      <c r="Z43" s="184"/>
      <c r="AA43" s="184"/>
      <c r="AB43" s="180"/>
      <c r="AC43" s="183"/>
      <c r="AD43" s="184"/>
      <c r="AE43" s="184"/>
      <c r="AF43" s="184"/>
      <c r="AG43" s="184"/>
      <c r="AH43" s="180"/>
      <c r="AI43" s="232"/>
      <c r="AJ43" s="207"/>
      <c r="AK43" s="207"/>
      <c r="AL43" s="207"/>
      <c r="AM43" s="207"/>
      <c r="AN43" s="203"/>
    </row>
    <row r="44" spans="6:13" ht="6.75" customHeight="1">
      <c r="F44" s="15"/>
      <c r="G44" s="195"/>
      <c r="H44" s="195"/>
      <c r="I44" s="195"/>
      <c r="J44" s="195"/>
      <c r="K44" s="195"/>
      <c r="M44" s="24"/>
    </row>
    <row r="45" spans="6:28" ht="6.75" customHeight="1">
      <c r="F45" s="15"/>
      <c r="N45" s="19"/>
      <c r="O45" s="4"/>
      <c r="P45" s="181" t="s">
        <v>40</v>
      </c>
      <c r="Q45" s="182"/>
      <c r="R45" s="182"/>
      <c r="S45" s="182"/>
      <c r="T45" s="182"/>
      <c r="U45" s="179">
        <f>AB45+1</f>
        <v>6</v>
      </c>
      <c r="V45" s="10"/>
      <c r="W45" s="181" t="s">
        <v>41</v>
      </c>
      <c r="X45" s="182"/>
      <c r="Y45" s="182"/>
      <c r="Z45" s="182"/>
      <c r="AA45" s="182"/>
      <c r="AB45" s="185">
        <v>5</v>
      </c>
    </row>
    <row r="46" spans="6:28" ht="6.75" customHeight="1">
      <c r="F46" s="15"/>
      <c r="M46" s="17"/>
      <c r="N46" s="17"/>
      <c r="O46" s="17"/>
      <c r="P46" s="183"/>
      <c r="Q46" s="184"/>
      <c r="R46" s="184"/>
      <c r="S46" s="184"/>
      <c r="T46" s="184"/>
      <c r="U46" s="180"/>
      <c r="W46" s="183"/>
      <c r="X46" s="184"/>
      <c r="Y46" s="184"/>
      <c r="Z46" s="184"/>
      <c r="AA46" s="184"/>
      <c r="AB46" s="185"/>
    </row>
    <row r="47" ht="6.75" customHeight="1">
      <c r="F47" s="15"/>
    </row>
    <row r="48" spans="6:40" ht="6.75" customHeight="1">
      <c r="F48" s="10"/>
      <c r="G48" s="181" t="s">
        <v>42</v>
      </c>
      <c r="H48" s="182"/>
      <c r="I48" s="182"/>
      <c r="J48" s="208"/>
      <c r="K48" s="203">
        <f>U48+U51+U54+U59+U64+J50+J52</f>
        <v>49</v>
      </c>
      <c r="L48" s="179"/>
      <c r="M48" s="9"/>
      <c r="N48" s="9"/>
      <c r="O48" s="4"/>
      <c r="P48" s="181" t="s">
        <v>43</v>
      </c>
      <c r="Q48" s="182"/>
      <c r="R48" s="182"/>
      <c r="S48" s="182"/>
      <c r="T48" s="182"/>
      <c r="U48" s="179">
        <f>AB48+AH48+AN48</f>
        <v>5</v>
      </c>
      <c r="V48" s="10"/>
      <c r="W48" s="181" t="s">
        <v>3</v>
      </c>
      <c r="X48" s="182"/>
      <c r="Y48" s="182"/>
      <c r="Z48" s="182"/>
      <c r="AA48" s="182"/>
      <c r="AB48" s="179">
        <v>2</v>
      </c>
      <c r="AC48" s="181" t="s">
        <v>44</v>
      </c>
      <c r="AD48" s="182"/>
      <c r="AE48" s="182"/>
      <c r="AF48" s="182"/>
      <c r="AG48" s="182"/>
      <c r="AH48" s="179">
        <v>1</v>
      </c>
      <c r="AI48" s="181" t="s">
        <v>45</v>
      </c>
      <c r="AJ48" s="182"/>
      <c r="AK48" s="182"/>
      <c r="AL48" s="182"/>
      <c r="AM48" s="182"/>
      <c r="AN48" s="179">
        <v>2</v>
      </c>
    </row>
    <row r="49" spans="6:40" ht="6.75" customHeight="1">
      <c r="F49" s="15"/>
      <c r="G49" s="183"/>
      <c r="H49" s="184"/>
      <c r="I49" s="184"/>
      <c r="J49" s="209"/>
      <c r="K49" s="206"/>
      <c r="L49" s="180"/>
      <c r="N49" s="11"/>
      <c r="O49" s="7"/>
      <c r="P49" s="183"/>
      <c r="Q49" s="184"/>
      <c r="R49" s="184"/>
      <c r="S49" s="184"/>
      <c r="T49" s="184"/>
      <c r="U49" s="180"/>
      <c r="W49" s="183"/>
      <c r="X49" s="184"/>
      <c r="Y49" s="184"/>
      <c r="Z49" s="184"/>
      <c r="AA49" s="184"/>
      <c r="AB49" s="180"/>
      <c r="AC49" s="183"/>
      <c r="AD49" s="184"/>
      <c r="AE49" s="184"/>
      <c r="AF49" s="184"/>
      <c r="AG49" s="184"/>
      <c r="AH49" s="180"/>
      <c r="AI49" s="183"/>
      <c r="AJ49" s="184"/>
      <c r="AK49" s="184"/>
      <c r="AL49" s="184"/>
      <c r="AM49" s="184"/>
      <c r="AN49" s="180"/>
    </row>
    <row r="50" spans="6:15" ht="6.75" customHeight="1">
      <c r="F50" s="15"/>
      <c r="G50" s="182" t="s">
        <v>7</v>
      </c>
      <c r="H50" s="182"/>
      <c r="I50" s="182"/>
      <c r="J50" s="203">
        <v>1</v>
      </c>
      <c r="N50" s="15"/>
      <c r="O50" s="17"/>
    </row>
    <row r="51" spans="6:34" ht="6.75" customHeight="1">
      <c r="F51" s="15"/>
      <c r="G51" s="207"/>
      <c r="H51" s="207"/>
      <c r="I51" s="207"/>
      <c r="J51" s="187"/>
      <c r="N51" s="19"/>
      <c r="O51" s="4"/>
      <c r="P51" s="181" t="s">
        <v>46</v>
      </c>
      <c r="Q51" s="182"/>
      <c r="R51" s="182"/>
      <c r="S51" s="182"/>
      <c r="T51" s="182"/>
      <c r="U51" s="179">
        <f>AB51+AH51+1</f>
        <v>7</v>
      </c>
      <c r="V51" s="10"/>
      <c r="W51" s="181" t="s">
        <v>47</v>
      </c>
      <c r="X51" s="182"/>
      <c r="Y51" s="182"/>
      <c r="Z51" s="182"/>
      <c r="AA51" s="182"/>
      <c r="AB51" s="179">
        <v>3</v>
      </c>
      <c r="AC51" s="181" t="s">
        <v>48</v>
      </c>
      <c r="AD51" s="182"/>
      <c r="AE51" s="182"/>
      <c r="AF51" s="182"/>
      <c r="AG51" s="182"/>
      <c r="AH51" s="179">
        <v>3</v>
      </c>
    </row>
    <row r="52" spans="6:34" ht="6.75" customHeight="1">
      <c r="F52" s="15"/>
      <c r="G52" s="207" t="s">
        <v>11</v>
      </c>
      <c r="H52" s="207"/>
      <c r="I52" s="207"/>
      <c r="J52" s="187">
        <v>1</v>
      </c>
      <c r="N52" s="15"/>
      <c r="O52" s="17"/>
      <c r="P52" s="183"/>
      <c r="Q52" s="184"/>
      <c r="R52" s="184"/>
      <c r="S52" s="184"/>
      <c r="T52" s="184"/>
      <c r="U52" s="180"/>
      <c r="W52" s="183"/>
      <c r="X52" s="184"/>
      <c r="Y52" s="184"/>
      <c r="Z52" s="184"/>
      <c r="AA52" s="184"/>
      <c r="AB52" s="180"/>
      <c r="AC52" s="183"/>
      <c r="AD52" s="184"/>
      <c r="AE52" s="184"/>
      <c r="AF52" s="184"/>
      <c r="AG52" s="184"/>
      <c r="AH52" s="180"/>
    </row>
    <row r="53" spans="6:15" ht="6.75" customHeight="1">
      <c r="F53" s="15"/>
      <c r="G53" s="207"/>
      <c r="H53" s="207"/>
      <c r="I53" s="207"/>
      <c r="J53" s="187"/>
      <c r="N53" s="15"/>
      <c r="O53" s="17"/>
    </row>
    <row r="54" spans="6:40" ht="6.75" customHeight="1">
      <c r="F54" s="15"/>
      <c r="G54" s="195" t="s">
        <v>49</v>
      </c>
      <c r="H54" s="195"/>
      <c r="I54" s="195"/>
      <c r="J54" s="195"/>
      <c r="K54" s="195"/>
      <c r="L54" s="21"/>
      <c r="N54" s="19"/>
      <c r="O54" s="4"/>
      <c r="P54" s="181" t="s">
        <v>50</v>
      </c>
      <c r="Q54" s="182"/>
      <c r="R54" s="182"/>
      <c r="S54" s="182"/>
      <c r="T54" s="182"/>
      <c r="U54" s="179">
        <f>AB54+AH54+AN54+AB56+1</f>
        <v>21</v>
      </c>
      <c r="V54" s="10"/>
      <c r="W54" s="181" t="s">
        <v>51</v>
      </c>
      <c r="X54" s="182"/>
      <c r="Y54" s="182"/>
      <c r="Z54" s="182"/>
      <c r="AA54" s="182"/>
      <c r="AB54" s="179">
        <v>4</v>
      </c>
      <c r="AC54" s="181" t="s">
        <v>52</v>
      </c>
      <c r="AD54" s="182"/>
      <c r="AE54" s="182"/>
      <c r="AF54" s="182"/>
      <c r="AG54" s="182"/>
      <c r="AH54" s="179">
        <v>5</v>
      </c>
      <c r="AI54" s="181" t="s">
        <v>53</v>
      </c>
      <c r="AJ54" s="182"/>
      <c r="AK54" s="182"/>
      <c r="AL54" s="182"/>
      <c r="AM54" s="182"/>
      <c r="AN54" s="179">
        <v>7</v>
      </c>
    </row>
    <row r="55" spans="6:40" ht="6.75" customHeight="1">
      <c r="F55" s="15"/>
      <c r="G55" s="195"/>
      <c r="H55" s="195"/>
      <c r="I55" s="195"/>
      <c r="J55" s="195"/>
      <c r="K55" s="195"/>
      <c r="L55" s="21"/>
      <c r="N55" s="15"/>
      <c r="O55" s="17"/>
      <c r="P55" s="183"/>
      <c r="Q55" s="184"/>
      <c r="R55" s="184"/>
      <c r="S55" s="184"/>
      <c r="T55" s="184"/>
      <c r="U55" s="180"/>
      <c r="W55" s="183"/>
      <c r="X55" s="184"/>
      <c r="Y55" s="184"/>
      <c r="Z55" s="184"/>
      <c r="AA55" s="184"/>
      <c r="AB55" s="180"/>
      <c r="AC55" s="183"/>
      <c r="AD55" s="184"/>
      <c r="AE55" s="184"/>
      <c r="AF55" s="184"/>
      <c r="AG55" s="184"/>
      <c r="AH55" s="180"/>
      <c r="AI55" s="183"/>
      <c r="AJ55" s="184"/>
      <c r="AK55" s="184"/>
      <c r="AL55" s="184"/>
      <c r="AM55" s="184"/>
      <c r="AN55" s="180"/>
    </row>
    <row r="56" spans="6:41" ht="6.75" customHeight="1">
      <c r="F56" s="15"/>
      <c r="G56" s="16"/>
      <c r="H56" s="16"/>
      <c r="I56" s="16"/>
      <c r="J56" s="18"/>
      <c r="N56" s="15"/>
      <c r="O56" s="17"/>
      <c r="P56" s="16"/>
      <c r="Q56" s="16"/>
      <c r="R56" s="16"/>
      <c r="S56" s="16"/>
      <c r="T56" s="16"/>
      <c r="U56" s="16"/>
      <c r="W56" s="181" t="s">
        <v>54</v>
      </c>
      <c r="X56" s="182"/>
      <c r="Y56" s="182"/>
      <c r="Z56" s="182"/>
      <c r="AA56" s="182"/>
      <c r="AB56" s="179">
        <v>4</v>
      </c>
      <c r="AH56" s="16"/>
      <c r="AI56" s="16"/>
      <c r="AO56" s="16"/>
    </row>
    <row r="57" spans="6:41" ht="6.75" customHeight="1">
      <c r="F57" s="15"/>
      <c r="G57" s="16"/>
      <c r="H57" s="16"/>
      <c r="I57" s="16"/>
      <c r="J57" s="18"/>
      <c r="N57" s="15"/>
      <c r="O57" s="17"/>
      <c r="P57" s="16"/>
      <c r="Q57" s="16"/>
      <c r="R57" s="16"/>
      <c r="S57" s="16"/>
      <c r="T57" s="16"/>
      <c r="U57" s="16"/>
      <c r="W57" s="183"/>
      <c r="X57" s="184"/>
      <c r="Y57" s="184"/>
      <c r="Z57" s="184"/>
      <c r="AA57" s="184"/>
      <c r="AB57" s="180"/>
      <c r="AH57" s="16"/>
      <c r="AI57" s="16"/>
      <c r="AO57" s="16"/>
    </row>
    <row r="58" spans="1:15" ht="6.75" customHeight="1">
      <c r="A58" s="181" t="s">
        <v>55</v>
      </c>
      <c r="B58" s="182"/>
      <c r="C58" s="204"/>
      <c r="D58" s="29"/>
      <c r="E58" s="181" t="s">
        <v>56</v>
      </c>
      <c r="F58" s="182"/>
      <c r="G58" s="204"/>
      <c r="H58" s="295">
        <f>SUM(K3,K34,K48,K77,K120,K143,K152)</f>
        <v>403</v>
      </c>
      <c r="I58" s="196"/>
      <c r="J58" s="196"/>
      <c r="K58" s="31"/>
      <c r="L58" s="31"/>
      <c r="N58" s="15"/>
      <c r="O58" s="17"/>
    </row>
    <row r="59" spans="1:41" ht="6.75" customHeight="1">
      <c r="A59" s="183"/>
      <c r="B59" s="184"/>
      <c r="C59" s="205"/>
      <c r="D59" s="32"/>
      <c r="E59" s="183"/>
      <c r="F59" s="184"/>
      <c r="G59" s="205"/>
      <c r="H59" s="296"/>
      <c r="I59" s="196"/>
      <c r="J59" s="196"/>
      <c r="K59" s="31"/>
      <c r="L59" s="31"/>
      <c r="N59" s="19"/>
      <c r="O59" s="4"/>
      <c r="P59" s="181" t="s">
        <v>57</v>
      </c>
      <c r="Q59" s="182"/>
      <c r="R59" s="182"/>
      <c r="S59" s="182"/>
      <c r="T59" s="182"/>
      <c r="U59" s="179">
        <f>SUM(AB59,AH59,AB61,AH61)+1</f>
        <v>10</v>
      </c>
      <c r="V59" s="10"/>
      <c r="W59" s="198" t="s">
        <v>58</v>
      </c>
      <c r="X59" s="199"/>
      <c r="Y59" s="199"/>
      <c r="Z59" s="199"/>
      <c r="AA59" s="199"/>
      <c r="AB59" s="179">
        <v>2</v>
      </c>
      <c r="AC59" s="181" t="s">
        <v>59</v>
      </c>
      <c r="AD59" s="182"/>
      <c r="AE59" s="182"/>
      <c r="AF59" s="182"/>
      <c r="AG59" s="182"/>
      <c r="AH59" s="179">
        <v>2</v>
      </c>
      <c r="AI59" s="27"/>
      <c r="AJ59" s="188" t="s">
        <v>60</v>
      </c>
      <c r="AK59" s="189"/>
      <c r="AL59" s="189"/>
      <c r="AM59" s="189"/>
      <c r="AN59" s="189"/>
      <c r="AO59" s="190"/>
    </row>
    <row r="60" spans="3:41" ht="6.75" customHeight="1">
      <c r="C60" s="15"/>
      <c r="D60" s="17"/>
      <c r="F60" s="15"/>
      <c r="M60" s="24"/>
      <c r="N60" s="15"/>
      <c r="O60" s="17"/>
      <c r="P60" s="183"/>
      <c r="Q60" s="184"/>
      <c r="R60" s="184"/>
      <c r="S60" s="184"/>
      <c r="T60" s="184"/>
      <c r="U60" s="180"/>
      <c r="W60" s="200"/>
      <c r="X60" s="201"/>
      <c r="Y60" s="201"/>
      <c r="Z60" s="201"/>
      <c r="AA60" s="201"/>
      <c r="AB60" s="180"/>
      <c r="AC60" s="183"/>
      <c r="AD60" s="184"/>
      <c r="AE60" s="184"/>
      <c r="AF60" s="184"/>
      <c r="AG60" s="184"/>
      <c r="AH60" s="180"/>
      <c r="AI60" s="33"/>
      <c r="AJ60" s="191"/>
      <c r="AK60" s="192"/>
      <c r="AL60" s="192"/>
      <c r="AM60" s="192"/>
      <c r="AN60" s="192"/>
      <c r="AO60" s="193"/>
    </row>
    <row r="61" spans="3:41" ht="6.75" customHeight="1">
      <c r="C61" s="15"/>
      <c r="D61" s="17"/>
      <c r="F61" s="15"/>
      <c r="M61" s="24"/>
      <c r="N61" s="15"/>
      <c r="O61" s="17"/>
      <c r="P61" s="16"/>
      <c r="Q61" s="16"/>
      <c r="R61" s="16"/>
      <c r="S61" s="16"/>
      <c r="T61" s="16"/>
      <c r="U61" s="18"/>
      <c r="W61" s="198" t="s">
        <v>61</v>
      </c>
      <c r="X61" s="199"/>
      <c r="Y61" s="199"/>
      <c r="Z61" s="199"/>
      <c r="AA61" s="199"/>
      <c r="AB61" s="179">
        <v>2</v>
      </c>
      <c r="AC61" s="181" t="s">
        <v>62</v>
      </c>
      <c r="AD61" s="182"/>
      <c r="AE61" s="182"/>
      <c r="AF61" s="182"/>
      <c r="AG61" s="182"/>
      <c r="AH61" s="179">
        <v>3</v>
      </c>
      <c r="AI61" s="34"/>
      <c r="AJ61" s="188" t="s">
        <v>63</v>
      </c>
      <c r="AK61" s="189"/>
      <c r="AL61" s="189"/>
      <c r="AM61" s="189"/>
      <c r="AN61" s="189"/>
      <c r="AO61" s="190"/>
    </row>
    <row r="62" spans="3:41" ht="6.75" customHeight="1">
      <c r="C62" s="15"/>
      <c r="D62" s="17"/>
      <c r="F62" s="15"/>
      <c r="M62" s="24"/>
      <c r="N62" s="15"/>
      <c r="O62" s="17"/>
      <c r="P62" s="16"/>
      <c r="Q62" s="16"/>
      <c r="R62" s="16"/>
      <c r="S62" s="16"/>
      <c r="T62" s="16"/>
      <c r="U62" s="18"/>
      <c r="W62" s="200"/>
      <c r="X62" s="201"/>
      <c r="Y62" s="201"/>
      <c r="Z62" s="201"/>
      <c r="AA62" s="201"/>
      <c r="AB62" s="180"/>
      <c r="AC62" s="183"/>
      <c r="AD62" s="184"/>
      <c r="AE62" s="184"/>
      <c r="AF62" s="184"/>
      <c r="AG62" s="184"/>
      <c r="AH62" s="180"/>
      <c r="AI62" s="27"/>
      <c r="AJ62" s="191"/>
      <c r="AK62" s="192"/>
      <c r="AL62" s="192"/>
      <c r="AM62" s="192"/>
      <c r="AN62" s="192"/>
      <c r="AO62" s="193"/>
    </row>
    <row r="63" spans="3:40" ht="6.75" customHeight="1">
      <c r="C63" s="35"/>
      <c r="D63" s="36"/>
      <c r="E63" s="31"/>
      <c r="F63" s="37"/>
      <c r="G63" s="31"/>
      <c r="M63" s="24"/>
      <c r="N63" s="15"/>
      <c r="O63" s="17"/>
      <c r="P63" s="16"/>
      <c r="Q63" s="16"/>
      <c r="R63" s="16"/>
      <c r="S63" s="16"/>
      <c r="T63" s="16"/>
      <c r="U63" s="18"/>
      <c r="V63" s="17"/>
      <c r="W63" s="16"/>
      <c r="X63" s="16"/>
      <c r="Y63" s="16"/>
      <c r="Z63" s="16"/>
      <c r="AA63" s="16"/>
      <c r="AB63" s="18"/>
      <c r="AC63" s="16"/>
      <c r="AD63" s="16"/>
      <c r="AE63" s="16"/>
      <c r="AF63" s="16"/>
      <c r="AG63" s="16"/>
      <c r="AH63" s="18"/>
      <c r="AI63" s="16"/>
      <c r="AJ63" s="16"/>
      <c r="AK63" s="16"/>
      <c r="AL63" s="16"/>
      <c r="AM63" s="16"/>
      <c r="AN63" s="18"/>
    </row>
    <row r="64" spans="3:28" ht="6.75" customHeight="1">
      <c r="C64" s="37"/>
      <c r="D64" s="38"/>
      <c r="E64" s="31"/>
      <c r="F64" s="37"/>
      <c r="G64" s="31"/>
      <c r="N64" s="19"/>
      <c r="O64" s="4"/>
      <c r="P64" s="181" t="s">
        <v>64</v>
      </c>
      <c r="Q64" s="182"/>
      <c r="R64" s="182"/>
      <c r="S64" s="182"/>
      <c r="T64" s="182"/>
      <c r="U64" s="179">
        <f>AB64+1</f>
        <v>4</v>
      </c>
      <c r="V64" s="10"/>
      <c r="W64" s="181" t="s">
        <v>65</v>
      </c>
      <c r="X64" s="182"/>
      <c r="Y64" s="182"/>
      <c r="Z64" s="182"/>
      <c r="AA64" s="182"/>
      <c r="AB64" s="179">
        <v>3</v>
      </c>
    </row>
    <row r="65" spans="2:28" ht="6.75" customHeight="1">
      <c r="B65" s="24"/>
      <c r="C65" s="15"/>
      <c r="E65" s="24"/>
      <c r="F65" s="15"/>
      <c r="O65" s="17"/>
      <c r="P65" s="183"/>
      <c r="Q65" s="184"/>
      <c r="R65" s="184"/>
      <c r="S65" s="184"/>
      <c r="T65" s="184"/>
      <c r="U65" s="180"/>
      <c r="W65" s="183"/>
      <c r="X65" s="184"/>
      <c r="Y65" s="184"/>
      <c r="Z65" s="184"/>
      <c r="AA65" s="184"/>
      <c r="AB65" s="180"/>
    </row>
    <row r="66" spans="2:28" ht="6.75" customHeight="1">
      <c r="B66" s="24"/>
      <c r="C66" s="27"/>
      <c r="D66" s="16"/>
      <c r="E66" s="39"/>
      <c r="F66" s="27"/>
      <c r="G66" s="16"/>
      <c r="H66" s="16"/>
      <c r="I66" s="16"/>
      <c r="O66" s="17"/>
      <c r="W66" s="16"/>
      <c r="X66" s="16"/>
      <c r="Y66" s="16"/>
      <c r="Z66" s="16"/>
      <c r="AA66" s="16"/>
      <c r="AB66" s="18"/>
    </row>
    <row r="67" spans="2:41" ht="6.75" customHeight="1">
      <c r="B67" s="24"/>
      <c r="C67" s="27"/>
      <c r="D67" s="16"/>
      <c r="E67" s="39"/>
      <c r="F67" s="27"/>
      <c r="G67" s="16"/>
      <c r="H67" s="16"/>
      <c r="I67" s="16"/>
      <c r="O67" s="40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2"/>
    </row>
    <row r="68" spans="2:41" ht="6.75" customHeight="1">
      <c r="B68" s="24"/>
      <c r="C68" s="15"/>
      <c r="E68" s="24"/>
      <c r="F68" s="15"/>
      <c r="K68" s="17"/>
      <c r="L68" s="17"/>
      <c r="M68" s="17"/>
      <c r="N68" s="9"/>
      <c r="O68" s="43"/>
      <c r="P68" s="181" t="s">
        <v>66</v>
      </c>
      <c r="Q68" s="182"/>
      <c r="R68" s="182"/>
      <c r="S68" s="182"/>
      <c r="T68" s="182"/>
      <c r="U68" s="179">
        <f>AB68+AH68</f>
        <v>5</v>
      </c>
      <c r="V68" s="10"/>
      <c r="W68" s="181" t="s">
        <v>3</v>
      </c>
      <c r="X68" s="182"/>
      <c r="Y68" s="182"/>
      <c r="Z68" s="182"/>
      <c r="AA68" s="182"/>
      <c r="AB68" s="179">
        <v>3</v>
      </c>
      <c r="AC68" s="181" t="s">
        <v>4</v>
      </c>
      <c r="AD68" s="182"/>
      <c r="AE68" s="182"/>
      <c r="AF68" s="182"/>
      <c r="AG68" s="182"/>
      <c r="AH68" s="179">
        <v>2</v>
      </c>
      <c r="AI68" s="17"/>
      <c r="AJ68" s="17"/>
      <c r="AK68" s="17"/>
      <c r="AL68" s="17"/>
      <c r="AM68" s="17"/>
      <c r="AN68" s="17"/>
      <c r="AO68" s="44"/>
    </row>
    <row r="69" spans="2:41" ht="6.75" customHeight="1">
      <c r="B69" s="24"/>
      <c r="C69" s="15"/>
      <c r="E69" s="24"/>
      <c r="F69" s="15"/>
      <c r="K69" s="17"/>
      <c r="L69" s="17"/>
      <c r="M69" s="24"/>
      <c r="N69" s="11"/>
      <c r="O69" s="45"/>
      <c r="P69" s="183"/>
      <c r="Q69" s="184"/>
      <c r="R69" s="184"/>
      <c r="S69" s="184"/>
      <c r="T69" s="184"/>
      <c r="U69" s="180"/>
      <c r="V69" s="17"/>
      <c r="W69" s="183"/>
      <c r="X69" s="184"/>
      <c r="Y69" s="184"/>
      <c r="Z69" s="184"/>
      <c r="AA69" s="184"/>
      <c r="AB69" s="180"/>
      <c r="AC69" s="183"/>
      <c r="AD69" s="184"/>
      <c r="AE69" s="184"/>
      <c r="AF69" s="184"/>
      <c r="AG69" s="184"/>
      <c r="AH69" s="180"/>
      <c r="AI69" s="17"/>
      <c r="AJ69" s="17"/>
      <c r="AK69" s="17"/>
      <c r="AL69" s="17"/>
      <c r="AM69" s="17"/>
      <c r="AN69" s="17"/>
      <c r="AO69" s="44"/>
    </row>
    <row r="70" spans="2:41" ht="6.75" customHeight="1">
      <c r="B70" s="24"/>
      <c r="C70" s="15"/>
      <c r="D70" s="17"/>
      <c r="F70" s="15"/>
      <c r="H70" s="222" t="s">
        <v>67</v>
      </c>
      <c r="I70" s="223"/>
      <c r="J70" s="223"/>
      <c r="K70" s="224"/>
      <c r="L70" s="46"/>
      <c r="M70" s="47"/>
      <c r="N70" s="48"/>
      <c r="O70" s="49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44"/>
    </row>
    <row r="71" spans="3:41" ht="6.75" customHeight="1">
      <c r="C71" s="15"/>
      <c r="D71" s="17"/>
      <c r="F71" s="15"/>
      <c r="H71" s="225"/>
      <c r="I71" s="226"/>
      <c r="J71" s="226"/>
      <c r="K71" s="227"/>
      <c r="L71" s="40"/>
      <c r="M71" s="41"/>
      <c r="N71" s="52"/>
      <c r="O71" s="43"/>
      <c r="P71" s="181" t="s">
        <v>68</v>
      </c>
      <c r="Q71" s="182"/>
      <c r="R71" s="182"/>
      <c r="S71" s="182"/>
      <c r="T71" s="182"/>
      <c r="U71" s="179">
        <f>AB71+AH71+1</f>
        <v>10</v>
      </c>
      <c r="V71" s="10"/>
      <c r="W71" s="181" t="s">
        <v>69</v>
      </c>
      <c r="X71" s="182"/>
      <c r="Y71" s="182"/>
      <c r="Z71" s="182"/>
      <c r="AA71" s="182"/>
      <c r="AB71" s="179">
        <v>2</v>
      </c>
      <c r="AC71" s="181" t="s">
        <v>70</v>
      </c>
      <c r="AD71" s="182"/>
      <c r="AE71" s="182"/>
      <c r="AF71" s="182"/>
      <c r="AG71" s="182"/>
      <c r="AH71" s="179">
        <v>7</v>
      </c>
      <c r="AI71" s="17"/>
      <c r="AJ71" s="17"/>
      <c r="AK71" s="17"/>
      <c r="AL71" s="17"/>
      <c r="AM71" s="17"/>
      <c r="AN71" s="17"/>
      <c r="AO71" s="44"/>
    </row>
    <row r="72" spans="3:41" ht="7.5" customHeight="1">
      <c r="C72" s="15"/>
      <c r="D72" s="17"/>
      <c r="F72" s="15"/>
      <c r="H72" s="53"/>
      <c r="I72" s="54"/>
      <c r="N72" s="15"/>
      <c r="O72" s="49"/>
      <c r="P72" s="183"/>
      <c r="Q72" s="184"/>
      <c r="R72" s="184"/>
      <c r="S72" s="184"/>
      <c r="T72" s="184"/>
      <c r="U72" s="180"/>
      <c r="V72" s="17"/>
      <c r="W72" s="183"/>
      <c r="X72" s="184"/>
      <c r="Y72" s="184"/>
      <c r="Z72" s="184"/>
      <c r="AA72" s="184"/>
      <c r="AB72" s="180"/>
      <c r="AC72" s="183"/>
      <c r="AD72" s="184"/>
      <c r="AE72" s="184"/>
      <c r="AF72" s="184"/>
      <c r="AG72" s="184"/>
      <c r="AH72" s="180"/>
      <c r="AI72" s="17"/>
      <c r="AJ72" s="17"/>
      <c r="AK72" s="17"/>
      <c r="AL72" s="17"/>
      <c r="AM72" s="17"/>
      <c r="AN72" s="17"/>
      <c r="AO72" s="44"/>
    </row>
    <row r="73" spans="3:41" ht="6.75" customHeight="1" hidden="1">
      <c r="C73" s="15"/>
      <c r="D73" s="17"/>
      <c r="F73" s="15"/>
      <c r="H73" s="24"/>
      <c r="I73" s="15"/>
      <c r="N73" s="15"/>
      <c r="O73" s="49"/>
      <c r="P73" s="16"/>
      <c r="Q73" s="16"/>
      <c r="R73" s="16"/>
      <c r="S73" s="16"/>
      <c r="T73" s="16"/>
      <c r="U73" s="18"/>
      <c r="V73" s="17"/>
      <c r="W73" s="228" t="s">
        <v>71</v>
      </c>
      <c r="X73" s="229"/>
      <c r="Y73" s="229"/>
      <c r="Z73" s="229"/>
      <c r="AA73" s="229"/>
      <c r="AB73" s="229"/>
      <c r="AC73" s="6"/>
      <c r="AD73" s="6"/>
      <c r="AE73" s="6"/>
      <c r="AF73" s="6"/>
      <c r="AG73" s="6"/>
      <c r="AH73" s="8"/>
      <c r="AI73" s="17"/>
      <c r="AJ73" s="17"/>
      <c r="AK73" s="17"/>
      <c r="AL73" s="17"/>
      <c r="AM73" s="17"/>
      <c r="AN73" s="17"/>
      <c r="AO73" s="44"/>
    </row>
    <row r="74" spans="3:41" ht="6.75" customHeight="1" hidden="1">
      <c r="C74" s="15"/>
      <c r="D74" s="17"/>
      <c r="F74" s="15"/>
      <c r="H74" s="24"/>
      <c r="I74" s="15"/>
      <c r="N74" s="15"/>
      <c r="O74" s="49"/>
      <c r="P74" s="16"/>
      <c r="Q74" s="16"/>
      <c r="R74" s="16"/>
      <c r="S74" s="16"/>
      <c r="T74" s="16"/>
      <c r="U74" s="18"/>
      <c r="V74" s="17"/>
      <c r="W74" s="197"/>
      <c r="X74" s="197"/>
      <c r="Y74" s="197"/>
      <c r="Z74" s="197"/>
      <c r="AA74" s="197"/>
      <c r="AB74" s="197"/>
      <c r="AC74" s="16"/>
      <c r="AD74" s="16"/>
      <c r="AE74" s="16"/>
      <c r="AF74" s="16"/>
      <c r="AG74" s="16"/>
      <c r="AH74" s="18"/>
      <c r="AI74" s="17"/>
      <c r="AJ74" s="17"/>
      <c r="AK74" s="17"/>
      <c r="AL74" s="17"/>
      <c r="AM74" s="17"/>
      <c r="AN74" s="17"/>
      <c r="AO74" s="44"/>
    </row>
    <row r="75" spans="3:41" ht="6.75" customHeight="1">
      <c r="C75" s="15"/>
      <c r="D75" s="17"/>
      <c r="F75" s="15"/>
      <c r="H75" s="24"/>
      <c r="I75" s="15"/>
      <c r="N75" s="15"/>
      <c r="O75" s="49"/>
      <c r="P75" s="16"/>
      <c r="Q75" s="16"/>
      <c r="R75" s="16"/>
      <c r="S75" s="16"/>
      <c r="T75" s="16"/>
      <c r="U75" s="18"/>
      <c r="V75" s="17"/>
      <c r="W75" s="16"/>
      <c r="X75" s="16"/>
      <c r="Y75" s="16"/>
      <c r="Z75" s="16"/>
      <c r="AA75" s="16"/>
      <c r="AB75" s="14"/>
      <c r="AC75" s="13"/>
      <c r="AD75" s="13"/>
      <c r="AE75" s="13"/>
      <c r="AF75" s="13"/>
      <c r="AG75" s="13"/>
      <c r="AH75" s="14"/>
      <c r="AI75" s="9"/>
      <c r="AJ75" s="17"/>
      <c r="AK75" s="17"/>
      <c r="AL75" s="17"/>
      <c r="AM75" s="17"/>
      <c r="AN75" s="17"/>
      <c r="AO75" s="44"/>
    </row>
    <row r="76" spans="3:41" ht="6.75" customHeight="1">
      <c r="C76" s="15"/>
      <c r="D76" s="17"/>
      <c r="F76" s="15"/>
      <c r="H76" s="4"/>
      <c r="I76" s="19"/>
      <c r="N76" s="19"/>
      <c r="O76" s="43"/>
      <c r="P76" s="181" t="s">
        <v>72</v>
      </c>
      <c r="Q76" s="182"/>
      <c r="R76" s="182"/>
      <c r="S76" s="182"/>
      <c r="T76" s="182"/>
      <c r="U76" s="179">
        <f>AB76+AH76+AN76+AB78+AN78+1+AH78</f>
        <v>43</v>
      </c>
      <c r="V76" s="10"/>
      <c r="W76" s="181" t="s">
        <v>73</v>
      </c>
      <c r="X76" s="182"/>
      <c r="Y76" s="182"/>
      <c r="Z76" s="182"/>
      <c r="AA76" s="182"/>
      <c r="AB76" s="179">
        <v>5</v>
      </c>
      <c r="AC76" s="181" t="s">
        <v>74</v>
      </c>
      <c r="AD76" s="182"/>
      <c r="AE76" s="182"/>
      <c r="AF76" s="182"/>
      <c r="AG76" s="182"/>
      <c r="AH76" s="179">
        <v>8</v>
      </c>
      <c r="AI76" s="181" t="s">
        <v>75</v>
      </c>
      <c r="AJ76" s="182"/>
      <c r="AK76" s="182"/>
      <c r="AL76" s="182"/>
      <c r="AM76" s="182"/>
      <c r="AN76" s="179">
        <v>12</v>
      </c>
      <c r="AO76" s="44"/>
    </row>
    <row r="77" spans="3:41" ht="6.75" customHeight="1">
      <c r="C77" s="15"/>
      <c r="D77" s="17"/>
      <c r="F77" s="15"/>
      <c r="G77" s="181" t="s">
        <v>76</v>
      </c>
      <c r="H77" s="182"/>
      <c r="I77" s="182"/>
      <c r="J77" s="208"/>
      <c r="K77" s="203">
        <f>U68+U71++U76+U86+U89+U94+U101+U106+U109+U117+AF114+3</f>
        <v>165</v>
      </c>
      <c r="L77" s="220"/>
      <c r="M77" s="10"/>
      <c r="N77" s="11"/>
      <c r="O77" s="56"/>
      <c r="P77" s="183"/>
      <c r="Q77" s="184"/>
      <c r="R77" s="184"/>
      <c r="S77" s="184"/>
      <c r="T77" s="184"/>
      <c r="U77" s="180"/>
      <c r="V77" s="17"/>
      <c r="W77" s="183"/>
      <c r="X77" s="184"/>
      <c r="Y77" s="184"/>
      <c r="Z77" s="184"/>
      <c r="AA77" s="184"/>
      <c r="AB77" s="180"/>
      <c r="AC77" s="183"/>
      <c r="AD77" s="184"/>
      <c r="AE77" s="184"/>
      <c r="AF77" s="184"/>
      <c r="AG77" s="184"/>
      <c r="AH77" s="180"/>
      <c r="AI77" s="183"/>
      <c r="AJ77" s="184"/>
      <c r="AK77" s="184"/>
      <c r="AL77" s="184"/>
      <c r="AM77" s="184"/>
      <c r="AN77" s="180"/>
      <c r="AO77" s="44"/>
    </row>
    <row r="78" spans="3:41" ht="6.75" customHeight="1">
      <c r="C78" s="15"/>
      <c r="D78" s="17"/>
      <c r="F78" s="57"/>
      <c r="G78" s="183"/>
      <c r="H78" s="184"/>
      <c r="I78" s="184"/>
      <c r="J78" s="209"/>
      <c r="K78" s="206"/>
      <c r="L78" s="221"/>
      <c r="M78" s="57"/>
      <c r="N78" s="15"/>
      <c r="O78" s="49"/>
      <c r="P78" s="17"/>
      <c r="Q78" s="17"/>
      <c r="R78" s="17"/>
      <c r="S78" s="17"/>
      <c r="T78" s="17"/>
      <c r="U78" s="17"/>
      <c r="V78" s="17"/>
      <c r="W78" s="181" t="s">
        <v>77</v>
      </c>
      <c r="X78" s="182"/>
      <c r="Y78" s="182"/>
      <c r="Z78" s="182"/>
      <c r="AA78" s="182"/>
      <c r="AB78" s="179">
        <v>15</v>
      </c>
      <c r="AC78" s="181" t="s">
        <v>78</v>
      </c>
      <c r="AD78" s="182"/>
      <c r="AE78" s="182"/>
      <c r="AF78" s="182"/>
      <c r="AG78" s="182"/>
      <c r="AH78" s="179">
        <v>2</v>
      </c>
      <c r="AI78" s="58"/>
      <c r="AJ78" s="58"/>
      <c r="AK78" s="58"/>
      <c r="AL78" s="58"/>
      <c r="AM78" s="59"/>
      <c r="AN78" s="59"/>
      <c r="AO78" s="44"/>
    </row>
    <row r="79" spans="3:41" ht="6.75" customHeight="1">
      <c r="C79" s="15"/>
      <c r="D79" s="17"/>
      <c r="F79" s="15"/>
      <c r="G79" s="199" t="s">
        <v>7</v>
      </c>
      <c r="H79" s="202"/>
      <c r="I79" s="202"/>
      <c r="J79" s="203">
        <v>1</v>
      </c>
      <c r="N79" s="15"/>
      <c r="O79" s="49"/>
      <c r="P79" s="17"/>
      <c r="Q79" s="17"/>
      <c r="R79" s="17"/>
      <c r="S79" s="17"/>
      <c r="T79" s="17"/>
      <c r="U79" s="17"/>
      <c r="V79" s="17"/>
      <c r="W79" s="183"/>
      <c r="X79" s="184"/>
      <c r="Y79" s="184"/>
      <c r="Z79" s="184"/>
      <c r="AA79" s="184"/>
      <c r="AB79" s="180"/>
      <c r="AC79" s="183"/>
      <c r="AD79" s="184"/>
      <c r="AE79" s="184"/>
      <c r="AF79" s="184"/>
      <c r="AG79" s="184"/>
      <c r="AH79" s="180"/>
      <c r="AI79" s="60"/>
      <c r="AJ79" s="61"/>
      <c r="AK79" s="61"/>
      <c r="AL79" s="61"/>
      <c r="AM79" s="36"/>
      <c r="AN79" s="36"/>
      <c r="AO79" s="44"/>
    </row>
    <row r="80" spans="3:41" ht="9" customHeight="1">
      <c r="C80" s="15"/>
      <c r="D80" s="17"/>
      <c r="F80" s="15"/>
      <c r="G80" s="196"/>
      <c r="H80" s="196"/>
      <c r="I80" s="196"/>
      <c r="J80" s="196"/>
      <c r="N80" s="15"/>
      <c r="O80" s="49"/>
      <c r="P80" s="17"/>
      <c r="Q80" s="17"/>
      <c r="R80" s="17"/>
      <c r="S80" s="17"/>
      <c r="T80" s="17"/>
      <c r="U80" s="17"/>
      <c r="V80" s="17"/>
      <c r="W80" s="16"/>
      <c r="X80" s="16"/>
      <c r="Y80" s="16"/>
      <c r="Z80" s="16"/>
      <c r="AA80" s="16"/>
      <c r="AB80" s="18"/>
      <c r="AC80" s="16"/>
      <c r="AD80" s="25"/>
      <c r="AE80" s="16"/>
      <c r="AF80" s="16"/>
      <c r="AG80" s="16"/>
      <c r="AH80" s="18"/>
      <c r="AI80" s="61"/>
      <c r="AJ80" s="61"/>
      <c r="AK80" s="61"/>
      <c r="AL80" s="61"/>
      <c r="AM80" s="36"/>
      <c r="AN80" s="36"/>
      <c r="AO80" s="44"/>
    </row>
    <row r="81" spans="3:41" ht="6.75" customHeight="1">
      <c r="C81" s="15"/>
      <c r="D81" s="17"/>
      <c r="F81" s="15"/>
      <c r="G81" s="194" t="s">
        <v>79</v>
      </c>
      <c r="H81" s="194"/>
      <c r="I81" s="194"/>
      <c r="J81" s="187">
        <v>1</v>
      </c>
      <c r="N81" s="15"/>
      <c r="O81" s="49"/>
      <c r="P81" s="17"/>
      <c r="Q81" s="17"/>
      <c r="R81" s="17"/>
      <c r="S81" s="17"/>
      <c r="T81" s="17"/>
      <c r="U81" s="17"/>
      <c r="V81" s="17"/>
      <c r="W81" s="16"/>
      <c r="X81" s="16"/>
      <c r="Y81" s="16"/>
      <c r="Z81" s="16"/>
      <c r="AA81" s="16"/>
      <c r="AB81" s="18"/>
      <c r="AC81" s="188" t="s">
        <v>80</v>
      </c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90"/>
      <c r="AO81" s="62"/>
    </row>
    <row r="82" spans="3:41" ht="6.75" customHeight="1">
      <c r="C82" s="15"/>
      <c r="D82" s="17"/>
      <c r="F82" s="15"/>
      <c r="G82" s="194"/>
      <c r="H82" s="194"/>
      <c r="I82" s="194"/>
      <c r="J82" s="187"/>
      <c r="N82" s="15"/>
      <c r="O82" s="49"/>
      <c r="P82" s="17"/>
      <c r="Q82" s="17"/>
      <c r="R82" s="17"/>
      <c r="S82" s="17"/>
      <c r="T82" s="17"/>
      <c r="U82" s="17"/>
      <c r="V82" s="17"/>
      <c r="W82" s="16"/>
      <c r="X82" s="16"/>
      <c r="Y82" s="16"/>
      <c r="Z82" s="16"/>
      <c r="AA82" s="16"/>
      <c r="AB82" s="18"/>
      <c r="AC82" s="191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3"/>
      <c r="AO82" s="62"/>
    </row>
    <row r="83" spans="3:41" ht="6.75" customHeight="1">
      <c r="C83" s="15"/>
      <c r="D83" s="17"/>
      <c r="F83" s="15"/>
      <c r="G83" s="195" t="s">
        <v>81</v>
      </c>
      <c r="H83" s="195"/>
      <c r="I83" s="195"/>
      <c r="J83" s="196"/>
      <c r="K83" s="197"/>
      <c r="N83" s="15"/>
      <c r="O83" s="49"/>
      <c r="P83" s="17"/>
      <c r="Q83" s="17"/>
      <c r="R83" s="17"/>
      <c r="S83" s="17"/>
      <c r="T83" s="17"/>
      <c r="U83" s="17"/>
      <c r="V83" s="17"/>
      <c r="W83" s="16"/>
      <c r="X83" s="16"/>
      <c r="Y83" s="16"/>
      <c r="Z83" s="16"/>
      <c r="AA83" s="16"/>
      <c r="AB83" s="18"/>
      <c r="AC83" s="287" t="s">
        <v>82</v>
      </c>
      <c r="AD83" s="288"/>
      <c r="AE83" s="288"/>
      <c r="AF83" s="288"/>
      <c r="AG83" s="288"/>
      <c r="AH83" s="288"/>
      <c r="AI83" s="288"/>
      <c r="AJ83" s="288"/>
      <c r="AK83" s="288"/>
      <c r="AL83" s="288"/>
      <c r="AM83" s="288"/>
      <c r="AN83" s="289"/>
      <c r="AO83" s="63"/>
    </row>
    <row r="84" spans="3:41" ht="6.75" customHeight="1">
      <c r="C84" s="15"/>
      <c r="D84" s="17"/>
      <c r="F84" s="15"/>
      <c r="G84" s="195"/>
      <c r="H84" s="195"/>
      <c r="I84" s="195"/>
      <c r="J84" s="196"/>
      <c r="K84" s="197"/>
      <c r="N84" s="15"/>
      <c r="O84" s="49"/>
      <c r="P84" s="17"/>
      <c r="Q84" s="17"/>
      <c r="R84" s="17"/>
      <c r="S84" s="17"/>
      <c r="T84" s="17"/>
      <c r="U84" s="17"/>
      <c r="V84" s="17"/>
      <c r="W84" s="16"/>
      <c r="X84" s="16"/>
      <c r="Y84" s="16"/>
      <c r="Z84" s="16"/>
      <c r="AA84" s="16"/>
      <c r="AB84" s="18"/>
      <c r="AC84" s="290"/>
      <c r="AD84" s="291"/>
      <c r="AE84" s="291"/>
      <c r="AF84" s="291"/>
      <c r="AG84" s="291"/>
      <c r="AH84" s="291"/>
      <c r="AI84" s="291"/>
      <c r="AJ84" s="291"/>
      <c r="AK84" s="291"/>
      <c r="AL84" s="291"/>
      <c r="AM84" s="291"/>
      <c r="AN84" s="292"/>
      <c r="AO84" s="63"/>
    </row>
    <row r="85" spans="3:41" ht="6.75" customHeight="1">
      <c r="C85" s="15"/>
      <c r="D85" s="17"/>
      <c r="F85" s="15"/>
      <c r="G85" s="194" t="s">
        <v>83</v>
      </c>
      <c r="H85" s="194"/>
      <c r="I85" s="194"/>
      <c r="J85" s="187">
        <v>1</v>
      </c>
      <c r="K85" s="55"/>
      <c r="N85" s="15"/>
      <c r="O85" s="49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44"/>
    </row>
    <row r="86" spans="3:41" ht="6.75" customHeight="1">
      <c r="C86" s="15"/>
      <c r="D86" s="17"/>
      <c r="F86" s="15"/>
      <c r="G86" s="194"/>
      <c r="H86" s="194"/>
      <c r="I86" s="194"/>
      <c r="J86" s="187"/>
      <c r="K86" s="55"/>
      <c r="N86" s="19"/>
      <c r="O86" s="43"/>
      <c r="P86" s="181" t="s">
        <v>84</v>
      </c>
      <c r="Q86" s="182"/>
      <c r="R86" s="182"/>
      <c r="S86" s="182"/>
      <c r="T86" s="182"/>
      <c r="U86" s="179">
        <f>AB86+AH86+1</f>
        <v>9</v>
      </c>
      <c r="V86" s="10"/>
      <c r="W86" s="181" t="s">
        <v>85</v>
      </c>
      <c r="X86" s="182"/>
      <c r="Y86" s="182"/>
      <c r="Z86" s="182"/>
      <c r="AA86" s="182"/>
      <c r="AB86" s="179">
        <v>4</v>
      </c>
      <c r="AC86" s="181" t="s">
        <v>86</v>
      </c>
      <c r="AD86" s="182"/>
      <c r="AE86" s="182"/>
      <c r="AF86" s="182"/>
      <c r="AG86" s="182"/>
      <c r="AH86" s="179">
        <v>4</v>
      </c>
      <c r="AI86" s="17"/>
      <c r="AJ86" s="17"/>
      <c r="AK86" s="17"/>
      <c r="AL86" s="17"/>
      <c r="AM86" s="17"/>
      <c r="AN86" s="17"/>
      <c r="AO86" s="44"/>
    </row>
    <row r="87" spans="3:41" ht="6.75" customHeight="1">
      <c r="C87" s="15"/>
      <c r="D87" s="17"/>
      <c r="F87" s="15"/>
      <c r="G87" s="195" t="s">
        <v>87</v>
      </c>
      <c r="H87" s="196"/>
      <c r="I87" s="196"/>
      <c r="J87" s="196"/>
      <c r="K87" s="197"/>
      <c r="N87" s="15"/>
      <c r="O87" s="49"/>
      <c r="P87" s="183"/>
      <c r="Q87" s="184"/>
      <c r="R87" s="184"/>
      <c r="S87" s="184"/>
      <c r="T87" s="184"/>
      <c r="U87" s="180"/>
      <c r="V87" s="17"/>
      <c r="W87" s="183"/>
      <c r="X87" s="184"/>
      <c r="Y87" s="184"/>
      <c r="Z87" s="184"/>
      <c r="AA87" s="184"/>
      <c r="AB87" s="180"/>
      <c r="AC87" s="183"/>
      <c r="AD87" s="184"/>
      <c r="AE87" s="184"/>
      <c r="AF87" s="184"/>
      <c r="AG87" s="184"/>
      <c r="AH87" s="180"/>
      <c r="AI87" s="17"/>
      <c r="AJ87" s="17"/>
      <c r="AK87" s="17"/>
      <c r="AL87" s="17"/>
      <c r="AM87" s="17"/>
      <c r="AN87" s="17"/>
      <c r="AO87" s="44"/>
    </row>
    <row r="88" spans="3:41" ht="6.75" customHeight="1">
      <c r="C88" s="15"/>
      <c r="D88" s="17"/>
      <c r="F88" s="15"/>
      <c r="G88" s="196"/>
      <c r="H88" s="196"/>
      <c r="I88" s="196"/>
      <c r="J88" s="196"/>
      <c r="K88" s="197"/>
      <c r="L88" s="21"/>
      <c r="N88" s="15"/>
      <c r="O88" s="49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44"/>
    </row>
    <row r="89" spans="3:41" ht="6.75" customHeight="1">
      <c r="C89" s="15"/>
      <c r="D89" s="17"/>
      <c r="F89" s="15"/>
      <c r="G89" s="64"/>
      <c r="H89" s="55"/>
      <c r="I89" s="55"/>
      <c r="J89" s="55"/>
      <c r="K89" s="55"/>
      <c r="L89" s="21"/>
      <c r="N89" s="19"/>
      <c r="O89" s="43"/>
      <c r="P89" s="181" t="s">
        <v>88</v>
      </c>
      <c r="Q89" s="182"/>
      <c r="R89" s="182"/>
      <c r="S89" s="182"/>
      <c r="T89" s="182"/>
      <c r="U89" s="179">
        <f>AB89+AH89+AN89+1</f>
        <v>17</v>
      </c>
      <c r="V89" s="10"/>
      <c r="W89" s="181" t="s">
        <v>89</v>
      </c>
      <c r="X89" s="182"/>
      <c r="Y89" s="182"/>
      <c r="Z89" s="182"/>
      <c r="AA89" s="182"/>
      <c r="AB89" s="179">
        <v>7</v>
      </c>
      <c r="AC89" s="181" t="s">
        <v>90</v>
      </c>
      <c r="AD89" s="182"/>
      <c r="AE89" s="182"/>
      <c r="AF89" s="182"/>
      <c r="AG89" s="182"/>
      <c r="AH89" s="179">
        <v>7</v>
      </c>
      <c r="AI89" s="181" t="s">
        <v>91</v>
      </c>
      <c r="AJ89" s="182"/>
      <c r="AK89" s="182"/>
      <c r="AL89" s="182"/>
      <c r="AM89" s="182"/>
      <c r="AN89" s="179">
        <v>2</v>
      </c>
      <c r="AO89" s="44"/>
    </row>
    <row r="90" spans="3:41" ht="7.5" customHeight="1">
      <c r="C90" s="15"/>
      <c r="D90" s="17"/>
      <c r="F90" s="15"/>
      <c r="G90" s="55"/>
      <c r="H90" s="55"/>
      <c r="I90" s="55"/>
      <c r="J90" s="55"/>
      <c r="K90" s="55"/>
      <c r="N90" s="15"/>
      <c r="O90" s="49"/>
      <c r="P90" s="183"/>
      <c r="Q90" s="184"/>
      <c r="R90" s="184"/>
      <c r="S90" s="184"/>
      <c r="T90" s="184"/>
      <c r="U90" s="180"/>
      <c r="V90" s="17"/>
      <c r="W90" s="183"/>
      <c r="X90" s="184"/>
      <c r="Y90" s="184"/>
      <c r="Z90" s="184"/>
      <c r="AA90" s="184"/>
      <c r="AB90" s="180"/>
      <c r="AC90" s="183"/>
      <c r="AD90" s="184"/>
      <c r="AE90" s="184"/>
      <c r="AF90" s="184"/>
      <c r="AG90" s="184"/>
      <c r="AH90" s="180"/>
      <c r="AI90" s="183"/>
      <c r="AJ90" s="184"/>
      <c r="AK90" s="184"/>
      <c r="AL90" s="184"/>
      <c r="AM90" s="184"/>
      <c r="AN90" s="180"/>
      <c r="AO90" s="44"/>
    </row>
    <row r="91" spans="3:41" ht="6.75" customHeight="1" hidden="1">
      <c r="C91" s="15"/>
      <c r="D91" s="17"/>
      <c r="F91" s="15"/>
      <c r="G91" s="30"/>
      <c r="H91" s="30"/>
      <c r="I91" s="30"/>
      <c r="J91" s="30"/>
      <c r="N91" s="15"/>
      <c r="O91" s="49"/>
      <c r="P91" s="16"/>
      <c r="Q91" s="16"/>
      <c r="R91" s="16"/>
      <c r="S91" s="16"/>
      <c r="T91" s="16"/>
      <c r="U91" s="18"/>
      <c r="V91" s="17"/>
      <c r="W91" s="228" t="s">
        <v>71</v>
      </c>
      <c r="X91" s="229"/>
      <c r="Y91" s="229"/>
      <c r="Z91" s="229"/>
      <c r="AA91" s="229"/>
      <c r="AB91" s="229"/>
      <c r="AC91" s="228" t="s">
        <v>71</v>
      </c>
      <c r="AD91" s="229"/>
      <c r="AE91" s="229"/>
      <c r="AF91" s="229"/>
      <c r="AG91" s="229"/>
      <c r="AH91" s="229"/>
      <c r="AI91" s="16"/>
      <c r="AJ91" s="16"/>
      <c r="AK91" s="16"/>
      <c r="AL91" s="16"/>
      <c r="AM91" s="16"/>
      <c r="AN91" s="18"/>
      <c r="AO91" s="44"/>
    </row>
    <row r="92" spans="3:41" ht="6.75" customHeight="1" hidden="1">
      <c r="C92" s="15"/>
      <c r="D92" s="17"/>
      <c r="F92" s="15"/>
      <c r="G92" s="30"/>
      <c r="H92" s="30"/>
      <c r="I92" s="30"/>
      <c r="J92" s="30"/>
      <c r="N92" s="15"/>
      <c r="O92" s="49"/>
      <c r="P92" s="16"/>
      <c r="Q92" s="16"/>
      <c r="R92" s="16"/>
      <c r="S92" s="16"/>
      <c r="T92" s="16"/>
      <c r="U92" s="18"/>
      <c r="V92" s="1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6"/>
      <c r="AJ92" s="16"/>
      <c r="AK92" s="16"/>
      <c r="AL92" s="16"/>
      <c r="AM92" s="16"/>
      <c r="AN92" s="18"/>
      <c r="AO92" s="44"/>
    </row>
    <row r="93" spans="3:41" ht="6.75" customHeight="1">
      <c r="C93" s="15"/>
      <c r="D93" s="17"/>
      <c r="F93" s="15"/>
      <c r="G93" s="22"/>
      <c r="H93" s="22"/>
      <c r="I93" s="22"/>
      <c r="J93" s="18"/>
      <c r="N93" s="15"/>
      <c r="O93" s="49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44"/>
    </row>
    <row r="94" spans="3:41" ht="6.75" customHeight="1">
      <c r="C94" s="15"/>
      <c r="D94" s="17"/>
      <c r="F94" s="15"/>
      <c r="G94" s="21"/>
      <c r="H94" s="21"/>
      <c r="I94" s="21"/>
      <c r="J94" s="21"/>
      <c r="K94" s="21"/>
      <c r="L94" s="21"/>
      <c r="N94" s="19"/>
      <c r="O94" s="43"/>
      <c r="P94" s="181" t="s">
        <v>92</v>
      </c>
      <c r="Q94" s="182"/>
      <c r="R94" s="182"/>
      <c r="S94" s="182"/>
      <c r="T94" s="182"/>
      <c r="U94" s="179">
        <f>AB94+AH94+AN94+AN96</f>
        <v>13</v>
      </c>
      <c r="V94" s="10"/>
      <c r="W94" s="181" t="s">
        <v>27</v>
      </c>
      <c r="X94" s="182"/>
      <c r="Y94" s="182"/>
      <c r="Z94" s="182"/>
      <c r="AA94" s="182"/>
      <c r="AB94" s="179">
        <v>2</v>
      </c>
      <c r="AC94" s="181" t="s">
        <v>93</v>
      </c>
      <c r="AD94" s="182"/>
      <c r="AE94" s="182"/>
      <c r="AF94" s="182"/>
      <c r="AG94" s="182"/>
      <c r="AH94" s="179">
        <v>5</v>
      </c>
      <c r="AI94" s="181" t="s">
        <v>94</v>
      </c>
      <c r="AJ94" s="182"/>
      <c r="AK94" s="182"/>
      <c r="AL94" s="182"/>
      <c r="AM94" s="182"/>
      <c r="AN94" s="179">
        <v>3</v>
      </c>
      <c r="AO94" s="44"/>
    </row>
    <row r="95" spans="3:41" ht="6.75" customHeight="1">
      <c r="C95" s="15"/>
      <c r="D95" s="17"/>
      <c r="F95" s="15"/>
      <c r="G95" s="21"/>
      <c r="H95" s="21"/>
      <c r="I95" s="21"/>
      <c r="J95" s="21"/>
      <c r="K95" s="21"/>
      <c r="L95" s="21"/>
      <c r="N95" s="15"/>
      <c r="O95" s="49"/>
      <c r="P95" s="183"/>
      <c r="Q95" s="184"/>
      <c r="R95" s="184"/>
      <c r="S95" s="184"/>
      <c r="T95" s="184"/>
      <c r="U95" s="180"/>
      <c r="V95" s="17"/>
      <c r="W95" s="183"/>
      <c r="X95" s="184"/>
      <c r="Y95" s="184"/>
      <c r="Z95" s="184"/>
      <c r="AA95" s="184"/>
      <c r="AB95" s="180"/>
      <c r="AC95" s="183"/>
      <c r="AD95" s="184"/>
      <c r="AE95" s="184"/>
      <c r="AF95" s="184"/>
      <c r="AG95" s="184"/>
      <c r="AH95" s="180"/>
      <c r="AI95" s="183"/>
      <c r="AJ95" s="184"/>
      <c r="AK95" s="184"/>
      <c r="AL95" s="184"/>
      <c r="AM95" s="184"/>
      <c r="AN95" s="180"/>
      <c r="AO95" s="44"/>
    </row>
    <row r="96" spans="3:41" ht="9" customHeight="1">
      <c r="C96" s="15"/>
      <c r="D96" s="17"/>
      <c r="F96" s="15"/>
      <c r="N96" s="15"/>
      <c r="O96" s="49"/>
      <c r="P96" s="16"/>
      <c r="Q96" s="16"/>
      <c r="R96" s="16"/>
      <c r="S96" s="16"/>
      <c r="T96" s="16"/>
      <c r="U96" s="16"/>
      <c r="V96" s="17"/>
      <c r="W96" s="6"/>
      <c r="X96" s="25"/>
      <c r="Y96" s="6"/>
      <c r="Z96" s="6"/>
      <c r="AA96" s="6"/>
      <c r="AB96" s="8"/>
      <c r="AC96" s="17"/>
      <c r="AD96" s="17"/>
      <c r="AE96" s="17"/>
      <c r="AF96" s="17"/>
      <c r="AG96" s="17"/>
      <c r="AH96" s="17"/>
      <c r="AI96" s="181" t="s">
        <v>95</v>
      </c>
      <c r="AJ96" s="182"/>
      <c r="AK96" s="182"/>
      <c r="AL96" s="182"/>
      <c r="AM96" s="182"/>
      <c r="AN96" s="179">
        <v>3</v>
      </c>
      <c r="AO96" s="65"/>
    </row>
    <row r="97" spans="3:41" ht="6.75" customHeight="1">
      <c r="C97" s="15"/>
      <c r="D97" s="17"/>
      <c r="F97" s="15"/>
      <c r="N97" s="15"/>
      <c r="O97" s="49"/>
      <c r="P97" s="16"/>
      <c r="Q97" s="16"/>
      <c r="R97" s="16"/>
      <c r="S97" s="16"/>
      <c r="T97" s="16"/>
      <c r="U97" s="16"/>
      <c r="V97" s="17"/>
      <c r="W97" s="188" t="s">
        <v>96</v>
      </c>
      <c r="X97" s="189"/>
      <c r="Y97" s="189"/>
      <c r="Z97" s="189"/>
      <c r="AA97" s="189"/>
      <c r="AB97" s="190"/>
      <c r="AC97" s="17"/>
      <c r="AD97" s="17"/>
      <c r="AE97" s="17"/>
      <c r="AF97" s="17"/>
      <c r="AG97" s="17"/>
      <c r="AH97" s="17"/>
      <c r="AI97" s="183"/>
      <c r="AJ97" s="184"/>
      <c r="AK97" s="184"/>
      <c r="AL97" s="184"/>
      <c r="AM97" s="184"/>
      <c r="AN97" s="180"/>
      <c r="AO97" s="65"/>
    </row>
    <row r="98" spans="3:41" ht="6.75" customHeight="1">
      <c r="C98" s="15"/>
      <c r="D98" s="17"/>
      <c r="F98" s="15"/>
      <c r="N98" s="15"/>
      <c r="O98" s="49"/>
      <c r="P98" s="16"/>
      <c r="Q98" s="16"/>
      <c r="R98" s="16"/>
      <c r="S98" s="16"/>
      <c r="T98" s="16"/>
      <c r="U98" s="16"/>
      <c r="V98" s="17"/>
      <c r="W98" s="191"/>
      <c r="X98" s="192"/>
      <c r="Y98" s="192"/>
      <c r="Z98" s="192"/>
      <c r="AA98" s="192"/>
      <c r="AB98" s="193"/>
      <c r="AC98" s="17"/>
      <c r="AD98" s="17"/>
      <c r="AE98" s="17"/>
      <c r="AF98" s="17"/>
      <c r="AG98" s="17"/>
      <c r="AH98" s="17"/>
      <c r="AI98" s="16"/>
      <c r="AJ98" s="17"/>
      <c r="AK98" s="17"/>
      <c r="AL98" s="17"/>
      <c r="AM98" s="17"/>
      <c r="AN98" s="17"/>
      <c r="AO98" s="65"/>
    </row>
    <row r="99" spans="3:41" ht="6.75" customHeight="1">
      <c r="C99" s="15"/>
      <c r="D99" s="17"/>
      <c r="F99" s="15"/>
      <c r="N99" s="15"/>
      <c r="O99" s="46"/>
      <c r="P99" s="50"/>
      <c r="Q99" s="50"/>
      <c r="R99" s="50"/>
      <c r="S99" s="50"/>
      <c r="T99" s="50"/>
      <c r="U99" s="50"/>
      <c r="V99" s="47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47"/>
      <c r="AK99" s="47"/>
      <c r="AL99" s="47"/>
      <c r="AM99" s="47"/>
      <c r="AN99" s="47"/>
      <c r="AO99" s="66"/>
    </row>
    <row r="100" spans="3:15" ht="6.75" customHeight="1">
      <c r="C100" s="15"/>
      <c r="D100" s="17"/>
      <c r="F100" s="15"/>
      <c r="N100" s="15"/>
      <c r="O100" s="17"/>
    </row>
    <row r="101" spans="3:40" ht="6.75" customHeight="1">
      <c r="C101" s="15"/>
      <c r="D101" s="17"/>
      <c r="F101" s="15"/>
      <c r="N101" s="19"/>
      <c r="O101" s="4"/>
      <c r="P101" s="181" t="s">
        <v>97</v>
      </c>
      <c r="Q101" s="182"/>
      <c r="R101" s="182"/>
      <c r="S101" s="182"/>
      <c r="T101" s="182"/>
      <c r="U101" s="179">
        <f>AB101+AH101+AN101+AB103+1</f>
        <v>17</v>
      </c>
      <c r="V101" s="10"/>
      <c r="W101" s="181" t="s">
        <v>98</v>
      </c>
      <c r="X101" s="182"/>
      <c r="Y101" s="182"/>
      <c r="Z101" s="182"/>
      <c r="AA101" s="182"/>
      <c r="AB101" s="179">
        <v>3</v>
      </c>
      <c r="AC101" s="181" t="s">
        <v>99</v>
      </c>
      <c r="AD101" s="182"/>
      <c r="AE101" s="182"/>
      <c r="AF101" s="182"/>
      <c r="AG101" s="182"/>
      <c r="AH101" s="179">
        <v>6</v>
      </c>
      <c r="AI101" s="181" t="s">
        <v>100</v>
      </c>
      <c r="AJ101" s="182"/>
      <c r="AK101" s="182"/>
      <c r="AL101" s="182"/>
      <c r="AM101" s="182"/>
      <c r="AN101" s="179">
        <v>3</v>
      </c>
    </row>
    <row r="102" spans="3:40" ht="6.75" customHeight="1">
      <c r="C102" s="15"/>
      <c r="D102" s="17"/>
      <c r="F102" s="15"/>
      <c r="N102" s="15"/>
      <c r="O102" s="17"/>
      <c r="P102" s="183"/>
      <c r="Q102" s="184"/>
      <c r="R102" s="184"/>
      <c r="S102" s="184"/>
      <c r="T102" s="184"/>
      <c r="U102" s="180"/>
      <c r="W102" s="183"/>
      <c r="X102" s="184"/>
      <c r="Y102" s="184"/>
      <c r="Z102" s="184"/>
      <c r="AA102" s="184"/>
      <c r="AB102" s="180"/>
      <c r="AC102" s="183"/>
      <c r="AD102" s="184"/>
      <c r="AE102" s="184"/>
      <c r="AF102" s="184"/>
      <c r="AG102" s="184"/>
      <c r="AH102" s="180"/>
      <c r="AI102" s="183"/>
      <c r="AJ102" s="184"/>
      <c r="AK102" s="184"/>
      <c r="AL102" s="184"/>
      <c r="AM102" s="184"/>
      <c r="AN102" s="180"/>
    </row>
    <row r="103" spans="3:40" ht="6.75" customHeight="1">
      <c r="C103" s="15"/>
      <c r="D103" s="17"/>
      <c r="F103" s="15"/>
      <c r="N103" s="15"/>
      <c r="O103" s="17"/>
      <c r="P103" s="16"/>
      <c r="Q103" s="16"/>
      <c r="R103" s="16"/>
      <c r="S103" s="16"/>
      <c r="T103" s="16"/>
      <c r="U103" s="18"/>
      <c r="W103" s="181" t="s">
        <v>101</v>
      </c>
      <c r="X103" s="182"/>
      <c r="Y103" s="182"/>
      <c r="Z103" s="182"/>
      <c r="AA103" s="182"/>
      <c r="AB103" s="179">
        <v>4</v>
      </c>
      <c r="AC103" s="16"/>
      <c r="AD103" s="16"/>
      <c r="AE103" s="16"/>
      <c r="AF103" s="16"/>
      <c r="AG103" s="16"/>
      <c r="AH103" s="18"/>
      <c r="AI103" s="16"/>
      <c r="AJ103" s="16"/>
      <c r="AK103" s="16"/>
      <c r="AL103" s="16"/>
      <c r="AM103" s="16"/>
      <c r="AN103" s="18"/>
    </row>
    <row r="104" spans="3:40" ht="6.75" customHeight="1">
      <c r="C104" s="15"/>
      <c r="D104" s="17"/>
      <c r="F104" s="15"/>
      <c r="N104" s="15"/>
      <c r="O104" s="17"/>
      <c r="P104" s="16"/>
      <c r="Q104" s="16"/>
      <c r="R104" s="16"/>
      <c r="S104" s="16"/>
      <c r="T104" s="16"/>
      <c r="U104" s="18"/>
      <c r="W104" s="183"/>
      <c r="X104" s="184"/>
      <c r="Y104" s="184"/>
      <c r="Z104" s="184"/>
      <c r="AA104" s="184"/>
      <c r="AB104" s="180"/>
      <c r="AC104" s="16"/>
      <c r="AD104" s="16"/>
      <c r="AE104" s="16"/>
      <c r="AF104" s="16"/>
      <c r="AG104" s="16"/>
      <c r="AH104" s="18"/>
      <c r="AI104" s="16"/>
      <c r="AJ104" s="16"/>
      <c r="AK104" s="16"/>
      <c r="AL104" s="16"/>
      <c r="AM104" s="16"/>
      <c r="AN104" s="18"/>
    </row>
    <row r="105" spans="3:40" ht="6.75" customHeight="1">
      <c r="C105" s="15"/>
      <c r="D105" s="17"/>
      <c r="F105" s="15"/>
      <c r="N105" s="15"/>
      <c r="O105" s="17"/>
      <c r="P105" s="16"/>
      <c r="Q105" s="16"/>
      <c r="R105" s="16"/>
      <c r="S105" s="16"/>
      <c r="T105" s="16"/>
      <c r="U105" s="18"/>
      <c r="W105" s="16"/>
      <c r="X105" s="16"/>
      <c r="Y105" s="16"/>
      <c r="Z105" s="16"/>
      <c r="AA105" s="16"/>
      <c r="AB105" s="18"/>
      <c r="AC105" s="16"/>
      <c r="AD105" s="16"/>
      <c r="AE105" s="16"/>
      <c r="AF105" s="16"/>
      <c r="AG105" s="16"/>
      <c r="AH105" s="18"/>
      <c r="AI105" s="16"/>
      <c r="AJ105" s="16"/>
      <c r="AK105" s="16"/>
      <c r="AL105" s="16"/>
      <c r="AM105" s="16"/>
      <c r="AN105" s="18"/>
    </row>
    <row r="106" spans="3:34" ht="6.75" customHeight="1">
      <c r="C106" s="15"/>
      <c r="D106" s="17"/>
      <c r="F106" s="15"/>
      <c r="N106" s="19"/>
      <c r="O106" s="4"/>
      <c r="P106" s="181" t="s">
        <v>102</v>
      </c>
      <c r="Q106" s="182"/>
      <c r="R106" s="182"/>
      <c r="S106" s="182"/>
      <c r="T106" s="182"/>
      <c r="U106" s="179">
        <f>AB106+AH106+1</f>
        <v>25</v>
      </c>
      <c r="V106" s="10"/>
      <c r="W106" s="181" t="s">
        <v>103</v>
      </c>
      <c r="X106" s="182"/>
      <c r="Y106" s="182"/>
      <c r="Z106" s="182"/>
      <c r="AA106" s="182"/>
      <c r="AB106" s="179">
        <v>5</v>
      </c>
      <c r="AC106" s="181" t="s">
        <v>104</v>
      </c>
      <c r="AD106" s="182"/>
      <c r="AE106" s="182"/>
      <c r="AF106" s="182"/>
      <c r="AG106" s="182"/>
      <c r="AH106" s="179">
        <v>19</v>
      </c>
    </row>
    <row r="107" spans="3:34" ht="6.75" customHeight="1">
      <c r="C107" s="15"/>
      <c r="D107" s="17"/>
      <c r="F107" s="15"/>
      <c r="N107" s="15"/>
      <c r="O107" s="17"/>
      <c r="P107" s="183"/>
      <c r="Q107" s="184"/>
      <c r="R107" s="184"/>
      <c r="S107" s="184"/>
      <c r="T107" s="184"/>
      <c r="U107" s="180"/>
      <c r="W107" s="183"/>
      <c r="X107" s="184"/>
      <c r="Y107" s="184"/>
      <c r="Z107" s="184"/>
      <c r="AA107" s="184"/>
      <c r="AB107" s="180"/>
      <c r="AC107" s="183"/>
      <c r="AD107" s="184"/>
      <c r="AE107" s="184"/>
      <c r="AF107" s="184"/>
      <c r="AG107" s="184"/>
      <c r="AH107" s="180"/>
    </row>
    <row r="108" spans="3:15" ht="6.75" customHeight="1">
      <c r="C108" s="15"/>
      <c r="D108" s="17"/>
      <c r="F108" s="15"/>
      <c r="N108" s="15"/>
      <c r="O108" s="17"/>
    </row>
    <row r="109" spans="3:40" ht="6.75" customHeight="1">
      <c r="C109" s="15"/>
      <c r="D109" s="17"/>
      <c r="F109" s="15"/>
      <c r="N109" s="19"/>
      <c r="O109" s="4"/>
      <c r="P109" s="181" t="s">
        <v>105</v>
      </c>
      <c r="Q109" s="182"/>
      <c r="R109" s="182"/>
      <c r="S109" s="182"/>
      <c r="T109" s="182"/>
      <c r="U109" s="179">
        <f>AB109+AH109+AN109+AB111+1</f>
        <v>16</v>
      </c>
      <c r="V109" s="10"/>
      <c r="W109" s="181" t="s">
        <v>106</v>
      </c>
      <c r="X109" s="182"/>
      <c r="Y109" s="182"/>
      <c r="Z109" s="182"/>
      <c r="AA109" s="182"/>
      <c r="AB109" s="179">
        <v>4</v>
      </c>
      <c r="AC109" s="181" t="s">
        <v>107</v>
      </c>
      <c r="AD109" s="182"/>
      <c r="AE109" s="182"/>
      <c r="AF109" s="182"/>
      <c r="AG109" s="182"/>
      <c r="AH109" s="179">
        <v>5</v>
      </c>
      <c r="AI109" s="232"/>
      <c r="AJ109" s="207"/>
      <c r="AK109" s="207"/>
      <c r="AL109" s="207"/>
      <c r="AM109" s="207"/>
      <c r="AN109" s="187"/>
    </row>
    <row r="110" spans="3:40" ht="6.75" customHeight="1">
      <c r="C110" s="15"/>
      <c r="D110" s="17"/>
      <c r="F110" s="15"/>
      <c r="N110" s="11"/>
      <c r="O110" s="7"/>
      <c r="P110" s="183"/>
      <c r="Q110" s="184"/>
      <c r="R110" s="184"/>
      <c r="S110" s="184"/>
      <c r="T110" s="184"/>
      <c r="U110" s="180"/>
      <c r="W110" s="183"/>
      <c r="X110" s="184"/>
      <c r="Y110" s="184"/>
      <c r="Z110" s="184"/>
      <c r="AA110" s="184"/>
      <c r="AB110" s="180"/>
      <c r="AC110" s="183"/>
      <c r="AD110" s="184"/>
      <c r="AE110" s="184"/>
      <c r="AF110" s="184"/>
      <c r="AG110" s="184"/>
      <c r="AH110" s="180"/>
      <c r="AI110" s="232"/>
      <c r="AJ110" s="207"/>
      <c r="AK110" s="207"/>
      <c r="AL110" s="207"/>
      <c r="AM110" s="207"/>
      <c r="AN110" s="187"/>
    </row>
    <row r="111" spans="3:40" ht="6.75" customHeight="1">
      <c r="C111" s="15"/>
      <c r="D111" s="17"/>
      <c r="F111" s="15"/>
      <c r="N111" s="15"/>
      <c r="O111" s="17"/>
      <c r="P111" s="16"/>
      <c r="Q111" s="6"/>
      <c r="R111" s="16"/>
      <c r="S111" s="16"/>
      <c r="T111" s="16"/>
      <c r="U111" s="18"/>
      <c r="W111" s="181" t="s">
        <v>108</v>
      </c>
      <c r="X111" s="182"/>
      <c r="Y111" s="182"/>
      <c r="Z111" s="182"/>
      <c r="AA111" s="182"/>
      <c r="AB111" s="179">
        <v>6</v>
      </c>
      <c r="AC111" s="16"/>
      <c r="AD111" s="16"/>
      <c r="AE111" s="16"/>
      <c r="AF111" s="16"/>
      <c r="AG111" s="16"/>
      <c r="AH111" s="18"/>
      <c r="AI111" s="16"/>
      <c r="AJ111" s="16"/>
      <c r="AK111" s="16"/>
      <c r="AL111" s="16"/>
      <c r="AM111" s="16"/>
      <c r="AN111" s="18"/>
    </row>
    <row r="112" spans="3:28" ht="6.75" customHeight="1">
      <c r="C112" s="15"/>
      <c r="D112" s="17"/>
      <c r="F112" s="15"/>
      <c r="N112" s="15"/>
      <c r="O112" s="17"/>
      <c r="Q112" s="17"/>
      <c r="W112" s="183"/>
      <c r="X112" s="184"/>
      <c r="Y112" s="184"/>
      <c r="Z112" s="184"/>
      <c r="AA112" s="184"/>
      <c r="AB112" s="180"/>
    </row>
    <row r="113" spans="3:28" ht="6.75" customHeight="1">
      <c r="C113" s="15"/>
      <c r="D113" s="17"/>
      <c r="F113" s="15"/>
      <c r="N113" s="15"/>
      <c r="O113" s="17"/>
      <c r="Q113" s="17"/>
      <c r="W113" s="16"/>
      <c r="X113" s="16"/>
      <c r="Y113" s="16"/>
      <c r="Z113" s="16"/>
      <c r="AA113" s="16"/>
      <c r="AB113" s="18"/>
    </row>
    <row r="114" spans="3:41" ht="6.75" customHeight="1">
      <c r="C114" s="15"/>
      <c r="D114" s="17"/>
      <c r="F114" s="15"/>
      <c r="N114" s="15"/>
      <c r="O114" s="17"/>
      <c r="P114" s="188" t="s">
        <v>109</v>
      </c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257">
        <v>0</v>
      </c>
      <c r="AG114" s="255" t="s">
        <v>110</v>
      </c>
      <c r="AH114" s="197"/>
      <c r="AI114" s="197"/>
      <c r="AJ114" s="197"/>
      <c r="AK114" s="197"/>
      <c r="AL114" s="197"/>
      <c r="AM114" s="197"/>
      <c r="AN114" s="197"/>
      <c r="AO114" s="197"/>
    </row>
    <row r="115" spans="3:41" ht="6.75" customHeight="1">
      <c r="C115" s="15"/>
      <c r="D115" s="17"/>
      <c r="F115" s="15"/>
      <c r="N115" s="11"/>
      <c r="O115" s="7"/>
      <c r="P115" s="191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258"/>
      <c r="AG115" s="256"/>
      <c r="AH115" s="197"/>
      <c r="AI115" s="197"/>
      <c r="AJ115" s="197"/>
      <c r="AK115" s="197"/>
      <c r="AL115" s="197"/>
      <c r="AM115" s="197"/>
      <c r="AN115" s="197"/>
      <c r="AO115" s="197"/>
    </row>
    <row r="116" spans="3:41" ht="6.75" customHeight="1">
      <c r="C116" s="15"/>
      <c r="D116" s="17"/>
      <c r="F116" s="15"/>
      <c r="N116" s="15"/>
      <c r="O116" s="17"/>
      <c r="W116" s="16"/>
      <c r="X116" s="16"/>
      <c r="Y116" s="16"/>
      <c r="Z116" s="16"/>
      <c r="AA116" s="16"/>
      <c r="AB116" s="18"/>
      <c r="AG116" s="67"/>
      <c r="AH116" s="67"/>
      <c r="AI116" s="67"/>
      <c r="AJ116" s="67"/>
      <c r="AK116" s="67"/>
      <c r="AL116" s="67"/>
      <c r="AM116" s="67"/>
      <c r="AN116" s="67"/>
      <c r="AO116" s="67"/>
    </row>
    <row r="117" spans="3:41" ht="6.75" customHeight="1">
      <c r="C117" s="15"/>
      <c r="D117" s="17"/>
      <c r="F117" s="15"/>
      <c r="N117" s="19"/>
      <c r="O117" s="9"/>
      <c r="P117" s="181" t="s">
        <v>111</v>
      </c>
      <c r="Q117" s="182"/>
      <c r="R117" s="182"/>
      <c r="S117" s="182"/>
      <c r="T117" s="182"/>
      <c r="U117" s="179">
        <f>AB117+AH117+AN117+AB119+1</f>
        <v>7</v>
      </c>
      <c r="W117" s="181" t="s">
        <v>112</v>
      </c>
      <c r="X117" s="182"/>
      <c r="Y117" s="182"/>
      <c r="Z117" s="182"/>
      <c r="AA117" s="182"/>
      <c r="AB117" s="179">
        <v>6</v>
      </c>
      <c r="AG117" s="67"/>
      <c r="AH117" s="67"/>
      <c r="AI117" s="67"/>
      <c r="AJ117" s="67"/>
      <c r="AK117" s="67"/>
      <c r="AL117" s="67"/>
      <c r="AM117" s="67"/>
      <c r="AN117" s="67"/>
      <c r="AO117" s="67"/>
    </row>
    <row r="118" spans="3:28" ht="6.75" customHeight="1">
      <c r="C118" s="15"/>
      <c r="D118" s="17"/>
      <c r="F118" s="15"/>
      <c r="O118" s="17"/>
      <c r="P118" s="183"/>
      <c r="Q118" s="184"/>
      <c r="R118" s="184"/>
      <c r="S118" s="184"/>
      <c r="T118" s="184"/>
      <c r="U118" s="180"/>
      <c r="V118" s="57"/>
      <c r="W118" s="183"/>
      <c r="X118" s="184"/>
      <c r="Y118" s="184"/>
      <c r="Z118" s="184"/>
      <c r="AA118" s="184"/>
      <c r="AB118" s="180"/>
    </row>
    <row r="119" spans="3:28" ht="6.75" customHeight="1">
      <c r="C119" s="15"/>
      <c r="D119" s="17"/>
      <c r="F119" s="15"/>
      <c r="O119" s="17"/>
      <c r="W119" s="16"/>
      <c r="X119" s="16"/>
      <c r="Y119" s="16"/>
      <c r="Z119" s="16"/>
      <c r="AA119" s="16"/>
      <c r="AB119" s="18"/>
    </row>
    <row r="120" spans="3:40" ht="6.75" customHeight="1">
      <c r="C120" s="15"/>
      <c r="D120" s="17"/>
      <c r="F120" s="10"/>
      <c r="G120" s="181" t="s">
        <v>113</v>
      </c>
      <c r="H120" s="182"/>
      <c r="I120" s="182"/>
      <c r="J120" s="208"/>
      <c r="K120" s="203">
        <f>U120+U125+U128+U131+U134+U137+U140+J122+J124+J128</f>
        <v>72</v>
      </c>
      <c r="L120" s="220"/>
      <c r="M120" s="9"/>
      <c r="N120" s="9"/>
      <c r="O120" s="4"/>
      <c r="P120" s="181" t="s">
        <v>114</v>
      </c>
      <c r="Q120" s="182"/>
      <c r="R120" s="182"/>
      <c r="S120" s="182"/>
      <c r="T120" s="182"/>
      <c r="U120" s="179">
        <f>AB120+AH120+AN120+AB122</f>
        <v>11</v>
      </c>
      <c r="V120" s="10"/>
      <c r="W120" s="181" t="s">
        <v>115</v>
      </c>
      <c r="X120" s="182"/>
      <c r="Y120" s="182"/>
      <c r="Z120" s="182"/>
      <c r="AA120" s="182"/>
      <c r="AB120" s="179">
        <v>3</v>
      </c>
      <c r="AC120" s="181" t="s">
        <v>116</v>
      </c>
      <c r="AD120" s="182"/>
      <c r="AE120" s="182"/>
      <c r="AF120" s="182"/>
      <c r="AG120" s="182"/>
      <c r="AH120" s="179">
        <v>4</v>
      </c>
      <c r="AI120" s="181" t="s">
        <v>117</v>
      </c>
      <c r="AJ120" s="182"/>
      <c r="AK120" s="182"/>
      <c r="AL120" s="182"/>
      <c r="AM120" s="182"/>
      <c r="AN120" s="179">
        <v>1</v>
      </c>
    </row>
    <row r="121" spans="3:40" ht="6.75" customHeight="1">
      <c r="C121" s="15"/>
      <c r="D121" s="17"/>
      <c r="F121" s="15"/>
      <c r="G121" s="183"/>
      <c r="H121" s="184"/>
      <c r="I121" s="184"/>
      <c r="J121" s="209"/>
      <c r="K121" s="206"/>
      <c r="L121" s="221"/>
      <c r="N121" s="11"/>
      <c r="O121" s="7"/>
      <c r="P121" s="183"/>
      <c r="Q121" s="184"/>
      <c r="R121" s="184"/>
      <c r="S121" s="184"/>
      <c r="T121" s="184"/>
      <c r="U121" s="180"/>
      <c r="W121" s="183"/>
      <c r="X121" s="184"/>
      <c r="Y121" s="184"/>
      <c r="Z121" s="184"/>
      <c r="AA121" s="184"/>
      <c r="AB121" s="180"/>
      <c r="AC121" s="183"/>
      <c r="AD121" s="184"/>
      <c r="AE121" s="184"/>
      <c r="AF121" s="184"/>
      <c r="AG121" s="184"/>
      <c r="AH121" s="180"/>
      <c r="AI121" s="183"/>
      <c r="AJ121" s="184"/>
      <c r="AK121" s="184"/>
      <c r="AL121" s="184"/>
      <c r="AM121" s="184"/>
      <c r="AN121" s="180"/>
    </row>
    <row r="122" spans="3:40" ht="6.75" customHeight="1">
      <c r="C122" s="15"/>
      <c r="D122" s="17"/>
      <c r="F122" s="15"/>
      <c r="G122" s="182" t="s">
        <v>7</v>
      </c>
      <c r="H122" s="182"/>
      <c r="I122" s="182"/>
      <c r="J122" s="203">
        <v>1</v>
      </c>
      <c r="N122" s="15"/>
      <c r="O122" s="17"/>
      <c r="P122" s="16"/>
      <c r="Q122" s="16"/>
      <c r="R122" s="16"/>
      <c r="S122" s="16"/>
      <c r="T122" s="16"/>
      <c r="U122" s="18"/>
      <c r="W122" s="181" t="s">
        <v>3</v>
      </c>
      <c r="X122" s="182"/>
      <c r="Y122" s="182"/>
      <c r="Z122" s="182"/>
      <c r="AA122" s="182"/>
      <c r="AB122" s="179">
        <v>3</v>
      </c>
      <c r="AC122" s="16"/>
      <c r="AD122" s="16"/>
      <c r="AE122" s="16"/>
      <c r="AF122" s="16"/>
      <c r="AG122" s="16"/>
      <c r="AH122" s="18"/>
      <c r="AI122" s="16"/>
      <c r="AJ122" s="16"/>
      <c r="AK122" s="16"/>
      <c r="AL122" s="16"/>
      <c r="AM122" s="16"/>
      <c r="AN122" s="18"/>
    </row>
    <row r="123" spans="3:40" ht="6.75" customHeight="1">
      <c r="C123" s="15"/>
      <c r="D123" s="17"/>
      <c r="F123" s="15"/>
      <c r="G123" s="207"/>
      <c r="H123" s="207"/>
      <c r="I123" s="207"/>
      <c r="J123" s="187"/>
      <c r="N123" s="15"/>
      <c r="O123" s="17"/>
      <c r="P123" s="16"/>
      <c r="Q123" s="16"/>
      <c r="R123" s="16"/>
      <c r="S123" s="16"/>
      <c r="T123" s="16"/>
      <c r="U123" s="18"/>
      <c r="W123" s="183"/>
      <c r="X123" s="184"/>
      <c r="Y123" s="184"/>
      <c r="Z123" s="184"/>
      <c r="AA123" s="184"/>
      <c r="AB123" s="180"/>
      <c r="AC123" s="16"/>
      <c r="AD123" s="16"/>
      <c r="AE123" s="16"/>
      <c r="AF123" s="16"/>
      <c r="AG123" s="16"/>
      <c r="AH123" s="18"/>
      <c r="AI123" s="16"/>
      <c r="AJ123" s="16"/>
      <c r="AK123" s="16"/>
      <c r="AL123" s="16"/>
      <c r="AM123" s="16"/>
      <c r="AN123" s="18"/>
    </row>
    <row r="124" spans="3:15" ht="6.75" customHeight="1">
      <c r="C124" s="15"/>
      <c r="D124" s="17"/>
      <c r="F124" s="15"/>
      <c r="G124" s="207" t="s">
        <v>11</v>
      </c>
      <c r="H124" s="207"/>
      <c r="I124" s="207"/>
      <c r="J124" s="187">
        <v>1</v>
      </c>
      <c r="N124" s="15"/>
      <c r="O124" s="17"/>
    </row>
    <row r="125" spans="3:40" ht="6.75" customHeight="1">
      <c r="C125" s="15"/>
      <c r="D125" s="17"/>
      <c r="F125" s="15"/>
      <c r="G125" s="207"/>
      <c r="H125" s="207"/>
      <c r="I125" s="207"/>
      <c r="J125" s="187"/>
      <c r="N125" s="19"/>
      <c r="O125" s="4"/>
      <c r="P125" s="181" t="s">
        <v>118</v>
      </c>
      <c r="Q125" s="182"/>
      <c r="R125" s="182"/>
      <c r="S125" s="182"/>
      <c r="T125" s="182"/>
      <c r="U125" s="179">
        <f>AB125+AH125+AN125+1</f>
        <v>10</v>
      </c>
      <c r="V125" s="10"/>
      <c r="W125" s="181" t="s">
        <v>119</v>
      </c>
      <c r="X125" s="182"/>
      <c r="Y125" s="182"/>
      <c r="Z125" s="182"/>
      <c r="AA125" s="182"/>
      <c r="AB125" s="179">
        <v>2</v>
      </c>
      <c r="AC125" s="181" t="s">
        <v>120</v>
      </c>
      <c r="AD125" s="182"/>
      <c r="AE125" s="182"/>
      <c r="AF125" s="182"/>
      <c r="AG125" s="182"/>
      <c r="AH125" s="179">
        <v>4</v>
      </c>
      <c r="AI125" s="181" t="s">
        <v>121</v>
      </c>
      <c r="AJ125" s="182"/>
      <c r="AK125" s="182"/>
      <c r="AL125" s="182"/>
      <c r="AM125" s="182"/>
      <c r="AN125" s="179">
        <v>3</v>
      </c>
    </row>
    <row r="126" spans="3:40" ht="6.75" customHeight="1">
      <c r="C126" s="15"/>
      <c r="D126" s="17"/>
      <c r="F126" s="15"/>
      <c r="G126" s="195" t="s">
        <v>122</v>
      </c>
      <c r="H126" s="195"/>
      <c r="I126" s="195"/>
      <c r="J126" s="195"/>
      <c r="K126" s="195"/>
      <c r="L126" s="1"/>
      <c r="N126" s="15"/>
      <c r="O126" s="17"/>
      <c r="P126" s="183"/>
      <c r="Q126" s="184"/>
      <c r="R126" s="184"/>
      <c r="S126" s="184"/>
      <c r="T126" s="184"/>
      <c r="U126" s="180"/>
      <c r="W126" s="183"/>
      <c r="X126" s="184"/>
      <c r="Y126" s="184"/>
      <c r="Z126" s="184"/>
      <c r="AA126" s="184"/>
      <c r="AB126" s="180"/>
      <c r="AC126" s="183"/>
      <c r="AD126" s="184"/>
      <c r="AE126" s="184"/>
      <c r="AF126" s="184"/>
      <c r="AG126" s="184"/>
      <c r="AH126" s="180"/>
      <c r="AI126" s="183"/>
      <c r="AJ126" s="184"/>
      <c r="AK126" s="184"/>
      <c r="AL126" s="184"/>
      <c r="AM126" s="184"/>
      <c r="AN126" s="180"/>
    </row>
    <row r="127" spans="3:28" ht="6.75" customHeight="1">
      <c r="C127" s="15"/>
      <c r="D127" s="17"/>
      <c r="F127" s="15"/>
      <c r="G127" s="195"/>
      <c r="H127" s="195"/>
      <c r="I127" s="195"/>
      <c r="J127" s="195"/>
      <c r="K127" s="195"/>
      <c r="L127" s="1"/>
      <c r="N127" s="15"/>
      <c r="O127" s="17"/>
      <c r="W127" s="6"/>
      <c r="X127" s="6"/>
      <c r="Y127" s="6"/>
      <c r="Z127" s="6"/>
      <c r="AA127" s="6"/>
      <c r="AB127" s="59"/>
    </row>
    <row r="128" spans="3:40" ht="6.75" customHeight="1">
      <c r="C128" s="15"/>
      <c r="D128" s="17"/>
      <c r="F128" s="15"/>
      <c r="G128" s="194"/>
      <c r="H128" s="194"/>
      <c r="I128" s="194"/>
      <c r="J128" s="187"/>
      <c r="N128" s="19"/>
      <c r="O128" s="4"/>
      <c r="P128" s="181" t="s">
        <v>123</v>
      </c>
      <c r="Q128" s="182"/>
      <c r="R128" s="182"/>
      <c r="S128" s="182"/>
      <c r="T128" s="182"/>
      <c r="U128" s="179">
        <f>AB128+AH128+AN128+1</f>
        <v>10</v>
      </c>
      <c r="V128" s="10"/>
      <c r="W128" s="181" t="s">
        <v>124</v>
      </c>
      <c r="X128" s="182"/>
      <c r="Y128" s="182"/>
      <c r="Z128" s="182"/>
      <c r="AA128" s="182"/>
      <c r="AB128" s="179">
        <v>3</v>
      </c>
      <c r="AC128" s="181" t="s">
        <v>125</v>
      </c>
      <c r="AD128" s="182"/>
      <c r="AE128" s="182"/>
      <c r="AF128" s="182"/>
      <c r="AG128" s="182"/>
      <c r="AH128" s="179">
        <v>4</v>
      </c>
      <c r="AI128" s="181" t="s">
        <v>126</v>
      </c>
      <c r="AJ128" s="182"/>
      <c r="AK128" s="182"/>
      <c r="AL128" s="182"/>
      <c r="AM128" s="182"/>
      <c r="AN128" s="179">
        <v>2</v>
      </c>
    </row>
    <row r="129" spans="3:40" ht="6.75" customHeight="1">
      <c r="C129" s="15"/>
      <c r="D129" s="17"/>
      <c r="F129" s="15"/>
      <c r="G129" s="194"/>
      <c r="H129" s="194"/>
      <c r="I129" s="194"/>
      <c r="J129" s="187"/>
      <c r="N129" s="15"/>
      <c r="O129" s="17"/>
      <c r="P129" s="183"/>
      <c r="Q129" s="184"/>
      <c r="R129" s="184"/>
      <c r="S129" s="184"/>
      <c r="T129" s="184"/>
      <c r="U129" s="180"/>
      <c r="W129" s="183"/>
      <c r="X129" s="184"/>
      <c r="Y129" s="184"/>
      <c r="Z129" s="184"/>
      <c r="AA129" s="184"/>
      <c r="AB129" s="180"/>
      <c r="AC129" s="183"/>
      <c r="AD129" s="184"/>
      <c r="AE129" s="184"/>
      <c r="AF129" s="184"/>
      <c r="AG129" s="184"/>
      <c r="AH129" s="180"/>
      <c r="AI129" s="183"/>
      <c r="AJ129" s="184"/>
      <c r="AK129" s="184"/>
      <c r="AL129" s="184"/>
      <c r="AM129" s="184"/>
      <c r="AN129" s="180"/>
    </row>
    <row r="130" spans="3:15" ht="6.75" customHeight="1">
      <c r="C130" s="15"/>
      <c r="D130" s="17"/>
      <c r="F130" s="15"/>
      <c r="G130" s="195"/>
      <c r="H130" s="195"/>
      <c r="I130" s="195"/>
      <c r="J130" s="195"/>
      <c r="K130" s="195"/>
      <c r="L130" s="21"/>
      <c r="N130" s="15"/>
      <c r="O130" s="17"/>
    </row>
    <row r="131" spans="3:34" ht="6.75" customHeight="1">
      <c r="C131" s="15"/>
      <c r="D131" s="17"/>
      <c r="F131" s="15"/>
      <c r="G131" s="195"/>
      <c r="H131" s="195"/>
      <c r="I131" s="195"/>
      <c r="J131" s="195"/>
      <c r="K131" s="195"/>
      <c r="L131" s="21"/>
      <c r="N131" s="19"/>
      <c r="O131" s="4"/>
      <c r="P131" s="181" t="s">
        <v>127</v>
      </c>
      <c r="Q131" s="182"/>
      <c r="R131" s="182"/>
      <c r="S131" s="182"/>
      <c r="T131" s="182"/>
      <c r="U131" s="179">
        <f>AB131+AH131+1</f>
        <v>6</v>
      </c>
      <c r="V131" s="10"/>
      <c r="W131" s="181" t="s">
        <v>128</v>
      </c>
      <c r="X131" s="182"/>
      <c r="Y131" s="182"/>
      <c r="Z131" s="182"/>
      <c r="AA131" s="182"/>
      <c r="AB131" s="179">
        <v>5</v>
      </c>
      <c r="AC131" s="232"/>
      <c r="AD131" s="207"/>
      <c r="AE131" s="207"/>
      <c r="AF131" s="207"/>
      <c r="AG131" s="207"/>
      <c r="AH131" s="187"/>
    </row>
    <row r="132" spans="3:34" ht="6.75" customHeight="1">
      <c r="C132" s="15"/>
      <c r="D132" s="17"/>
      <c r="F132" s="15"/>
      <c r="N132" s="15"/>
      <c r="O132" s="17"/>
      <c r="P132" s="183"/>
      <c r="Q132" s="184"/>
      <c r="R132" s="184"/>
      <c r="S132" s="184"/>
      <c r="T132" s="184"/>
      <c r="U132" s="180"/>
      <c r="W132" s="183"/>
      <c r="X132" s="184"/>
      <c r="Y132" s="184"/>
      <c r="Z132" s="184"/>
      <c r="AA132" s="184"/>
      <c r="AB132" s="180"/>
      <c r="AC132" s="232"/>
      <c r="AD132" s="207"/>
      <c r="AE132" s="207"/>
      <c r="AF132" s="207"/>
      <c r="AG132" s="207"/>
      <c r="AH132" s="187"/>
    </row>
    <row r="133" spans="3:15" ht="6.75" customHeight="1">
      <c r="C133" s="15"/>
      <c r="D133" s="17"/>
      <c r="F133" s="15"/>
      <c r="N133" s="15"/>
      <c r="O133" s="17"/>
    </row>
    <row r="134" spans="3:40" ht="6.75" customHeight="1">
      <c r="C134" s="15"/>
      <c r="D134" s="17"/>
      <c r="F134" s="15"/>
      <c r="N134" s="19"/>
      <c r="O134" s="4"/>
      <c r="P134" s="181" t="s">
        <v>129</v>
      </c>
      <c r="Q134" s="182"/>
      <c r="R134" s="182"/>
      <c r="S134" s="182"/>
      <c r="T134" s="182"/>
      <c r="U134" s="179">
        <f>AB134+AH134+AN134+1</f>
        <v>12</v>
      </c>
      <c r="V134" s="10"/>
      <c r="W134" s="181" t="s">
        <v>130</v>
      </c>
      <c r="X134" s="182"/>
      <c r="Y134" s="182"/>
      <c r="Z134" s="182"/>
      <c r="AA134" s="182"/>
      <c r="AB134" s="179">
        <v>5</v>
      </c>
      <c r="AC134" s="181" t="s">
        <v>116</v>
      </c>
      <c r="AD134" s="182"/>
      <c r="AE134" s="182"/>
      <c r="AF134" s="182"/>
      <c r="AG134" s="182"/>
      <c r="AH134" s="179">
        <v>3</v>
      </c>
      <c r="AI134" s="181" t="s">
        <v>131</v>
      </c>
      <c r="AJ134" s="182"/>
      <c r="AK134" s="182"/>
      <c r="AL134" s="182"/>
      <c r="AM134" s="182"/>
      <c r="AN134" s="179">
        <v>3</v>
      </c>
    </row>
    <row r="135" spans="3:40" ht="6.75" customHeight="1">
      <c r="C135" s="15"/>
      <c r="D135" s="17"/>
      <c r="F135" s="15"/>
      <c r="N135" s="11"/>
      <c r="O135" s="17"/>
      <c r="P135" s="183"/>
      <c r="Q135" s="184"/>
      <c r="R135" s="184"/>
      <c r="S135" s="184"/>
      <c r="T135" s="184"/>
      <c r="U135" s="180"/>
      <c r="W135" s="183"/>
      <c r="X135" s="184"/>
      <c r="Y135" s="184"/>
      <c r="Z135" s="184"/>
      <c r="AA135" s="184"/>
      <c r="AB135" s="180"/>
      <c r="AC135" s="183"/>
      <c r="AD135" s="184"/>
      <c r="AE135" s="184"/>
      <c r="AF135" s="184"/>
      <c r="AG135" s="184"/>
      <c r="AH135" s="180"/>
      <c r="AI135" s="183"/>
      <c r="AJ135" s="184"/>
      <c r="AK135" s="184"/>
      <c r="AL135" s="184"/>
      <c r="AM135" s="184"/>
      <c r="AN135" s="180"/>
    </row>
    <row r="136" spans="3:37" ht="6.75" customHeight="1">
      <c r="C136" s="15"/>
      <c r="D136" s="17"/>
      <c r="F136" s="15"/>
      <c r="N136" s="15"/>
      <c r="O136" s="17"/>
      <c r="P136" s="16"/>
      <c r="Q136" s="16"/>
      <c r="R136" s="16"/>
      <c r="S136" s="16"/>
      <c r="T136" s="16"/>
      <c r="U136" s="16"/>
      <c r="V136" s="17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</row>
    <row r="137" spans="3:40" ht="6.75" customHeight="1">
      <c r="C137" s="15"/>
      <c r="D137" s="17"/>
      <c r="F137" s="15"/>
      <c r="N137" s="19"/>
      <c r="O137" s="4"/>
      <c r="P137" s="181" t="s">
        <v>132</v>
      </c>
      <c r="Q137" s="182"/>
      <c r="R137" s="182"/>
      <c r="S137" s="182"/>
      <c r="T137" s="182"/>
      <c r="U137" s="179">
        <f>AB137+AH137+AN137+1</f>
        <v>12</v>
      </c>
      <c r="V137" s="10"/>
      <c r="W137" s="181" t="s">
        <v>103</v>
      </c>
      <c r="X137" s="182"/>
      <c r="Y137" s="182"/>
      <c r="Z137" s="182"/>
      <c r="AA137" s="182"/>
      <c r="AB137" s="179">
        <v>2</v>
      </c>
      <c r="AC137" s="181" t="s">
        <v>27</v>
      </c>
      <c r="AD137" s="182"/>
      <c r="AE137" s="182"/>
      <c r="AF137" s="182"/>
      <c r="AG137" s="182"/>
      <c r="AH137" s="179">
        <v>4</v>
      </c>
      <c r="AI137" s="181" t="s">
        <v>133</v>
      </c>
      <c r="AJ137" s="182"/>
      <c r="AK137" s="182"/>
      <c r="AL137" s="182"/>
      <c r="AM137" s="182"/>
      <c r="AN137" s="179">
        <v>5</v>
      </c>
    </row>
    <row r="138" spans="3:40" ht="6.75" customHeight="1">
      <c r="C138" s="15"/>
      <c r="D138" s="17"/>
      <c r="F138" s="15"/>
      <c r="M138" s="24"/>
      <c r="N138" s="11"/>
      <c r="O138" s="17"/>
      <c r="P138" s="183"/>
      <c r="Q138" s="184"/>
      <c r="R138" s="184"/>
      <c r="S138" s="184"/>
      <c r="T138" s="184"/>
      <c r="U138" s="180"/>
      <c r="W138" s="183"/>
      <c r="X138" s="184"/>
      <c r="Y138" s="184"/>
      <c r="Z138" s="184"/>
      <c r="AA138" s="184"/>
      <c r="AB138" s="180"/>
      <c r="AC138" s="183"/>
      <c r="AD138" s="184"/>
      <c r="AE138" s="184"/>
      <c r="AF138" s="184"/>
      <c r="AG138" s="184"/>
      <c r="AH138" s="180"/>
      <c r="AI138" s="183"/>
      <c r="AJ138" s="184"/>
      <c r="AK138" s="184"/>
      <c r="AL138" s="184"/>
      <c r="AM138" s="184"/>
      <c r="AN138" s="180"/>
    </row>
    <row r="139" spans="3:34" ht="6.75" customHeight="1">
      <c r="C139" s="15"/>
      <c r="D139" s="17"/>
      <c r="F139" s="15"/>
      <c r="N139" s="15"/>
      <c r="O139" s="17"/>
      <c r="P139" s="16"/>
      <c r="Q139" s="16"/>
      <c r="R139" s="16"/>
      <c r="S139" s="16"/>
      <c r="T139" s="16"/>
      <c r="U139" s="16"/>
      <c r="V139" s="17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</row>
    <row r="140" spans="3:40" ht="6.75" customHeight="1">
      <c r="C140" s="15"/>
      <c r="D140" s="17"/>
      <c r="F140" s="15"/>
      <c r="N140" s="19"/>
      <c r="O140" s="4"/>
      <c r="P140" s="181" t="s">
        <v>134</v>
      </c>
      <c r="Q140" s="182"/>
      <c r="R140" s="182"/>
      <c r="S140" s="182"/>
      <c r="T140" s="182"/>
      <c r="U140" s="179">
        <f>AB140+AH140+AN140+1</f>
        <v>9</v>
      </c>
      <c r="V140" s="10"/>
      <c r="W140" s="181" t="s">
        <v>135</v>
      </c>
      <c r="X140" s="182"/>
      <c r="Y140" s="182"/>
      <c r="Z140" s="182"/>
      <c r="AA140" s="182"/>
      <c r="AB140" s="179">
        <v>3</v>
      </c>
      <c r="AC140" s="181" t="s">
        <v>116</v>
      </c>
      <c r="AD140" s="182"/>
      <c r="AE140" s="182"/>
      <c r="AF140" s="182"/>
      <c r="AG140" s="182"/>
      <c r="AH140" s="179">
        <v>3</v>
      </c>
      <c r="AI140" s="181" t="s">
        <v>136</v>
      </c>
      <c r="AJ140" s="182"/>
      <c r="AK140" s="182"/>
      <c r="AL140" s="182"/>
      <c r="AM140" s="182"/>
      <c r="AN140" s="179">
        <v>2</v>
      </c>
    </row>
    <row r="141" spans="3:40" ht="6.75" customHeight="1">
      <c r="C141" s="15"/>
      <c r="D141" s="17"/>
      <c r="F141" s="15"/>
      <c r="N141" s="7"/>
      <c r="O141" s="17"/>
      <c r="P141" s="183"/>
      <c r="Q141" s="184"/>
      <c r="R141" s="184"/>
      <c r="S141" s="184"/>
      <c r="T141" s="184"/>
      <c r="U141" s="180"/>
      <c r="W141" s="183"/>
      <c r="X141" s="184"/>
      <c r="Y141" s="184"/>
      <c r="Z141" s="184"/>
      <c r="AA141" s="184"/>
      <c r="AB141" s="180"/>
      <c r="AC141" s="183"/>
      <c r="AD141" s="184"/>
      <c r="AE141" s="184"/>
      <c r="AF141" s="184"/>
      <c r="AG141" s="184"/>
      <c r="AH141" s="180"/>
      <c r="AI141" s="183"/>
      <c r="AJ141" s="184"/>
      <c r="AK141" s="184"/>
      <c r="AL141" s="184"/>
      <c r="AM141" s="184"/>
      <c r="AN141" s="180"/>
    </row>
    <row r="142" spans="3:15" ht="6.75" customHeight="1">
      <c r="C142" s="15"/>
      <c r="D142" s="17"/>
      <c r="F142" s="15"/>
      <c r="O142" s="17"/>
    </row>
    <row r="143" spans="3:28" ht="6.75" customHeight="1">
      <c r="C143" s="15"/>
      <c r="D143" s="17"/>
      <c r="F143" s="10"/>
      <c r="G143" s="181" t="s">
        <v>137</v>
      </c>
      <c r="H143" s="182"/>
      <c r="I143" s="182"/>
      <c r="J143" s="208"/>
      <c r="K143" s="203">
        <f>U143+U146+J145+J147</f>
        <v>8</v>
      </c>
      <c r="L143" s="220"/>
      <c r="M143" s="9"/>
      <c r="N143" s="9"/>
      <c r="O143" s="4"/>
      <c r="P143" s="181" t="s">
        <v>138</v>
      </c>
      <c r="Q143" s="182"/>
      <c r="R143" s="182"/>
      <c r="S143" s="182"/>
      <c r="T143" s="182"/>
      <c r="U143" s="179">
        <f>AB143+1</f>
        <v>3</v>
      </c>
      <c r="V143" s="10"/>
      <c r="W143" s="181" t="s">
        <v>139</v>
      </c>
      <c r="X143" s="182"/>
      <c r="Y143" s="182"/>
      <c r="Z143" s="182"/>
      <c r="AA143" s="182"/>
      <c r="AB143" s="179">
        <v>2</v>
      </c>
    </row>
    <row r="144" spans="3:28" ht="6.75" customHeight="1">
      <c r="C144" s="15"/>
      <c r="D144" s="17"/>
      <c r="G144" s="183"/>
      <c r="H144" s="184"/>
      <c r="I144" s="184"/>
      <c r="J144" s="209"/>
      <c r="K144" s="206"/>
      <c r="L144" s="221"/>
      <c r="N144" s="11"/>
      <c r="O144" s="7"/>
      <c r="P144" s="183"/>
      <c r="Q144" s="184"/>
      <c r="R144" s="184"/>
      <c r="S144" s="184"/>
      <c r="T144" s="184"/>
      <c r="U144" s="180"/>
      <c r="W144" s="183"/>
      <c r="X144" s="184"/>
      <c r="Y144" s="184"/>
      <c r="Z144" s="184"/>
      <c r="AA144" s="184"/>
      <c r="AB144" s="180"/>
    </row>
    <row r="145" spans="3:15" ht="6.75" customHeight="1">
      <c r="C145" s="15"/>
      <c r="D145" s="17"/>
      <c r="G145" s="182" t="s">
        <v>7</v>
      </c>
      <c r="H145" s="182"/>
      <c r="I145" s="182"/>
      <c r="J145" s="203">
        <v>1</v>
      </c>
      <c r="N145" s="15"/>
      <c r="O145" s="17"/>
    </row>
    <row r="146" spans="3:28" ht="6.75" customHeight="1">
      <c r="C146" s="15"/>
      <c r="D146" s="17"/>
      <c r="G146" s="207"/>
      <c r="H146" s="207"/>
      <c r="I146" s="207"/>
      <c r="J146" s="187"/>
      <c r="N146" s="19"/>
      <c r="O146" s="9"/>
      <c r="P146" s="181" t="s">
        <v>140</v>
      </c>
      <c r="Q146" s="182"/>
      <c r="R146" s="182"/>
      <c r="S146" s="182"/>
      <c r="T146" s="182"/>
      <c r="U146" s="179">
        <f>AB146</f>
        <v>3</v>
      </c>
      <c r="V146" s="10"/>
      <c r="W146" s="181" t="s">
        <v>141</v>
      </c>
      <c r="X146" s="182"/>
      <c r="Y146" s="182"/>
      <c r="Z146" s="182"/>
      <c r="AA146" s="182"/>
      <c r="AB146" s="179">
        <v>3</v>
      </c>
    </row>
    <row r="147" spans="3:28" ht="6.75" customHeight="1">
      <c r="C147" s="15"/>
      <c r="D147" s="17"/>
      <c r="G147" s="207" t="s">
        <v>11</v>
      </c>
      <c r="H147" s="207"/>
      <c r="I147" s="207"/>
      <c r="J147" s="187">
        <v>1</v>
      </c>
      <c r="O147" s="17"/>
      <c r="P147" s="183"/>
      <c r="Q147" s="184"/>
      <c r="R147" s="184"/>
      <c r="S147" s="184"/>
      <c r="T147" s="184"/>
      <c r="U147" s="180"/>
      <c r="W147" s="183"/>
      <c r="X147" s="184"/>
      <c r="Y147" s="184"/>
      <c r="Z147" s="184"/>
      <c r="AA147" s="184"/>
      <c r="AB147" s="180"/>
    </row>
    <row r="148" spans="3:28" ht="6.75" customHeight="1">
      <c r="C148" s="15"/>
      <c r="D148" s="17"/>
      <c r="G148" s="207"/>
      <c r="H148" s="207"/>
      <c r="I148" s="207"/>
      <c r="J148" s="187"/>
      <c r="O148" s="17"/>
      <c r="P148" s="16"/>
      <c r="Q148" s="16"/>
      <c r="R148" s="16"/>
      <c r="S148" s="16"/>
      <c r="T148" s="16"/>
      <c r="U148" s="18"/>
      <c r="W148" s="16"/>
      <c r="X148" s="16"/>
      <c r="Y148" s="16"/>
      <c r="Z148" s="16"/>
      <c r="AA148" s="16"/>
      <c r="AB148" s="18"/>
    </row>
    <row r="149" spans="3:28" ht="6.75" customHeight="1">
      <c r="C149" s="15"/>
      <c r="D149" s="17"/>
      <c r="G149" s="195" t="s">
        <v>142</v>
      </c>
      <c r="H149" s="195"/>
      <c r="I149" s="195"/>
      <c r="J149" s="195"/>
      <c r="K149" s="195"/>
      <c r="L149" s="195"/>
      <c r="O149" s="17"/>
      <c r="P149" s="16"/>
      <c r="Q149" s="16"/>
      <c r="R149" s="16"/>
      <c r="S149" s="16"/>
      <c r="T149" s="16"/>
      <c r="U149" s="18"/>
      <c r="W149" s="16"/>
      <c r="X149" s="16"/>
      <c r="Y149" s="16"/>
      <c r="Z149" s="16"/>
      <c r="AA149" s="16"/>
      <c r="AB149" s="18"/>
    </row>
    <row r="150" spans="3:28" ht="6.75" customHeight="1">
      <c r="C150" s="15"/>
      <c r="D150" s="17"/>
      <c r="G150" s="195"/>
      <c r="H150" s="195"/>
      <c r="I150" s="195"/>
      <c r="J150" s="195"/>
      <c r="K150" s="195"/>
      <c r="L150" s="195"/>
      <c r="O150" s="17"/>
      <c r="P150" s="16"/>
      <c r="Q150" s="16"/>
      <c r="R150" s="16"/>
      <c r="S150" s="16"/>
      <c r="T150" s="16"/>
      <c r="U150" s="18"/>
      <c r="W150" s="16"/>
      <c r="X150" s="16"/>
      <c r="Y150" s="16"/>
      <c r="Z150" s="16"/>
      <c r="AA150" s="16"/>
      <c r="AB150" s="18"/>
    </row>
    <row r="151" spans="3:15" ht="6.75" customHeight="1">
      <c r="C151" s="15"/>
      <c r="D151" s="17"/>
      <c r="O151" s="17"/>
    </row>
    <row r="152" spans="3:28" ht="6.75" customHeight="1">
      <c r="C152" s="19"/>
      <c r="D152" s="9"/>
      <c r="E152" s="9"/>
      <c r="F152" s="9"/>
      <c r="G152" s="181" t="s">
        <v>143</v>
      </c>
      <c r="H152" s="182"/>
      <c r="I152" s="182"/>
      <c r="J152" s="208"/>
      <c r="K152" s="203">
        <f>U152+J154+J156</f>
        <v>5</v>
      </c>
      <c r="L152" s="220"/>
      <c r="M152" s="9"/>
      <c r="N152" s="9"/>
      <c r="O152" s="4"/>
      <c r="P152" s="181" t="s">
        <v>144</v>
      </c>
      <c r="Q152" s="182"/>
      <c r="R152" s="182"/>
      <c r="S152" s="182"/>
      <c r="T152" s="182"/>
      <c r="U152" s="179">
        <f>AB152</f>
        <v>3</v>
      </c>
      <c r="V152" s="10"/>
      <c r="W152" s="181" t="s">
        <v>145</v>
      </c>
      <c r="X152" s="182"/>
      <c r="Y152" s="182"/>
      <c r="Z152" s="182"/>
      <c r="AA152" s="182"/>
      <c r="AB152" s="179">
        <v>3</v>
      </c>
    </row>
    <row r="153" spans="3:28" ht="6.75" customHeight="1">
      <c r="C153" s="6"/>
      <c r="D153" s="6"/>
      <c r="E153" s="7"/>
      <c r="F153" s="7"/>
      <c r="G153" s="183"/>
      <c r="H153" s="184"/>
      <c r="I153" s="184"/>
      <c r="J153" s="209"/>
      <c r="K153" s="206"/>
      <c r="L153" s="221"/>
      <c r="O153" s="17"/>
      <c r="P153" s="183"/>
      <c r="Q153" s="184"/>
      <c r="R153" s="184"/>
      <c r="S153" s="184"/>
      <c r="T153" s="184"/>
      <c r="U153" s="180"/>
      <c r="W153" s="183"/>
      <c r="X153" s="184"/>
      <c r="Y153" s="184"/>
      <c r="Z153" s="184"/>
      <c r="AA153" s="184"/>
      <c r="AB153" s="180"/>
    </row>
    <row r="154" spans="7:15" ht="6.75" customHeight="1">
      <c r="G154" s="199" t="s">
        <v>146</v>
      </c>
      <c r="H154" s="199"/>
      <c r="I154" s="199"/>
      <c r="J154" s="203">
        <v>1</v>
      </c>
      <c r="O154" s="17"/>
    </row>
    <row r="155" spans="7:15" ht="6.75" customHeight="1">
      <c r="G155" s="194"/>
      <c r="H155" s="194"/>
      <c r="I155" s="194"/>
      <c r="J155" s="187"/>
      <c r="O155" s="17"/>
    </row>
    <row r="156" spans="7:15" ht="6.75" customHeight="1">
      <c r="G156" s="207" t="s">
        <v>11</v>
      </c>
      <c r="H156" s="207"/>
      <c r="I156" s="207"/>
      <c r="J156" s="187">
        <v>1</v>
      </c>
      <c r="O156" s="17"/>
    </row>
    <row r="157" spans="7:15" ht="6.75" customHeight="1">
      <c r="G157" s="207"/>
      <c r="H157" s="207"/>
      <c r="I157" s="207"/>
      <c r="J157" s="187"/>
      <c r="O157" s="17"/>
    </row>
    <row r="158" spans="7:15" ht="6.75" customHeight="1">
      <c r="G158" s="297" t="s">
        <v>147</v>
      </c>
      <c r="H158" s="297"/>
      <c r="I158" s="297"/>
      <c r="J158" s="297"/>
      <c r="K158" s="68"/>
      <c r="L158" s="68"/>
      <c r="O158" s="17"/>
    </row>
    <row r="159" spans="7:15" ht="6.75" customHeight="1">
      <c r="G159" s="297"/>
      <c r="H159" s="297"/>
      <c r="I159" s="297"/>
      <c r="J159" s="297"/>
      <c r="K159" s="68"/>
      <c r="L159" s="68"/>
      <c r="O159" s="17"/>
    </row>
    <row r="160" spans="1:41" ht="22.5" customHeight="1">
      <c r="A160" s="285" t="s">
        <v>148</v>
      </c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85"/>
      <c r="N160" s="285"/>
      <c r="O160" s="285"/>
      <c r="P160" s="285"/>
      <c r="AH160" s="186"/>
      <c r="AI160" s="186"/>
      <c r="AJ160" s="186"/>
      <c r="AK160" s="186"/>
      <c r="AL160" s="186"/>
      <c r="AM160" s="186"/>
      <c r="AN160" s="186"/>
      <c r="AO160" s="186"/>
    </row>
    <row r="161" ht="6.75" customHeight="1">
      <c r="O161" s="17"/>
    </row>
    <row r="162" spans="15:41" ht="6.75" customHeight="1">
      <c r="O162" s="17"/>
      <c r="AJ162" s="69"/>
      <c r="AK162" s="70"/>
      <c r="AL162" s="70"/>
      <c r="AM162" s="70"/>
      <c r="AN162" s="70"/>
      <c r="AO162" s="71"/>
    </row>
    <row r="163" spans="14:41" ht="6.75" customHeight="1">
      <c r="N163" s="17"/>
      <c r="O163" s="4"/>
      <c r="P163" s="181" t="s">
        <v>2</v>
      </c>
      <c r="Q163" s="182"/>
      <c r="R163" s="182"/>
      <c r="S163" s="182"/>
      <c r="T163" s="182"/>
      <c r="U163" s="179">
        <f>AB163+AH163+1</f>
        <v>6</v>
      </c>
      <c r="V163" s="10"/>
      <c r="W163" s="181" t="s">
        <v>3</v>
      </c>
      <c r="X163" s="182"/>
      <c r="Y163" s="182"/>
      <c r="Z163" s="182"/>
      <c r="AA163" s="182"/>
      <c r="AB163" s="179">
        <v>3</v>
      </c>
      <c r="AC163" s="181" t="s">
        <v>98</v>
      </c>
      <c r="AD163" s="182"/>
      <c r="AE163" s="182"/>
      <c r="AF163" s="182"/>
      <c r="AG163" s="182"/>
      <c r="AH163" s="179">
        <v>2</v>
      </c>
      <c r="AJ163" s="72"/>
      <c r="AK163" s="198" t="s">
        <v>149</v>
      </c>
      <c r="AL163" s="199"/>
      <c r="AM163" s="199"/>
      <c r="AN163" s="179">
        <v>3</v>
      </c>
      <c r="AO163" s="73"/>
    </row>
    <row r="164" spans="14:41" ht="6.75" customHeight="1">
      <c r="N164" s="24"/>
      <c r="O164" s="11"/>
      <c r="P164" s="183"/>
      <c r="Q164" s="184"/>
      <c r="R164" s="184"/>
      <c r="S164" s="184"/>
      <c r="T164" s="184"/>
      <c r="U164" s="180"/>
      <c r="W164" s="183"/>
      <c r="X164" s="184"/>
      <c r="Y164" s="184"/>
      <c r="Z164" s="184"/>
      <c r="AA164" s="184"/>
      <c r="AB164" s="180"/>
      <c r="AC164" s="183"/>
      <c r="AD164" s="184"/>
      <c r="AE164" s="184"/>
      <c r="AF164" s="184"/>
      <c r="AG164" s="184"/>
      <c r="AH164" s="180"/>
      <c r="AJ164" s="72"/>
      <c r="AK164" s="200"/>
      <c r="AL164" s="201"/>
      <c r="AM164" s="201"/>
      <c r="AN164" s="180"/>
      <c r="AO164" s="73"/>
    </row>
    <row r="165" spans="14:41" ht="6.75" customHeight="1">
      <c r="N165" s="24"/>
      <c r="O165" s="15"/>
      <c r="P165" s="16"/>
      <c r="Q165" s="16"/>
      <c r="R165" s="16"/>
      <c r="S165" s="16"/>
      <c r="T165" s="16"/>
      <c r="U165" s="18"/>
      <c r="W165" s="16"/>
      <c r="X165" s="16"/>
      <c r="Y165" s="16"/>
      <c r="Z165" s="16"/>
      <c r="AA165" s="16"/>
      <c r="AB165" s="18"/>
      <c r="AC165" s="16"/>
      <c r="AD165" s="16"/>
      <c r="AE165" s="16"/>
      <c r="AF165" s="16"/>
      <c r="AG165" s="16"/>
      <c r="AH165" s="18"/>
      <c r="AJ165" s="74"/>
      <c r="AK165" s="75"/>
      <c r="AL165" s="75"/>
      <c r="AM165" s="75"/>
      <c r="AN165" s="76"/>
      <c r="AO165" s="77"/>
    </row>
    <row r="166" spans="14:41" ht="6.75" customHeight="1">
      <c r="N166" s="24"/>
      <c r="O166" s="15"/>
      <c r="AJ166" s="72"/>
      <c r="AK166" s="17"/>
      <c r="AL166" s="17"/>
      <c r="AM166" s="17"/>
      <c r="AN166" s="17"/>
      <c r="AO166" s="73"/>
    </row>
    <row r="167" spans="7:41" ht="6.75" customHeight="1">
      <c r="G167" s="181" t="s">
        <v>150</v>
      </c>
      <c r="H167" s="182"/>
      <c r="I167" s="182"/>
      <c r="J167" s="208"/>
      <c r="K167" s="203">
        <f>U163+U167+U170+U173+U178+U183+J169+J171</f>
        <v>79</v>
      </c>
      <c r="L167" s="220"/>
      <c r="M167" s="9"/>
      <c r="N167" s="4"/>
      <c r="O167" s="10"/>
      <c r="P167" s="181" t="s">
        <v>151</v>
      </c>
      <c r="Q167" s="182"/>
      <c r="R167" s="182"/>
      <c r="S167" s="182"/>
      <c r="T167" s="182"/>
      <c r="U167" s="179">
        <f>AB167+AH167+1</f>
        <v>6</v>
      </c>
      <c r="V167" s="10"/>
      <c r="W167" s="181" t="s">
        <v>106</v>
      </c>
      <c r="X167" s="182"/>
      <c r="Y167" s="182"/>
      <c r="Z167" s="182"/>
      <c r="AA167" s="182"/>
      <c r="AB167" s="179">
        <v>3</v>
      </c>
      <c r="AC167" s="181" t="s">
        <v>120</v>
      </c>
      <c r="AD167" s="182"/>
      <c r="AE167" s="182"/>
      <c r="AF167" s="182"/>
      <c r="AG167" s="182"/>
      <c r="AH167" s="179">
        <v>2</v>
      </c>
      <c r="AJ167" s="17"/>
      <c r="AK167" s="17"/>
      <c r="AL167" s="17"/>
      <c r="AM167" s="17"/>
      <c r="AN167" s="17"/>
      <c r="AO167" s="17"/>
    </row>
    <row r="168" spans="7:34" ht="6.75" customHeight="1">
      <c r="G168" s="183"/>
      <c r="H168" s="184"/>
      <c r="I168" s="184"/>
      <c r="J168" s="209"/>
      <c r="K168" s="206"/>
      <c r="L168" s="221"/>
      <c r="N168" s="78"/>
      <c r="O168" s="15"/>
      <c r="P168" s="183"/>
      <c r="Q168" s="184"/>
      <c r="R168" s="184"/>
      <c r="S168" s="184"/>
      <c r="T168" s="184"/>
      <c r="U168" s="180"/>
      <c r="W168" s="183"/>
      <c r="X168" s="184"/>
      <c r="Y168" s="184"/>
      <c r="Z168" s="184"/>
      <c r="AA168" s="184"/>
      <c r="AB168" s="180"/>
      <c r="AC168" s="183"/>
      <c r="AD168" s="184"/>
      <c r="AE168" s="184"/>
      <c r="AF168" s="184"/>
      <c r="AG168" s="184"/>
      <c r="AH168" s="180"/>
    </row>
    <row r="169" spans="7:15" ht="6.75" customHeight="1">
      <c r="G169" s="182" t="s">
        <v>152</v>
      </c>
      <c r="H169" s="182"/>
      <c r="I169" s="182"/>
      <c r="J169" s="203">
        <v>1</v>
      </c>
      <c r="N169" s="78"/>
      <c r="O169" s="15"/>
    </row>
    <row r="170" spans="7:34" ht="6.75" customHeight="1">
      <c r="G170" s="207"/>
      <c r="H170" s="207"/>
      <c r="I170" s="207"/>
      <c r="J170" s="187"/>
      <c r="N170" s="78"/>
      <c r="O170" s="10"/>
      <c r="P170" s="181" t="s">
        <v>153</v>
      </c>
      <c r="Q170" s="182"/>
      <c r="R170" s="182"/>
      <c r="S170" s="182"/>
      <c r="T170" s="182"/>
      <c r="U170" s="179">
        <f>AB170+AH170+1</f>
        <v>4</v>
      </c>
      <c r="V170" s="10"/>
      <c r="W170" s="181" t="s">
        <v>154</v>
      </c>
      <c r="X170" s="182"/>
      <c r="Y170" s="182"/>
      <c r="Z170" s="182"/>
      <c r="AA170" s="182"/>
      <c r="AB170" s="179">
        <v>1</v>
      </c>
      <c r="AC170" s="181" t="s">
        <v>155</v>
      </c>
      <c r="AD170" s="182"/>
      <c r="AE170" s="182"/>
      <c r="AF170" s="182"/>
      <c r="AG170" s="182"/>
      <c r="AH170" s="179">
        <v>2</v>
      </c>
    </row>
    <row r="171" spans="7:34" ht="6.75" customHeight="1">
      <c r="G171" s="207" t="s">
        <v>11</v>
      </c>
      <c r="H171" s="207"/>
      <c r="I171" s="207"/>
      <c r="J171" s="187">
        <v>1</v>
      </c>
      <c r="N171" s="15"/>
      <c r="O171" s="17"/>
      <c r="P171" s="183"/>
      <c r="Q171" s="184"/>
      <c r="R171" s="184"/>
      <c r="S171" s="184"/>
      <c r="T171" s="184"/>
      <c r="U171" s="180"/>
      <c r="W171" s="183"/>
      <c r="X171" s="184"/>
      <c r="Y171" s="184"/>
      <c r="Z171" s="184"/>
      <c r="AA171" s="184"/>
      <c r="AB171" s="180"/>
      <c r="AC171" s="183"/>
      <c r="AD171" s="184"/>
      <c r="AE171" s="184"/>
      <c r="AF171" s="184"/>
      <c r="AG171" s="184"/>
      <c r="AH171" s="180"/>
    </row>
    <row r="172" spans="7:15" ht="6.75" customHeight="1">
      <c r="G172" s="207"/>
      <c r="H172" s="207"/>
      <c r="I172" s="207"/>
      <c r="J172" s="187"/>
      <c r="N172" s="15"/>
      <c r="O172" s="17"/>
    </row>
    <row r="173" spans="7:40" ht="6.75" customHeight="1">
      <c r="G173" s="195" t="s">
        <v>156</v>
      </c>
      <c r="H173" s="195"/>
      <c r="I173" s="195"/>
      <c r="J173" s="195"/>
      <c r="N173" s="19"/>
      <c r="O173" s="4"/>
      <c r="P173" s="181" t="s">
        <v>157</v>
      </c>
      <c r="Q173" s="182"/>
      <c r="R173" s="182"/>
      <c r="S173" s="182"/>
      <c r="T173" s="182"/>
      <c r="U173" s="179">
        <f>AB173+AB175+AH173+AH175+AN173+AN175</f>
        <v>26</v>
      </c>
      <c r="V173" s="10"/>
      <c r="W173" s="181" t="s">
        <v>158</v>
      </c>
      <c r="X173" s="182"/>
      <c r="Y173" s="182"/>
      <c r="Z173" s="182"/>
      <c r="AA173" s="182"/>
      <c r="AB173" s="179">
        <v>5</v>
      </c>
      <c r="AC173" s="181" t="s">
        <v>159</v>
      </c>
      <c r="AD173" s="182"/>
      <c r="AE173" s="182"/>
      <c r="AF173" s="182"/>
      <c r="AG173" s="182"/>
      <c r="AH173" s="179">
        <v>6</v>
      </c>
      <c r="AI173" s="181" t="s">
        <v>160</v>
      </c>
      <c r="AJ173" s="182"/>
      <c r="AK173" s="182"/>
      <c r="AL173" s="182"/>
      <c r="AM173" s="182"/>
      <c r="AN173" s="179">
        <v>6</v>
      </c>
    </row>
    <row r="174" spans="7:40" ht="6.75" customHeight="1">
      <c r="G174" s="195"/>
      <c r="H174" s="195"/>
      <c r="I174" s="195"/>
      <c r="J174" s="195"/>
      <c r="M174" s="17"/>
      <c r="N174" s="7"/>
      <c r="O174" s="7"/>
      <c r="P174" s="183"/>
      <c r="Q174" s="184"/>
      <c r="R174" s="184"/>
      <c r="S174" s="184"/>
      <c r="T174" s="184"/>
      <c r="U174" s="180"/>
      <c r="W174" s="183"/>
      <c r="X174" s="184"/>
      <c r="Y174" s="184"/>
      <c r="Z174" s="184"/>
      <c r="AA174" s="184"/>
      <c r="AB174" s="180"/>
      <c r="AC174" s="183"/>
      <c r="AD174" s="184"/>
      <c r="AE174" s="184"/>
      <c r="AF174" s="184"/>
      <c r="AG174" s="184"/>
      <c r="AH174" s="180"/>
      <c r="AI174" s="183"/>
      <c r="AJ174" s="184"/>
      <c r="AK174" s="184"/>
      <c r="AL174" s="184"/>
      <c r="AM174" s="184"/>
      <c r="AN174" s="180"/>
    </row>
    <row r="175" spans="13:40" ht="6.75" customHeight="1">
      <c r="M175" s="17"/>
      <c r="N175" s="17"/>
      <c r="O175" s="17"/>
      <c r="P175" s="79"/>
      <c r="Q175" s="11"/>
      <c r="W175" s="181" t="s">
        <v>161</v>
      </c>
      <c r="X175" s="182"/>
      <c r="Y175" s="182"/>
      <c r="Z175" s="182"/>
      <c r="AA175" s="182"/>
      <c r="AB175" s="179">
        <v>3</v>
      </c>
      <c r="AC175" s="181" t="s">
        <v>162</v>
      </c>
      <c r="AD175" s="182"/>
      <c r="AE175" s="182"/>
      <c r="AF175" s="182"/>
      <c r="AG175" s="182"/>
      <c r="AH175" s="179">
        <v>3</v>
      </c>
      <c r="AI175" s="181" t="s">
        <v>163</v>
      </c>
      <c r="AJ175" s="182"/>
      <c r="AK175" s="182"/>
      <c r="AL175" s="182"/>
      <c r="AM175" s="182"/>
      <c r="AN175" s="179">
        <v>3</v>
      </c>
    </row>
    <row r="176" spans="13:40" ht="6.75" customHeight="1">
      <c r="M176" s="17"/>
      <c r="N176" s="17"/>
      <c r="O176" s="17"/>
      <c r="P176" s="24"/>
      <c r="Q176" s="15"/>
      <c r="W176" s="183"/>
      <c r="X176" s="184"/>
      <c r="Y176" s="184"/>
      <c r="Z176" s="184"/>
      <c r="AA176" s="184"/>
      <c r="AB176" s="180"/>
      <c r="AC176" s="183"/>
      <c r="AD176" s="184"/>
      <c r="AE176" s="184"/>
      <c r="AF176" s="184"/>
      <c r="AG176" s="184"/>
      <c r="AH176" s="180"/>
      <c r="AI176" s="183"/>
      <c r="AJ176" s="184"/>
      <c r="AK176" s="184"/>
      <c r="AL176" s="184"/>
      <c r="AM176" s="184"/>
      <c r="AN176" s="180"/>
    </row>
    <row r="177" spans="13:17" ht="6.75" customHeight="1">
      <c r="M177" s="17"/>
      <c r="N177" s="17"/>
      <c r="O177" s="17"/>
      <c r="P177" s="4"/>
      <c r="Q177" s="19"/>
    </row>
    <row r="178" spans="13:40" ht="6.75" customHeight="1">
      <c r="M178" s="17"/>
      <c r="N178" s="17"/>
      <c r="O178" s="24"/>
      <c r="P178" s="181" t="s">
        <v>164</v>
      </c>
      <c r="Q178" s="182"/>
      <c r="R178" s="182"/>
      <c r="S178" s="182"/>
      <c r="T178" s="182"/>
      <c r="U178" s="179">
        <f>AB178+AH178+AN178+AB180+AH180+AN180+1</f>
        <v>16</v>
      </c>
      <c r="V178" s="10"/>
      <c r="W178" s="181" t="s">
        <v>158</v>
      </c>
      <c r="X178" s="237"/>
      <c r="Y178" s="237"/>
      <c r="Z178" s="237"/>
      <c r="AA178" s="237"/>
      <c r="AB178" s="179">
        <v>3</v>
      </c>
      <c r="AC178" s="181" t="s">
        <v>165</v>
      </c>
      <c r="AD178" s="182"/>
      <c r="AE178" s="182"/>
      <c r="AF178" s="182"/>
      <c r="AG178" s="182"/>
      <c r="AH178" s="179">
        <v>3</v>
      </c>
      <c r="AI178" s="181" t="s">
        <v>160</v>
      </c>
      <c r="AJ178" s="182"/>
      <c r="AK178" s="182"/>
      <c r="AL178" s="182"/>
      <c r="AM178" s="182"/>
      <c r="AN178" s="179">
        <v>3</v>
      </c>
    </row>
    <row r="179" spans="13:40" ht="6.75" customHeight="1">
      <c r="M179" s="17"/>
      <c r="N179" s="17"/>
      <c r="O179" s="24"/>
      <c r="P179" s="183"/>
      <c r="Q179" s="184"/>
      <c r="R179" s="184"/>
      <c r="S179" s="184"/>
      <c r="T179" s="184"/>
      <c r="U179" s="180"/>
      <c r="W179" s="238"/>
      <c r="X179" s="239"/>
      <c r="Y179" s="239"/>
      <c r="Z179" s="239"/>
      <c r="AA179" s="239"/>
      <c r="AB179" s="180"/>
      <c r="AC179" s="183"/>
      <c r="AD179" s="184"/>
      <c r="AE179" s="184"/>
      <c r="AF179" s="184"/>
      <c r="AG179" s="184"/>
      <c r="AH179" s="180"/>
      <c r="AI179" s="183"/>
      <c r="AJ179" s="184"/>
      <c r="AK179" s="184"/>
      <c r="AL179" s="184"/>
      <c r="AM179" s="184"/>
      <c r="AN179" s="180"/>
    </row>
    <row r="180" spans="13:40" ht="6.75" customHeight="1">
      <c r="M180" s="17"/>
      <c r="N180" s="17"/>
      <c r="O180" s="17"/>
      <c r="P180" s="28"/>
      <c r="Q180" s="5"/>
      <c r="R180" s="16"/>
      <c r="S180" s="16"/>
      <c r="T180" s="16"/>
      <c r="U180" s="18"/>
      <c r="W180" s="181" t="s">
        <v>161</v>
      </c>
      <c r="X180" s="182"/>
      <c r="Y180" s="182"/>
      <c r="Z180" s="182"/>
      <c r="AA180" s="182"/>
      <c r="AB180" s="179">
        <v>2</v>
      </c>
      <c r="AC180" s="181" t="s">
        <v>162</v>
      </c>
      <c r="AD180" s="182"/>
      <c r="AE180" s="182"/>
      <c r="AF180" s="182"/>
      <c r="AG180" s="182"/>
      <c r="AH180" s="179">
        <v>2</v>
      </c>
      <c r="AI180" s="181" t="s">
        <v>163</v>
      </c>
      <c r="AJ180" s="182"/>
      <c r="AK180" s="182"/>
      <c r="AL180" s="182"/>
      <c r="AM180" s="182"/>
      <c r="AN180" s="179">
        <v>2</v>
      </c>
    </row>
    <row r="181" spans="13:40" ht="6.75" customHeight="1">
      <c r="M181" s="17"/>
      <c r="N181" s="17"/>
      <c r="O181" s="17"/>
      <c r="P181" s="39"/>
      <c r="Q181" s="27"/>
      <c r="R181" s="16"/>
      <c r="S181" s="16"/>
      <c r="T181" s="16"/>
      <c r="U181" s="18"/>
      <c r="W181" s="183"/>
      <c r="X181" s="184"/>
      <c r="Y181" s="184"/>
      <c r="Z181" s="184"/>
      <c r="AA181" s="184"/>
      <c r="AB181" s="180"/>
      <c r="AC181" s="183"/>
      <c r="AD181" s="184"/>
      <c r="AE181" s="184"/>
      <c r="AF181" s="184"/>
      <c r="AG181" s="184"/>
      <c r="AH181" s="180"/>
      <c r="AI181" s="183"/>
      <c r="AJ181" s="184"/>
      <c r="AK181" s="184"/>
      <c r="AL181" s="184"/>
      <c r="AM181" s="184"/>
      <c r="AN181" s="180"/>
    </row>
    <row r="182" spans="13:17" ht="6.75" customHeight="1">
      <c r="M182" s="17"/>
      <c r="N182" s="17"/>
      <c r="O182" s="17"/>
      <c r="P182" s="4"/>
      <c r="Q182" s="19"/>
    </row>
    <row r="183" spans="13:40" ht="6.75" customHeight="1">
      <c r="M183" s="17"/>
      <c r="N183" s="17"/>
      <c r="O183" s="24"/>
      <c r="P183" s="181" t="s">
        <v>166</v>
      </c>
      <c r="Q183" s="182"/>
      <c r="R183" s="182"/>
      <c r="S183" s="182"/>
      <c r="T183" s="182"/>
      <c r="U183" s="179">
        <f>AB183+AB185+AH183+AH185+AN183+AN185+1</f>
        <v>19</v>
      </c>
      <c r="V183" s="10"/>
      <c r="W183" s="181" t="s">
        <v>158</v>
      </c>
      <c r="X183" s="237"/>
      <c r="Y183" s="237"/>
      <c r="Z183" s="237"/>
      <c r="AA183" s="237"/>
      <c r="AB183" s="179">
        <v>3</v>
      </c>
      <c r="AC183" s="181" t="s">
        <v>165</v>
      </c>
      <c r="AD183" s="237"/>
      <c r="AE183" s="237"/>
      <c r="AF183" s="237"/>
      <c r="AG183" s="237"/>
      <c r="AH183" s="179">
        <v>3</v>
      </c>
      <c r="AI183" s="181" t="s">
        <v>160</v>
      </c>
      <c r="AJ183" s="237"/>
      <c r="AK183" s="237"/>
      <c r="AL183" s="237"/>
      <c r="AM183" s="237"/>
      <c r="AN183" s="179">
        <v>3</v>
      </c>
    </row>
    <row r="184" spans="14:40" ht="6.75" customHeight="1">
      <c r="N184" s="17"/>
      <c r="O184" s="24"/>
      <c r="P184" s="183"/>
      <c r="Q184" s="184"/>
      <c r="R184" s="184"/>
      <c r="S184" s="184"/>
      <c r="T184" s="184"/>
      <c r="U184" s="180"/>
      <c r="W184" s="238"/>
      <c r="X184" s="239"/>
      <c r="Y184" s="239"/>
      <c r="Z184" s="239"/>
      <c r="AA184" s="239"/>
      <c r="AB184" s="180"/>
      <c r="AC184" s="238"/>
      <c r="AD184" s="239"/>
      <c r="AE184" s="239"/>
      <c r="AF184" s="239"/>
      <c r="AG184" s="239"/>
      <c r="AH184" s="180"/>
      <c r="AI184" s="238"/>
      <c r="AJ184" s="239"/>
      <c r="AK184" s="239"/>
      <c r="AL184" s="239"/>
      <c r="AM184" s="239"/>
      <c r="AN184" s="180"/>
    </row>
    <row r="185" spans="15:40" ht="6.75" customHeight="1">
      <c r="O185" s="17"/>
      <c r="P185" s="16"/>
      <c r="Q185" s="16"/>
      <c r="R185" s="16"/>
      <c r="S185" s="16"/>
      <c r="T185" s="16"/>
      <c r="U185" s="16"/>
      <c r="W185" s="181" t="s">
        <v>161</v>
      </c>
      <c r="X185" s="182"/>
      <c r="Y185" s="182"/>
      <c r="Z185" s="182"/>
      <c r="AA185" s="182"/>
      <c r="AB185" s="179">
        <v>3</v>
      </c>
      <c r="AC185" s="181" t="s">
        <v>162</v>
      </c>
      <c r="AD185" s="182"/>
      <c r="AE185" s="182"/>
      <c r="AF185" s="182"/>
      <c r="AG185" s="182"/>
      <c r="AH185" s="179">
        <v>3</v>
      </c>
      <c r="AI185" s="181" t="s">
        <v>163</v>
      </c>
      <c r="AJ185" s="182"/>
      <c r="AK185" s="182"/>
      <c r="AL185" s="182"/>
      <c r="AM185" s="182"/>
      <c r="AN185" s="179">
        <v>3</v>
      </c>
    </row>
    <row r="186" spans="15:40" ht="6.75" customHeight="1">
      <c r="O186" s="17"/>
      <c r="W186" s="183"/>
      <c r="X186" s="184"/>
      <c r="Y186" s="184"/>
      <c r="Z186" s="184"/>
      <c r="AA186" s="184"/>
      <c r="AB186" s="180"/>
      <c r="AC186" s="183"/>
      <c r="AD186" s="184"/>
      <c r="AE186" s="184"/>
      <c r="AF186" s="184"/>
      <c r="AG186" s="184"/>
      <c r="AH186" s="180"/>
      <c r="AI186" s="183"/>
      <c r="AJ186" s="184"/>
      <c r="AK186" s="184"/>
      <c r="AL186" s="184"/>
      <c r="AM186" s="184"/>
      <c r="AN186" s="180"/>
    </row>
    <row r="187" spans="15:40" ht="6.75" customHeight="1">
      <c r="O187" s="17"/>
      <c r="W187" s="16"/>
      <c r="X187" s="16"/>
      <c r="Y187" s="16"/>
      <c r="Z187" s="16"/>
      <c r="AA187" s="16"/>
      <c r="AB187" s="18"/>
      <c r="AC187" s="16"/>
      <c r="AD187" s="16"/>
      <c r="AE187" s="16"/>
      <c r="AF187" s="16"/>
      <c r="AG187" s="16"/>
      <c r="AH187" s="18"/>
      <c r="AI187" s="16"/>
      <c r="AJ187" s="16"/>
      <c r="AK187" s="16"/>
      <c r="AL187" s="16"/>
      <c r="AM187" s="16"/>
      <c r="AN187" s="18"/>
    </row>
    <row r="188" spans="6:15" ht="6.75" customHeight="1">
      <c r="F188" s="181" t="s">
        <v>167</v>
      </c>
      <c r="G188" s="237"/>
      <c r="H188" s="237"/>
      <c r="I188" s="237"/>
      <c r="J188" s="259"/>
      <c r="K188" s="80"/>
      <c r="L188" s="80"/>
      <c r="O188" s="17"/>
    </row>
    <row r="189" spans="6:15" ht="6.75" customHeight="1">
      <c r="F189" s="238"/>
      <c r="G189" s="239"/>
      <c r="H189" s="239"/>
      <c r="I189" s="239"/>
      <c r="J189" s="260"/>
      <c r="K189" s="80"/>
      <c r="L189" s="80"/>
      <c r="O189" s="17"/>
    </row>
    <row r="190" spans="10:15" ht="6.75" customHeight="1">
      <c r="J190" s="15"/>
      <c r="K190" s="17"/>
      <c r="L190" s="17"/>
      <c r="O190" s="17"/>
    </row>
    <row r="191" spans="7:40" ht="6.75" customHeight="1">
      <c r="G191" s="181" t="s">
        <v>168</v>
      </c>
      <c r="H191" s="182"/>
      <c r="I191" s="182"/>
      <c r="J191" s="208"/>
      <c r="K191" s="203">
        <f>U191+U194+U197+J193</f>
        <v>30</v>
      </c>
      <c r="L191" s="220"/>
      <c r="M191" s="9"/>
      <c r="N191" s="9"/>
      <c r="O191" s="4"/>
      <c r="P191" s="181" t="s">
        <v>2</v>
      </c>
      <c r="Q191" s="182"/>
      <c r="R191" s="182"/>
      <c r="S191" s="182"/>
      <c r="T191" s="182"/>
      <c r="U191" s="179">
        <f>AB191+AH191+AN191+1</f>
        <v>8</v>
      </c>
      <c r="V191" s="10"/>
      <c r="W191" s="181" t="s">
        <v>4</v>
      </c>
      <c r="X191" s="182"/>
      <c r="Y191" s="182"/>
      <c r="Z191" s="182"/>
      <c r="AA191" s="182"/>
      <c r="AB191" s="179">
        <v>3</v>
      </c>
      <c r="AC191" s="181" t="s">
        <v>169</v>
      </c>
      <c r="AD191" s="182"/>
      <c r="AE191" s="182"/>
      <c r="AF191" s="182"/>
      <c r="AG191" s="182"/>
      <c r="AH191" s="179">
        <v>3</v>
      </c>
      <c r="AI191" s="181" t="s">
        <v>170</v>
      </c>
      <c r="AJ191" s="182"/>
      <c r="AK191" s="182"/>
      <c r="AL191" s="182"/>
      <c r="AM191" s="182"/>
      <c r="AN191" s="179">
        <v>1</v>
      </c>
    </row>
    <row r="192" spans="7:40" ht="6.75" customHeight="1">
      <c r="G192" s="183"/>
      <c r="H192" s="184"/>
      <c r="I192" s="184"/>
      <c r="J192" s="209"/>
      <c r="K192" s="206"/>
      <c r="L192" s="221"/>
      <c r="N192" s="11"/>
      <c r="O192" s="7"/>
      <c r="P192" s="183"/>
      <c r="Q192" s="184"/>
      <c r="R192" s="184"/>
      <c r="S192" s="184"/>
      <c r="T192" s="184"/>
      <c r="U192" s="180"/>
      <c r="W192" s="183"/>
      <c r="X192" s="184"/>
      <c r="Y192" s="184"/>
      <c r="Z192" s="184"/>
      <c r="AA192" s="184"/>
      <c r="AB192" s="180"/>
      <c r="AC192" s="183"/>
      <c r="AD192" s="184"/>
      <c r="AE192" s="184"/>
      <c r="AF192" s="184"/>
      <c r="AG192" s="184"/>
      <c r="AH192" s="180"/>
      <c r="AI192" s="183"/>
      <c r="AJ192" s="184"/>
      <c r="AK192" s="184"/>
      <c r="AL192" s="184"/>
      <c r="AM192" s="184"/>
      <c r="AN192" s="180"/>
    </row>
    <row r="193" spans="7:15" ht="6.75" customHeight="1">
      <c r="G193" s="207" t="s">
        <v>11</v>
      </c>
      <c r="H193" s="207"/>
      <c r="I193" s="207"/>
      <c r="J193" s="187">
        <v>1</v>
      </c>
      <c r="N193" s="15"/>
      <c r="O193" s="17"/>
    </row>
    <row r="194" spans="7:34" ht="6.75" customHeight="1">
      <c r="G194" s="207"/>
      <c r="H194" s="207"/>
      <c r="I194" s="207"/>
      <c r="J194" s="187"/>
      <c r="N194" s="19"/>
      <c r="O194" s="4"/>
      <c r="P194" s="181" t="s">
        <v>171</v>
      </c>
      <c r="Q194" s="182"/>
      <c r="R194" s="182"/>
      <c r="S194" s="182"/>
      <c r="T194" s="182"/>
      <c r="U194" s="179">
        <f>AB194+AH194+1</f>
        <v>9</v>
      </c>
      <c r="V194" s="10"/>
      <c r="W194" s="181" t="s">
        <v>103</v>
      </c>
      <c r="X194" s="182"/>
      <c r="Y194" s="182"/>
      <c r="Z194" s="182"/>
      <c r="AA194" s="182"/>
      <c r="AB194" s="179">
        <v>4</v>
      </c>
      <c r="AC194" s="181" t="s">
        <v>172</v>
      </c>
      <c r="AD194" s="182"/>
      <c r="AE194" s="182"/>
      <c r="AF194" s="182"/>
      <c r="AG194" s="182"/>
      <c r="AH194" s="179">
        <v>4</v>
      </c>
    </row>
    <row r="195" spans="7:34" ht="6.75" customHeight="1">
      <c r="G195" s="195" t="s">
        <v>173</v>
      </c>
      <c r="H195" s="195"/>
      <c r="I195" s="195"/>
      <c r="J195" s="195"/>
      <c r="N195" s="15"/>
      <c r="O195" s="17"/>
      <c r="P195" s="183"/>
      <c r="Q195" s="184"/>
      <c r="R195" s="184"/>
      <c r="S195" s="184"/>
      <c r="T195" s="184"/>
      <c r="U195" s="180"/>
      <c r="W195" s="183"/>
      <c r="X195" s="184"/>
      <c r="Y195" s="184"/>
      <c r="Z195" s="184"/>
      <c r="AA195" s="184"/>
      <c r="AB195" s="180"/>
      <c r="AC195" s="183"/>
      <c r="AD195" s="184"/>
      <c r="AE195" s="184"/>
      <c r="AF195" s="184"/>
      <c r="AG195" s="184"/>
      <c r="AH195" s="180"/>
    </row>
    <row r="196" spans="7:15" ht="6.75" customHeight="1">
      <c r="G196" s="195"/>
      <c r="H196" s="195"/>
      <c r="I196" s="195"/>
      <c r="J196" s="195"/>
      <c r="N196" s="15"/>
      <c r="O196" s="17"/>
    </row>
    <row r="197" spans="14:40" ht="6.75" customHeight="1">
      <c r="N197" s="19"/>
      <c r="O197" s="4"/>
      <c r="P197" s="181" t="s">
        <v>174</v>
      </c>
      <c r="Q197" s="182"/>
      <c r="R197" s="182"/>
      <c r="S197" s="182"/>
      <c r="T197" s="182"/>
      <c r="U197" s="179">
        <f>AB197+AH197+AN197</f>
        <v>12</v>
      </c>
      <c r="V197" s="10"/>
      <c r="W197" s="181" t="s">
        <v>121</v>
      </c>
      <c r="X197" s="182"/>
      <c r="Y197" s="182"/>
      <c r="Z197" s="182"/>
      <c r="AA197" s="182"/>
      <c r="AB197" s="179">
        <v>3</v>
      </c>
      <c r="AC197" s="181" t="s">
        <v>175</v>
      </c>
      <c r="AD197" s="182"/>
      <c r="AE197" s="182"/>
      <c r="AF197" s="182"/>
      <c r="AG197" s="182"/>
      <c r="AH197" s="179">
        <v>4</v>
      </c>
      <c r="AI197" s="181" t="s">
        <v>176</v>
      </c>
      <c r="AJ197" s="182"/>
      <c r="AK197" s="182"/>
      <c r="AL197" s="182"/>
      <c r="AM197" s="182"/>
      <c r="AN197" s="179">
        <v>5</v>
      </c>
    </row>
    <row r="198" spans="15:40" ht="6.75" customHeight="1">
      <c r="O198" s="17"/>
      <c r="P198" s="183"/>
      <c r="Q198" s="184"/>
      <c r="R198" s="184"/>
      <c r="S198" s="184"/>
      <c r="T198" s="184"/>
      <c r="U198" s="180"/>
      <c r="W198" s="183"/>
      <c r="X198" s="184"/>
      <c r="Y198" s="184"/>
      <c r="Z198" s="184"/>
      <c r="AA198" s="184"/>
      <c r="AB198" s="180"/>
      <c r="AC198" s="183"/>
      <c r="AD198" s="184"/>
      <c r="AE198" s="184"/>
      <c r="AF198" s="184"/>
      <c r="AG198" s="184"/>
      <c r="AH198" s="180"/>
      <c r="AI198" s="183"/>
      <c r="AJ198" s="184"/>
      <c r="AK198" s="184"/>
      <c r="AL198" s="184"/>
      <c r="AM198" s="184"/>
      <c r="AN198" s="180"/>
    </row>
    <row r="199" spans="15:40" ht="6.75" customHeight="1">
      <c r="O199" s="17"/>
      <c r="P199" s="16"/>
      <c r="Q199" s="16"/>
      <c r="R199" s="16"/>
      <c r="S199" s="16"/>
      <c r="T199" s="16"/>
      <c r="U199" s="18"/>
      <c r="W199" s="16"/>
      <c r="X199" s="16"/>
      <c r="Y199" s="16"/>
      <c r="Z199" s="16"/>
      <c r="AA199" s="16"/>
      <c r="AB199" s="18"/>
      <c r="AC199" s="16"/>
      <c r="AD199" s="16"/>
      <c r="AE199" s="16"/>
      <c r="AF199" s="16"/>
      <c r="AG199" s="16"/>
      <c r="AH199" s="18"/>
      <c r="AI199" s="16"/>
      <c r="AJ199" s="16"/>
      <c r="AK199" s="16"/>
      <c r="AL199" s="16"/>
      <c r="AM199" s="16"/>
      <c r="AN199" s="18"/>
    </row>
    <row r="200" spans="2:38" ht="6.75" customHeight="1">
      <c r="B200" s="181" t="s">
        <v>177</v>
      </c>
      <c r="C200" s="237"/>
      <c r="D200" s="237"/>
      <c r="E200" s="237"/>
      <c r="F200" s="253"/>
      <c r="G200" s="230">
        <f>K206+K232</f>
        <v>147</v>
      </c>
      <c r="H200" s="231"/>
      <c r="K200" s="17"/>
      <c r="L200" s="17"/>
      <c r="M200" s="16"/>
      <c r="N200" s="16"/>
      <c r="O200" s="16"/>
      <c r="P200" s="16"/>
      <c r="Q200" s="16"/>
      <c r="R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</row>
    <row r="201" spans="2:38" ht="6.75" customHeight="1">
      <c r="B201" s="238"/>
      <c r="C201" s="239"/>
      <c r="D201" s="239"/>
      <c r="E201" s="239"/>
      <c r="F201" s="254"/>
      <c r="G201" s="232"/>
      <c r="H201" s="231"/>
      <c r="K201" s="17"/>
      <c r="L201" s="17"/>
      <c r="M201" s="16"/>
      <c r="N201" s="16"/>
      <c r="O201" s="16"/>
      <c r="P201" s="16"/>
      <c r="Q201" s="16"/>
      <c r="R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</row>
    <row r="202" spans="3:38" ht="6.75" customHeight="1">
      <c r="C202" s="81"/>
      <c r="K202" s="17"/>
      <c r="L202" s="17"/>
      <c r="M202" s="16"/>
      <c r="N202" s="16"/>
      <c r="O202" s="16"/>
      <c r="P202" s="16"/>
      <c r="Q202" s="16"/>
      <c r="R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</row>
    <row r="203" spans="2:38" ht="6.75" customHeight="1">
      <c r="B203" s="181" t="s">
        <v>178</v>
      </c>
      <c r="C203" s="182"/>
      <c r="D203" s="182"/>
      <c r="E203" s="182"/>
      <c r="F203" s="204"/>
      <c r="K203" s="17"/>
      <c r="L203" s="17"/>
      <c r="M203" s="16"/>
      <c r="N203" s="16"/>
      <c r="O203" s="16"/>
      <c r="P203" s="16"/>
      <c r="Q203" s="16"/>
      <c r="R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</row>
    <row r="204" spans="2:12" ht="6.75" customHeight="1">
      <c r="B204" s="183"/>
      <c r="C204" s="184"/>
      <c r="D204" s="184"/>
      <c r="E204" s="184"/>
      <c r="F204" s="205"/>
      <c r="K204" s="17"/>
      <c r="L204" s="17"/>
    </row>
    <row r="205" spans="3:12" ht="6.75" customHeight="1">
      <c r="C205" s="11"/>
      <c r="D205" s="17"/>
      <c r="E205" s="17"/>
      <c r="F205" s="17"/>
      <c r="G205" s="9"/>
      <c r="H205" s="17"/>
      <c r="K205" s="17"/>
      <c r="L205" s="17"/>
    </row>
    <row r="206" spans="3:37" ht="6.75" customHeight="1">
      <c r="C206" s="19"/>
      <c r="D206" s="9"/>
      <c r="E206" s="9"/>
      <c r="F206" s="4"/>
      <c r="G206" s="181" t="s">
        <v>179</v>
      </c>
      <c r="H206" s="182"/>
      <c r="I206" s="182"/>
      <c r="J206" s="208"/>
      <c r="K206" s="203">
        <f>U206+U211+U214+U218+U222+U228+J208+J212</f>
        <v>48</v>
      </c>
      <c r="L206" s="220"/>
      <c r="M206" s="9"/>
      <c r="N206" s="9"/>
      <c r="O206" s="4"/>
      <c r="P206" s="181" t="s">
        <v>2</v>
      </c>
      <c r="Q206" s="182"/>
      <c r="R206" s="182"/>
      <c r="S206" s="182"/>
      <c r="T206" s="182"/>
      <c r="U206" s="179">
        <f>AB206+AH206+AB208+1</f>
        <v>9</v>
      </c>
      <c r="V206" s="10"/>
      <c r="W206" s="181" t="s">
        <v>4</v>
      </c>
      <c r="X206" s="182"/>
      <c r="Y206" s="182"/>
      <c r="Z206" s="182"/>
      <c r="AA206" s="182"/>
      <c r="AB206" s="179">
        <v>3</v>
      </c>
      <c r="AC206" s="181" t="s">
        <v>180</v>
      </c>
      <c r="AD206" s="182"/>
      <c r="AE206" s="182"/>
      <c r="AF206" s="182"/>
      <c r="AG206" s="182"/>
      <c r="AH206" s="179">
        <v>5</v>
      </c>
      <c r="AI206" s="16"/>
      <c r="AJ206" s="16"/>
      <c r="AK206" s="16"/>
    </row>
    <row r="207" spans="3:37" ht="6.75" customHeight="1">
      <c r="C207" s="15"/>
      <c r="G207" s="183"/>
      <c r="H207" s="184"/>
      <c r="I207" s="184"/>
      <c r="J207" s="209"/>
      <c r="K207" s="206"/>
      <c r="L207" s="221"/>
      <c r="N207" s="11"/>
      <c r="O207" s="7"/>
      <c r="P207" s="183"/>
      <c r="Q207" s="184"/>
      <c r="R207" s="184"/>
      <c r="S207" s="184"/>
      <c r="T207" s="184"/>
      <c r="U207" s="180"/>
      <c r="W207" s="183"/>
      <c r="X207" s="184"/>
      <c r="Y207" s="184"/>
      <c r="Z207" s="184"/>
      <c r="AA207" s="184"/>
      <c r="AB207" s="180"/>
      <c r="AC207" s="183"/>
      <c r="AD207" s="184"/>
      <c r="AE207" s="184"/>
      <c r="AF207" s="184"/>
      <c r="AG207" s="184"/>
      <c r="AH207" s="180"/>
      <c r="AI207" s="16"/>
      <c r="AJ207" s="16"/>
      <c r="AK207" s="16"/>
    </row>
    <row r="208" spans="3:28" ht="6.75" customHeight="1">
      <c r="C208" s="15"/>
      <c r="G208" s="182" t="s">
        <v>7</v>
      </c>
      <c r="H208" s="182"/>
      <c r="I208" s="182"/>
      <c r="J208" s="203">
        <v>1</v>
      </c>
      <c r="N208" s="15"/>
      <c r="O208" s="17"/>
      <c r="P208" s="228" t="s">
        <v>181</v>
      </c>
      <c r="Q208" s="229"/>
      <c r="R208" s="229"/>
      <c r="S208" s="229"/>
      <c r="T208" s="229"/>
      <c r="U208" s="229"/>
      <c r="V208" s="55"/>
      <c r="W208" s="55"/>
      <c r="X208" s="55"/>
      <c r="Y208" s="6"/>
      <c r="Z208" s="6"/>
      <c r="AA208" s="6"/>
      <c r="AB208" s="203"/>
    </row>
    <row r="209" spans="3:28" ht="6.75" customHeight="1">
      <c r="C209" s="15"/>
      <c r="G209" s="207"/>
      <c r="H209" s="207"/>
      <c r="I209" s="207"/>
      <c r="J209" s="187"/>
      <c r="N209" s="15"/>
      <c r="O209" s="17"/>
      <c r="P209" s="197"/>
      <c r="Q209" s="197"/>
      <c r="R209" s="197"/>
      <c r="S209" s="197"/>
      <c r="T209" s="197"/>
      <c r="U209" s="197"/>
      <c r="V209" s="55"/>
      <c r="W209" s="55"/>
      <c r="X209" s="55"/>
      <c r="Y209" s="16"/>
      <c r="Z209" s="16"/>
      <c r="AA209" s="16"/>
      <c r="AB209" s="187"/>
    </row>
    <row r="210" spans="3:15" ht="6.75" customHeight="1">
      <c r="C210" s="15"/>
      <c r="G210" s="207"/>
      <c r="H210" s="207"/>
      <c r="I210" s="207"/>
      <c r="J210" s="187"/>
      <c r="N210" s="15"/>
      <c r="O210" s="17"/>
    </row>
    <row r="211" spans="3:40" ht="6.75" customHeight="1">
      <c r="C211" s="15"/>
      <c r="G211" s="207"/>
      <c r="H211" s="207"/>
      <c r="I211" s="207"/>
      <c r="J211" s="187"/>
      <c r="N211" s="19"/>
      <c r="O211" s="4"/>
      <c r="P211" s="181" t="s">
        <v>174</v>
      </c>
      <c r="Q211" s="182"/>
      <c r="R211" s="182"/>
      <c r="S211" s="182"/>
      <c r="T211" s="182"/>
      <c r="U211" s="179">
        <f>AB211+AH211+AN211+1</f>
        <v>11</v>
      </c>
      <c r="V211" s="10"/>
      <c r="W211" s="181" t="s">
        <v>27</v>
      </c>
      <c r="X211" s="182"/>
      <c r="Y211" s="182"/>
      <c r="Z211" s="182"/>
      <c r="AA211" s="182"/>
      <c r="AB211" s="179">
        <v>3</v>
      </c>
      <c r="AC211" s="181" t="s">
        <v>182</v>
      </c>
      <c r="AD211" s="182"/>
      <c r="AE211" s="182"/>
      <c r="AF211" s="182"/>
      <c r="AG211" s="182"/>
      <c r="AH211" s="179">
        <v>5</v>
      </c>
      <c r="AI211" s="181" t="s">
        <v>183</v>
      </c>
      <c r="AJ211" s="182"/>
      <c r="AK211" s="182"/>
      <c r="AL211" s="182"/>
      <c r="AM211" s="182"/>
      <c r="AN211" s="179">
        <v>2</v>
      </c>
    </row>
    <row r="212" spans="3:40" ht="6.75" customHeight="1">
      <c r="C212" s="15"/>
      <c r="G212" s="207" t="s">
        <v>11</v>
      </c>
      <c r="H212" s="207"/>
      <c r="I212" s="207"/>
      <c r="J212" s="187">
        <v>1</v>
      </c>
      <c r="N212" s="15"/>
      <c r="O212" s="17"/>
      <c r="P212" s="183"/>
      <c r="Q212" s="184"/>
      <c r="R212" s="184"/>
      <c r="S212" s="184"/>
      <c r="T212" s="184"/>
      <c r="U212" s="180"/>
      <c r="W212" s="183"/>
      <c r="X212" s="184"/>
      <c r="Y212" s="184"/>
      <c r="Z212" s="184"/>
      <c r="AA212" s="184"/>
      <c r="AB212" s="180"/>
      <c r="AC212" s="183"/>
      <c r="AD212" s="184"/>
      <c r="AE212" s="184"/>
      <c r="AF212" s="184"/>
      <c r="AG212" s="184"/>
      <c r="AH212" s="180"/>
      <c r="AI212" s="183"/>
      <c r="AJ212" s="184"/>
      <c r="AK212" s="184"/>
      <c r="AL212" s="184"/>
      <c r="AM212" s="184"/>
      <c r="AN212" s="180"/>
    </row>
    <row r="213" spans="3:15" ht="6.75" customHeight="1">
      <c r="C213" s="15"/>
      <c r="G213" s="207"/>
      <c r="H213" s="207"/>
      <c r="I213" s="207"/>
      <c r="J213" s="187"/>
      <c r="N213" s="15"/>
      <c r="O213" s="17"/>
    </row>
    <row r="214" spans="3:40" ht="6.75" customHeight="1">
      <c r="C214" s="15"/>
      <c r="G214" s="195" t="s">
        <v>184</v>
      </c>
      <c r="H214" s="195"/>
      <c r="I214" s="195"/>
      <c r="J214" s="195"/>
      <c r="N214" s="19"/>
      <c r="O214" s="4"/>
      <c r="P214" s="181" t="s">
        <v>185</v>
      </c>
      <c r="Q214" s="182"/>
      <c r="R214" s="182"/>
      <c r="S214" s="182"/>
      <c r="T214" s="182"/>
      <c r="U214" s="179">
        <f>AB214+AH214+AN214+AB216+AB218+1</f>
        <v>11</v>
      </c>
      <c r="V214" s="10"/>
      <c r="W214" s="181" t="s">
        <v>186</v>
      </c>
      <c r="X214" s="182"/>
      <c r="Y214" s="182"/>
      <c r="Z214" s="182"/>
      <c r="AA214" s="182"/>
      <c r="AB214" s="179">
        <v>2</v>
      </c>
      <c r="AC214" s="181" t="s">
        <v>187</v>
      </c>
      <c r="AD214" s="182"/>
      <c r="AE214" s="182"/>
      <c r="AF214" s="182"/>
      <c r="AG214" s="182"/>
      <c r="AH214" s="179">
        <v>2</v>
      </c>
      <c r="AI214" s="181" t="s">
        <v>188</v>
      </c>
      <c r="AJ214" s="182"/>
      <c r="AK214" s="182"/>
      <c r="AL214" s="182"/>
      <c r="AM214" s="182"/>
      <c r="AN214" s="179">
        <v>4</v>
      </c>
    </row>
    <row r="215" spans="3:40" ht="6.75" customHeight="1">
      <c r="C215" s="15"/>
      <c r="G215" s="195"/>
      <c r="H215" s="195"/>
      <c r="I215" s="195"/>
      <c r="J215" s="195"/>
      <c r="N215" s="15"/>
      <c r="O215" s="7"/>
      <c r="P215" s="183"/>
      <c r="Q215" s="184"/>
      <c r="R215" s="184"/>
      <c r="S215" s="184"/>
      <c r="T215" s="184"/>
      <c r="U215" s="180"/>
      <c r="W215" s="183"/>
      <c r="X215" s="184"/>
      <c r="Y215" s="184"/>
      <c r="Z215" s="184"/>
      <c r="AA215" s="184"/>
      <c r="AB215" s="180"/>
      <c r="AC215" s="183"/>
      <c r="AD215" s="184"/>
      <c r="AE215" s="184"/>
      <c r="AF215" s="184"/>
      <c r="AG215" s="184"/>
      <c r="AH215" s="180"/>
      <c r="AI215" s="183"/>
      <c r="AJ215" s="184"/>
      <c r="AK215" s="184"/>
      <c r="AL215" s="184"/>
      <c r="AM215" s="184"/>
      <c r="AN215" s="180"/>
    </row>
    <row r="216" spans="3:40" ht="6.75" customHeight="1">
      <c r="C216" s="15"/>
      <c r="G216" s="21"/>
      <c r="H216" s="21"/>
      <c r="I216" s="21"/>
      <c r="J216" s="21"/>
      <c r="N216" s="15"/>
      <c r="O216" s="17"/>
      <c r="P216" s="6"/>
      <c r="Q216" s="5"/>
      <c r="R216" s="16"/>
      <c r="S216" s="16"/>
      <c r="T216" s="16"/>
      <c r="U216" s="18"/>
      <c r="V216" s="17"/>
      <c r="W216" s="182"/>
      <c r="X216" s="182"/>
      <c r="Y216" s="182"/>
      <c r="Z216" s="182"/>
      <c r="AA216" s="182"/>
      <c r="AB216" s="203"/>
      <c r="AC216" s="16"/>
      <c r="AD216" s="16"/>
      <c r="AE216" s="16"/>
      <c r="AF216" s="16"/>
      <c r="AG216" s="16"/>
      <c r="AH216" s="8"/>
      <c r="AI216" s="6"/>
      <c r="AJ216" s="16"/>
      <c r="AK216" s="16"/>
      <c r="AL216" s="16"/>
      <c r="AM216" s="16"/>
      <c r="AN216" s="18"/>
    </row>
    <row r="217" spans="3:40" ht="6.75" customHeight="1">
      <c r="C217" s="15"/>
      <c r="G217" s="21"/>
      <c r="H217" s="21"/>
      <c r="I217" s="21"/>
      <c r="J217" s="21"/>
      <c r="N217" s="15"/>
      <c r="O217" s="17"/>
      <c r="P217" s="13"/>
      <c r="Q217" s="12"/>
      <c r="R217" s="16"/>
      <c r="S217" s="16"/>
      <c r="T217" s="16"/>
      <c r="U217" s="18"/>
      <c r="V217" s="17"/>
      <c r="W217" s="184"/>
      <c r="X217" s="184"/>
      <c r="Y217" s="184"/>
      <c r="Z217" s="184"/>
      <c r="AA217" s="184"/>
      <c r="AB217" s="206"/>
      <c r="AC217" s="16"/>
      <c r="AD217" s="16"/>
      <c r="AE217" s="16"/>
      <c r="AF217" s="16"/>
      <c r="AG217" s="16"/>
      <c r="AH217" s="18"/>
      <c r="AI217" s="16"/>
      <c r="AJ217" s="16"/>
      <c r="AK217" s="16"/>
      <c r="AL217" s="16"/>
      <c r="AM217" s="16"/>
      <c r="AN217" s="18"/>
    </row>
    <row r="218" spans="3:28" ht="6.75" customHeight="1">
      <c r="C218" s="15"/>
      <c r="N218" s="15"/>
      <c r="O218" s="17"/>
      <c r="P218" s="181" t="s">
        <v>189</v>
      </c>
      <c r="Q218" s="182"/>
      <c r="R218" s="182"/>
      <c r="S218" s="182"/>
      <c r="T218" s="182"/>
      <c r="U218" s="179"/>
      <c r="V218" s="10"/>
      <c r="W218" s="181" t="s">
        <v>190</v>
      </c>
      <c r="X218" s="182"/>
      <c r="Y218" s="182"/>
      <c r="Z218" s="182"/>
      <c r="AA218" s="182"/>
      <c r="AB218" s="179">
        <v>2</v>
      </c>
    </row>
    <row r="219" spans="3:28" ht="6.75" customHeight="1">
      <c r="C219" s="15"/>
      <c r="N219" s="15"/>
      <c r="O219" s="24"/>
      <c r="P219" s="183"/>
      <c r="Q219" s="184"/>
      <c r="R219" s="184"/>
      <c r="S219" s="184"/>
      <c r="T219" s="184"/>
      <c r="U219" s="180"/>
      <c r="V219" s="57"/>
      <c r="W219" s="183"/>
      <c r="X219" s="184"/>
      <c r="Y219" s="184"/>
      <c r="Z219" s="184"/>
      <c r="AA219" s="184"/>
      <c r="AB219" s="180"/>
    </row>
    <row r="220" spans="3:22" ht="6.75" customHeight="1">
      <c r="C220" s="15"/>
      <c r="N220" s="15"/>
      <c r="O220" s="17"/>
      <c r="V220" s="17"/>
    </row>
    <row r="221" spans="3:15" ht="6.75" customHeight="1">
      <c r="C221" s="15"/>
      <c r="N221" s="15"/>
      <c r="O221" s="17"/>
    </row>
    <row r="222" spans="3:34" ht="6.75" customHeight="1">
      <c r="C222" s="15"/>
      <c r="N222" s="19"/>
      <c r="O222" s="4"/>
      <c r="P222" s="181" t="s">
        <v>191</v>
      </c>
      <c r="Q222" s="182"/>
      <c r="R222" s="182"/>
      <c r="S222" s="182"/>
      <c r="T222" s="182"/>
      <c r="U222" s="179">
        <f>AB222+AH222+AB225+1</f>
        <v>8</v>
      </c>
      <c r="V222" s="10"/>
      <c r="W222" s="181" t="s">
        <v>192</v>
      </c>
      <c r="X222" s="182"/>
      <c r="Y222" s="182"/>
      <c r="Z222" s="182"/>
      <c r="AA222" s="182"/>
      <c r="AB222" s="179">
        <v>2</v>
      </c>
      <c r="AC222" s="181" t="s">
        <v>193</v>
      </c>
      <c r="AD222" s="182"/>
      <c r="AE222" s="182"/>
      <c r="AF222" s="182"/>
      <c r="AG222" s="182"/>
      <c r="AH222" s="179">
        <v>3</v>
      </c>
    </row>
    <row r="223" spans="3:34" ht="6.75" customHeight="1">
      <c r="C223" s="15"/>
      <c r="M223" s="24"/>
      <c r="N223" s="15"/>
      <c r="O223" s="7"/>
      <c r="P223" s="183"/>
      <c r="Q223" s="184"/>
      <c r="R223" s="184"/>
      <c r="S223" s="184"/>
      <c r="T223" s="184"/>
      <c r="U223" s="180"/>
      <c r="W223" s="183"/>
      <c r="X223" s="184"/>
      <c r="Y223" s="184"/>
      <c r="Z223" s="184"/>
      <c r="AA223" s="184"/>
      <c r="AB223" s="180"/>
      <c r="AC223" s="183"/>
      <c r="AD223" s="184"/>
      <c r="AE223" s="184"/>
      <c r="AF223" s="184"/>
      <c r="AG223" s="184"/>
      <c r="AH223" s="180"/>
    </row>
    <row r="224" spans="3:34" ht="6.75" customHeight="1">
      <c r="C224" s="15"/>
      <c r="M224" s="24"/>
      <c r="N224" s="15"/>
      <c r="O224" s="17"/>
      <c r="P224" s="6"/>
      <c r="Q224" s="20"/>
      <c r="R224" s="16"/>
      <c r="S224" s="16"/>
      <c r="T224" s="16"/>
      <c r="U224" s="18"/>
      <c r="V224" s="17"/>
      <c r="W224" s="16"/>
      <c r="X224" s="16"/>
      <c r="Y224" s="16"/>
      <c r="Z224" s="16"/>
      <c r="AA224" s="16"/>
      <c r="AB224" s="18"/>
      <c r="AC224" s="6"/>
      <c r="AD224" s="16"/>
      <c r="AE224" s="16"/>
      <c r="AF224" s="16"/>
      <c r="AG224" s="16"/>
      <c r="AH224" s="18"/>
    </row>
    <row r="225" spans="3:28" ht="6.75" customHeight="1">
      <c r="C225" s="15"/>
      <c r="M225" s="24"/>
      <c r="N225" s="15"/>
      <c r="O225" s="17"/>
      <c r="P225" s="181" t="s">
        <v>194</v>
      </c>
      <c r="Q225" s="182"/>
      <c r="R225" s="182"/>
      <c r="S225" s="182"/>
      <c r="T225" s="182"/>
      <c r="U225" s="179"/>
      <c r="V225" s="10"/>
      <c r="W225" s="181" t="s">
        <v>27</v>
      </c>
      <c r="X225" s="182"/>
      <c r="Y225" s="182"/>
      <c r="Z225" s="182"/>
      <c r="AA225" s="182"/>
      <c r="AB225" s="179">
        <v>2</v>
      </c>
    </row>
    <row r="226" spans="3:28" ht="6.75" customHeight="1">
      <c r="C226" s="15"/>
      <c r="M226" s="24"/>
      <c r="N226" s="15"/>
      <c r="O226" s="24"/>
      <c r="P226" s="183"/>
      <c r="Q226" s="184"/>
      <c r="R226" s="184"/>
      <c r="S226" s="184"/>
      <c r="T226" s="184"/>
      <c r="U226" s="180"/>
      <c r="W226" s="183"/>
      <c r="X226" s="184"/>
      <c r="Y226" s="184"/>
      <c r="Z226" s="184"/>
      <c r="AA226" s="184"/>
      <c r="AB226" s="180"/>
    </row>
    <row r="227" spans="3:16" ht="6.75" customHeight="1">
      <c r="C227" s="15"/>
      <c r="M227" s="24"/>
      <c r="N227" s="15"/>
      <c r="O227" s="17"/>
      <c r="P227" s="17"/>
    </row>
    <row r="228" spans="3:34" ht="6.75" customHeight="1">
      <c r="C228" s="15"/>
      <c r="M228" s="24"/>
      <c r="N228" s="19"/>
      <c r="O228" s="4"/>
      <c r="P228" s="181" t="s">
        <v>195</v>
      </c>
      <c r="Q228" s="182"/>
      <c r="R228" s="182"/>
      <c r="S228" s="182"/>
      <c r="T228" s="182"/>
      <c r="U228" s="179">
        <f>AB228+AH228+1</f>
        <v>7</v>
      </c>
      <c r="V228" s="10"/>
      <c r="W228" s="181" t="s">
        <v>27</v>
      </c>
      <c r="X228" s="182"/>
      <c r="Y228" s="182"/>
      <c r="Z228" s="182"/>
      <c r="AA228" s="182"/>
      <c r="AB228" s="179">
        <v>2</v>
      </c>
      <c r="AC228" s="181" t="s">
        <v>196</v>
      </c>
      <c r="AD228" s="182"/>
      <c r="AE228" s="182"/>
      <c r="AF228" s="182"/>
      <c r="AG228" s="182"/>
      <c r="AH228" s="179">
        <v>4</v>
      </c>
    </row>
    <row r="229" spans="3:34" ht="6.75" customHeight="1">
      <c r="C229" s="15"/>
      <c r="M229" s="17"/>
      <c r="N229" s="7"/>
      <c r="O229" s="79"/>
      <c r="P229" s="183"/>
      <c r="Q229" s="184"/>
      <c r="R229" s="184"/>
      <c r="S229" s="184"/>
      <c r="T229" s="184"/>
      <c r="U229" s="180"/>
      <c r="W229" s="183"/>
      <c r="X229" s="184"/>
      <c r="Y229" s="184"/>
      <c r="Z229" s="184"/>
      <c r="AA229" s="184"/>
      <c r="AB229" s="180"/>
      <c r="AC229" s="183"/>
      <c r="AD229" s="184"/>
      <c r="AE229" s="184"/>
      <c r="AF229" s="184"/>
      <c r="AG229" s="184"/>
      <c r="AH229" s="180"/>
    </row>
    <row r="230" spans="3:44" ht="6.75" customHeight="1">
      <c r="C230" s="15"/>
      <c r="M230" s="17"/>
      <c r="N230" s="17"/>
      <c r="O230" s="17"/>
      <c r="P230" s="16"/>
      <c r="Q230" s="16"/>
      <c r="R230" s="16"/>
      <c r="S230" s="16"/>
      <c r="T230" s="16"/>
      <c r="U230" s="18"/>
      <c r="W230" s="16"/>
      <c r="X230" s="16"/>
      <c r="Y230" s="16"/>
      <c r="Z230" s="16"/>
      <c r="AA230" s="16"/>
      <c r="AB230" s="18"/>
      <c r="AC230" s="16"/>
      <c r="AD230" s="16"/>
      <c r="AE230" s="16"/>
      <c r="AF230" s="16"/>
      <c r="AG230" s="16"/>
      <c r="AH230" s="18"/>
      <c r="AP230" s="82"/>
      <c r="AQ230" s="82"/>
      <c r="AR230" s="83"/>
    </row>
    <row r="231" spans="3:41" ht="6.75" customHeight="1">
      <c r="C231" s="15"/>
      <c r="N231" s="17"/>
      <c r="O231" s="17"/>
      <c r="P231" s="16"/>
      <c r="Q231" s="16"/>
      <c r="R231" s="16"/>
      <c r="S231" s="16"/>
      <c r="T231" s="16"/>
      <c r="U231" s="18"/>
      <c r="W231" s="16"/>
      <c r="X231" s="16"/>
      <c r="Y231" s="16"/>
      <c r="Z231" s="16"/>
      <c r="AA231" s="16"/>
      <c r="AB231" s="18"/>
      <c r="AC231" s="16"/>
      <c r="AD231" s="16"/>
      <c r="AE231" s="16"/>
      <c r="AF231" s="16"/>
      <c r="AG231" s="16"/>
      <c r="AH231" s="18"/>
      <c r="AI231" s="16"/>
      <c r="AJ231" s="16"/>
      <c r="AK231" s="18"/>
      <c r="AL231" s="16"/>
      <c r="AM231" s="16"/>
      <c r="AN231" s="16"/>
      <c r="AO231" s="18"/>
    </row>
    <row r="232" spans="3:28" ht="6.75" customHeight="1">
      <c r="C232" s="19"/>
      <c r="D232" s="9"/>
      <c r="E232" s="9"/>
      <c r="F232" s="4"/>
      <c r="G232" s="181" t="s">
        <v>197</v>
      </c>
      <c r="H232" s="182"/>
      <c r="I232" s="182"/>
      <c r="J232" s="208"/>
      <c r="K232" s="203">
        <f>U232+U235+U238+U241+U244+U251+U258+U263+J234+J236</f>
        <v>99</v>
      </c>
      <c r="L232" s="220"/>
      <c r="M232" s="19"/>
      <c r="N232" s="9"/>
      <c r="O232" s="4"/>
      <c r="P232" s="181" t="s">
        <v>198</v>
      </c>
      <c r="Q232" s="182"/>
      <c r="R232" s="182"/>
      <c r="S232" s="182"/>
      <c r="T232" s="182"/>
      <c r="U232" s="179">
        <f>AB232</f>
        <v>4</v>
      </c>
      <c r="V232" s="10"/>
      <c r="W232" s="181" t="s">
        <v>120</v>
      </c>
      <c r="X232" s="182"/>
      <c r="Y232" s="182"/>
      <c r="Z232" s="182"/>
      <c r="AA232" s="182"/>
      <c r="AB232" s="179">
        <v>4</v>
      </c>
    </row>
    <row r="233" spans="3:28" ht="6.75" customHeight="1">
      <c r="C233" s="7"/>
      <c r="D233" s="7"/>
      <c r="E233" s="7"/>
      <c r="F233" s="79"/>
      <c r="G233" s="183"/>
      <c r="H233" s="184"/>
      <c r="I233" s="184"/>
      <c r="J233" s="209"/>
      <c r="K233" s="206"/>
      <c r="L233" s="221"/>
      <c r="M233" s="79"/>
      <c r="N233" s="11"/>
      <c r="O233" s="7"/>
      <c r="P233" s="183"/>
      <c r="Q233" s="184"/>
      <c r="R233" s="184"/>
      <c r="S233" s="184"/>
      <c r="T233" s="184"/>
      <c r="U233" s="180"/>
      <c r="W233" s="183"/>
      <c r="X233" s="184"/>
      <c r="Y233" s="184"/>
      <c r="Z233" s="184"/>
      <c r="AA233" s="184"/>
      <c r="AB233" s="180"/>
    </row>
    <row r="234" spans="3:34" ht="6.75" customHeight="1">
      <c r="C234" s="17"/>
      <c r="D234" s="17"/>
      <c r="E234" s="17"/>
      <c r="F234" s="17"/>
      <c r="G234" s="182" t="s">
        <v>7</v>
      </c>
      <c r="H234" s="182"/>
      <c r="I234" s="182"/>
      <c r="J234" s="203">
        <v>1</v>
      </c>
      <c r="K234" s="17"/>
      <c r="L234" s="84"/>
      <c r="M234" s="24"/>
      <c r="N234" s="15"/>
      <c r="O234" s="17"/>
      <c r="P234" s="16"/>
      <c r="Q234" s="16"/>
      <c r="R234" s="16"/>
      <c r="S234" s="16"/>
      <c r="T234" s="16"/>
      <c r="U234" s="18"/>
      <c r="W234" s="16"/>
      <c r="X234" s="16"/>
      <c r="Y234" s="16"/>
      <c r="Z234" s="16"/>
      <c r="AA234" s="16"/>
      <c r="AB234" s="18"/>
      <c r="AC234" s="16"/>
      <c r="AD234" s="16"/>
      <c r="AE234" s="16"/>
      <c r="AF234" s="16"/>
      <c r="AG234" s="16"/>
      <c r="AH234" s="18"/>
    </row>
    <row r="235" spans="3:34" ht="6.75" customHeight="1">
      <c r="C235" s="17"/>
      <c r="D235" s="17"/>
      <c r="E235" s="17"/>
      <c r="F235" s="17"/>
      <c r="G235" s="207"/>
      <c r="H235" s="207"/>
      <c r="I235" s="207"/>
      <c r="J235" s="187"/>
      <c r="K235" s="17"/>
      <c r="L235" s="84"/>
      <c r="M235" s="24"/>
      <c r="N235" s="9"/>
      <c r="O235" s="4"/>
      <c r="P235" s="181" t="s">
        <v>199</v>
      </c>
      <c r="Q235" s="182"/>
      <c r="R235" s="182"/>
      <c r="S235" s="182"/>
      <c r="T235" s="182"/>
      <c r="U235" s="179">
        <f>AB235+1</f>
        <v>7</v>
      </c>
      <c r="V235" s="10"/>
      <c r="W235" s="181" t="s">
        <v>200</v>
      </c>
      <c r="X235" s="182"/>
      <c r="Y235" s="182"/>
      <c r="Z235" s="182"/>
      <c r="AA235" s="182"/>
      <c r="AB235" s="179">
        <v>6</v>
      </c>
      <c r="AC235" s="16"/>
      <c r="AD235" s="16"/>
      <c r="AE235" s="16"/>
      <c r="AF235" s="16"/>
      <c r="AG235" s="16"/>
      <c r="AH235" s="18"/>
    </row>
    <row r="236" spans="3:34" ht="6.75" customHeight="1">
      <c r="C236" s="17"/>
      <c r="D236" s="17"/>
      <c r="E236" s="17"/>
      <c r="F236" s="17"/>
      <c r="G236" s="207" t="s">
        <v>11</v>
      </c>
      <c r="H236" s="207"/>
      <c r="I236" s="207"/>
      <c r="J236" s="187">
        <v>1</v>
      </c>
      <c r="K236" s="18"/>
      <c r="L236" s="84"/>
      <c r="M236" s="24"/>
      <c r="N236" s="11"/>
      <c r="O236" s="7"/>
      <c r="P236" s="183"/>
      <c r="Q236" s="184"/>
      <c r="R236" s="184"/>
      <c r="S236" s="184"/>
      <c r="T236" s="184"/>
      <c r="U236" s="180"/>
      <c r="W236" s="183"/>
      <c r="X236" s="184"/>
      <c r="Y236" s="184"/>
      <c r="Z236" s="184"/>
      <c r="AA236" s="184"/>
      <c r="AB236" s="180"/>
      <c r="AC236" s="16"/>
      <c r="AD236" s="16"/>
      <c r="AE236" s="16"/>
      <c r="AF236" s="16"/>
      <c r="AG236" s="16"/>
      <c r="AH236" s="18"/>
    </row>
    <row r="237" spans="7:15" ht="6.75" customHeight="1">
      <c r="G237" s="207"/>
      <c r="H237" s="207"/>
      <c r="I237" s="207"/>
      <c r="J237" s="187"/>
      <c r="L237" s="17"/>
      <c r="M237" s="24"/>
      <c r="N237" s="15"/>
      <c r="O237" s="17"/>
    </row>
    <row r="238" spans="7:34" ht="6.75" customHeight="1">
      <c r="G238" s="195" t="s">
        <v>201</v>
      </c>
      <c r="H238" s="195"/>
      <c r="I238" s="195"/>
      <c r="J238" s="195"/>
      <c r="K238" s="21"/>
      <c r="L238" s="17"/>
      <c r="M238" s="24"/>
      <c r="N238" s="19"/>
      <c r="O238" s="4"/>
      <c r="P238" s="233" t="s">
        <v>202</v>
      </c>
      <c r="Q238" s="234"/>
      <c r="R238" s="234"/>
      <c r="S238" s="234"/>
      <c r="T238" s="234"/>
      <c r="U238" s="179">
        <f>AB238+AH238</f>
        <v>2</v>
      </c>
      <c r="V238" s="10"/>
      <c r="W238" s="181" t="s">
        <v>27</v>
      </c>
      <c r="X238" s="182"/>
      <c r="Y238" s="182"/>
      <c r="Z238" s="182"/>
      <c r="AA238" s="182"/>
      <c r="AB238" s="179">
        <v>1</v>
      </c>
      <c r="AC238" s="181" t="s">
        <v>203</v>
      </c>
      <c r="AD238" s="182"/>
      <c r="AE238" s="182"/>
      <c r="AF238" s="182"/>
      <c r="AG238" s="182"/>
      <c r="AH238" s="179">
        <v>1</v>
      </c>
    </row>
    <row r="239" spans="7:34" ht="6.75" customHeight="1">
      <c r="G239" s="195"/>
      <c r="H239" s="195"/>
      <c r="I239" s="195"/>
      <c r="J239" s="195"/>
      <c r="K239" s="21"/>
      <c r="L239" s="23"/>
      <c r="M239" s="85"/>
      <c r="N239" s="86"/>
      <c r="O239" s="79"/>
      <c r="P239" s="235"/>
      <c r="Q239" s="236"/>
      <c r="R239" s="236"/>
      <c r="S239" s="236"/>
      <c r="T239" s="236"/>
      <c r="U239" s="180"/>
      <c r="W239" s="183"/>
      <c r="X239" s="184"/>
      <c r="Y239" s="184"/>
      <c r="Z239" s="184"/>
      <c r="AA239" s="184"/>
      <c r="AB239" s="180"/>
      <c r="AC239" s="183"/>
      <c r="AD239" s="184"/>
      <c r="AE239" s="184"/>
      <c r="AF239" s="184"/>
      <c r="AG239" s="184"/>
      <c r="AH239" s="180"/>
    </row>
    <row r="240" spans="11:15" ht="6.75" customHeight="1">
      <c r="K240" s="23"/>
      <c r="L240" s="23"/>
      <c r="M240" s="85"/>
      <c r="N240" s="60"/>
      <c r="O240" s="17"/>
    </row>
    <row r="241" spans="12:35" ht="6.75" customHeight="1">
      <c r="L241" s="23"/>
      <c r="M241" s="85"/>
      <c r="N241" s="19"/>
      <c r="O241" s="4"/>
      <c r="P241" s="198" t="s">
        <v>204</v>
      </c>
      <c r="Q241" s="199"/>
      <c r="R241" s="199"/>
      <c r="S241" s="199"/>
      <c r="T241" s="199"/>
      <c r="U241" s="179">
        <v>2</v>
      </c>
      <c r="V241" s="10"/>
      <c r="W241" s="181" t="s">
        <v>205</v>
      </c>
      <c r="X241" s="182"/>
      <c r="Y241" s="182"/>
      <c r="Z241" s="182"/>
      <c r="AA241" s="182"/>
      <c r="AB241" s="179">
        <v>1</v>
      </c>
      <c r="AC241" s="251" t="s">
        <v>206</v>
      </c>
      <c r="AD241" s="252"/>
      <c r="AE241" s="252"/>
      <c r="AF241" s="252"/>
      <c r="AG241" s="252"/>
      <c r="AH241" s="252"/>
      <c r="AI241" s="252"/>
    </row>
    <row r="242" spans="12:35" ht="6.75" customHeight="1">
      <c r="L242" s="23"/>
      <c r="M242" s="85"/>
      <c r="N242" s="11"/>
      <c r="O242" s="79"/>
      <c r="P242" s="200"/>
      <c r="Q242" s="201"/>
      <c r="R242" s="201"/>
      <c r="S242" s="201"/>
      <c r="T242" s="201"/>
      <c r="U242" s="180"/>
      <c r="W242" s="183"/>
      <c r="X242" s="184"/>
      <c r="Y242" s="184"/>
      <c r="Z242" s="184"/>
      <c r="AA242" s="184"/>
      <c r="AB242" s="180"/>
      <c r="AC242" s="251"/>
      <c r="AD242" s="252"/>
      <c r="AE242" s="252"/>
      <c r="AF242" s="252"/>
      <c r="AG242" s="252"/>
      <c r="AH242" s="252"/>
      <c r="AI242" s="252"/>
    </row>
    <row r="243" spans="7:15" ht="6.75" customHeight="1">
      <c r="G243" s="16"/>
      <c r="H243" s="16"/>
      <c r="I243" s="16"/>
      <c r="J243" s="18"/>
      <c r="K243" s="23"/>
      <c r="L243" s="23"/>
      <c r="M243" s="85"/>
      <c r="N243" s="60"/>
      <c r="O243" s="17"/>
    </row>
    <row r="244" spans="12:40" ht="6.75" customHeight="1">
      <c r="L244" s="87"/>
      <c r="M244" s="24"/>
      <c r="N244" s="19"/>
      <c r="O244" s="4"/>
      <c r="P244" s="181" t="s">
        <v>207</v>
      </c>
      <c r="Q244" s="182"/>
      <c r="R244" s="182"/>
      <c r="S244" s="182"/>
      <c r="T244" s="182"/>
      <c r="U244" s="179">
        <f>AB244+AH244+AN244+AB246+AH246+AN246+AB248+AH248</f>
        <v>28</v>
      </c>
      <c r="V244" s="10"/>
      <c r="W244" s="181" t="s">
        <v>208</v>
      </c>
      <c r="X244" s="182"/>
      <c r="Y244" s="182"/>
      <c r="Z244" s="182"/>
      <c r="AA244" s="182"/>
      <c r="AB244" s="179">
        <v>3</v>
      </c>
      <c r="AC244" s="210" t="s">
        <v>209</v>
      </c>
      <c r="AD244" s="211"/>
      <c r="AE244" s="211"/>
      <c r="AF244" s="211"/>
      <c r="AG244" s="211"/>
      <c r="AH244" s="179">
        <v>4</v>
      </c>
      <c r="AI244" s="181" t="s">
        <v>210</v>
      </c>
      <c r="AJ244" s="182"/>
      <c r="AK244" s="182"/>
      <c r="AL244" s="182"/>
      <c r="AM244" s="182"/>
      <c r="AN244" s="179">
        <v>5</v>
      </c>
    </row>
    <row r="245" spans="12:40" ht="6.75" customHeight="1">
      <c r="L245" s="87"/>
      <c r="M245" s="24"/>
      <c r="N245" s="11"/>
      <c r="O245" s="79"/>
      <c r="P245" s="183"/>
      <c r="Q245" s="184"/>
      <c r="R245" s="184"/>
      <c r="S245" s="184"/>
      <c r="T245" s="184"/>
      <c r="U245" s="180"/>
      <c r="W245" s="183"/>
      <c r="X245" s="184"/>
      <c r="Y245" s="184"/>
      <c r="Z245" s="184"/>
      <c r="AA245" s="184"/>
      <c r="AB245" s="180"/>
      <c r="AC245" s="212"/>
      <c r="AD245" s="213"/>
      <c r="AE245" s="213"/>
      <c r="AF245" s="213"/>
      <c r="AG245" s="213"/>
      <c r="AH245" s="180"/>
      <c r="AI245" s="183"/>
      <c r="AJ245" s="184"/>
      <c r="AK245" s="184"/>
      <c r="AL245" s="184"/>
      <c r="AM245" s="184"/>
      <c r="AN245" s="180"/>
    </row>
    <row r="246" spans="11:40" ht="6.75" customHeight="1">
      <c r="K246" s="87"/>
      <c r="L246" s="87"/>
      <c r="M246" s="24"/>
      <c r="N246" s="15"/>
      <c r="O246" s="17"/>
      <c r="P246" s="16"/>
      <c r="Q246" s="16"/>
      <c r="R246" s="16"/>
      <c r="S246" s="16"/>
      <c r="T246" s="16"/>
      <c r="U246" s="16"/>
      <c r="W246" s="181" t="s">
        <v>211</v>
      </c>
      <c r="X246" s="182"/>
      <c r="Y246" s="182"/>
      <c r="Z246" s="182"/>
      <c r="AA246" s="182"/>
      <c r="AB246" s="179">
        <v>3</v>
      </c>
      <c r="AC246" s="181" t="s">
        <v>212</v>
      </c>
      <c r="AD246" s="182"/>
      <c r="AE246" s="182"/>
      <c r="AF246" s="182"/>
      <c r="AG246" s="182"/>
      <c r="AH246" s="179">
        <v>3</v>
      </c>
      <c r="AI246" s="181" t="s">
        <v>213</v>
      </c>
      <c r="AJ246" s="182"/>
      <c r="AK246" s="182"/>
      <c r="AL246" s="182"/>
      <c r="AM246" s="182"/>
      <c r="AN246" s="179">
        <v>3</v>
      </c>
    </row>
    <row r="247" spans="11:40" ht="6.75" customHeight="1">
      <c r="K247" s="87"/>
      <c r="L247" s="87"/>
      <c r="M247" s="24"/>
      <c r="N247" s="15"/>
      <c r="O247" s="17"/>
      <c r="P247" s="16"/>
      <c r="Q247" s="16"/>
      <c r="R247" s="16"/>
      <c r="S247" s="16"/>
      <c r="T247" s="16"/>
      <c r="U247" s="16"/>
      <c r="W247" s="183"/>
      <c r="X247" s="184"/>
      <c r="Y247" s="184"/>
      <c r="Z247" s="184"/>
      <c r="AA247" s="184"/>
      <c r="AB247" s="180"/>
      <c r="AC247" s="183"/>
      <c r="AD247" s="184"/>
      <c r="AE247" s="184"/>
      <c r="AF247" s="184"/>
      <c r="AG247" s="184"/>
      <c r="AH247" s="180"/>
      <c r="AI247" s="183"/>
      <c r="AJ247" s="184"/>
      <c r="AK247" s="184"/>
      <c r="AL247" s="184"/>
      <c r="AM247" s="184"/>
      <c r="AN247" s="180"/>
    </row>
    <row r="248" spans="11:34" ht="6.75" customHeight="1">
      <c r="K248" s="87"/>
      <c r="L248" s="87"/>
      <c r="M248" s="24"/>
      <c r="N248" s="15"/>
      <c r="O248" s="17"/>
      <c r="W248" s="181" t="s">
        <v>214</v>
      </c>
      <c r="X248" s="182"/>
      <c r="Y248" s="182"/>
      <c r="Z248" s="182"/>
      <c r="AA248" s="182"/>
      <c r="AB248" s="179">
        <v>4</v>
      </c>
      <c r="AC248" s="181" t="s">
        <v>215</v>
      </c>
      <c r="AD248" s="182"/>
      <c r="AE248" s="182"/>
      <c r="AF248" s="182"/>
      <c r="AG248" s="182"/>
      <c r="AH248" s="179">
        <v>3</v>
      </c>
    </row>
    <row r="249" spans="11:34" ht="6.75" customHeight="1">
      <c r="K249" s="87"/>
      <c r="L249" s="87"/>
      <c r="M249" s="24"/>
      <c r="N249" s="15"/>
      <c r="O249" s="17"/>
      <c r="W249" s="183"/>
      <c r="X249" s="184"/>
      <c r="Y249" s="184"/>
      <c r="Z249" s="184"/>
      <c r="AA249" s="184"/>
      <c r="AB249" s="180"/>
      <c r="AC249" s="183"/>
      <c r="AD249" s="184"/>
      <c r="AE249" s="184"/>
      <c r="AF249" s="184"/>
      <c r="AG249" s="184"/>
      <c r="AH249" s="180"/>
    </row>
    <row r="250" spans="11:15" ht="6.75" customHeight="1">
      <c r="K250" s="87"/>
      <c r="L250" s="87"/>
      <c r="M250" s="24"/>
      <c r="N250" s="15"/>
      <c r="O250" s="17"/>
    </row>
    <row r="251" spans="11:40" ht="6.75" customHeight="1">
      <c r="K251" s="87"/>
      <c r="L251" s="87"/>
      <c r="M251" s="24"/>
      <c r="N251" s="19"/>
      <c r="O251" s="4"/>
      <c r="P251" s="181" t="s">
        <v>216</v>
      </c>
      <c r="Q251" s="182"/>
      <c r="R251" s="182"/>
      <c r="S251" s="182"/>
      <c r="T251" s="182"/>
      <c r="U251" s="179">
        <f>AB251+AH251+AN251+AB253+AH253+AN253+AB255+AH255</f>
        <v>13</v>
      </c>
      <c r="V251" s="10"/>
      <c r="W251" s="181" t="s">
        <v>217</v>
      </c>
      <c r="X251" s="182"/>
      <c r="Y251" s="182"/>
      <c r="Z251" s="182"/>
      <c r="AA251" s="182"/>
      <c r="AB251" s="179">
        <v>2</v>
      </c>
      <c r="AC251" s="210" t="s">
        <v>218</v>
      </c>
      <c r="AD251" s="211"/>
      <c r="AE251" s="211"/>
      <c r="AF251" s="211"/>
      <c r="AG251" s="211"/>
      <c r="AH251" s="179">
        <v>1</v>
      </c>
      <c r="AI251" s="181" t="s">
        <v>219</v>
      </c>
      <c r="AJ251" s="182"/>
      <c r="AK251" s="182"/>
      <c r="AL251" s="182"/>
      <c r="AM251" s="182"/>
      <c r="AN251" s="179">
        <v>2</v>
      </c>
    </row>
    <row r="252" spans="11:40" ht="6.75" customHeight="1">
      <c r="K252" s="87"/>
      <c r="L252" s="87"/>
      <c r="M252" s="24"/>
      <c r="N252" s="11"/>
      <c r="O252" s="79"/>
      <c r="P252" s="183"/>
      <c r="Q252" s="184"/>
      <c r="R252" s="184"/>
      <c r="S252" s="184"/>
      <c r="T252" s="184"/>
      <c r="U252" s="180"/>
      <c r="W252" s="183"/>
      <c r="X252" s="184"/>
      <c r="Y252" s="184"/>
      <c r="Z252" s="184"/>
      <c r="AA252" s="184"/>
      <c r="AB252" s="180"/>
      <c r="AC252" s="212"/>
      <c r="AD252" s="213"/>
      <c r="AE252" s="213"/>
      <c r="AF252" s="213"/>
      <c r="AG252" s="213"/>
      <c r="AH252" s="180"/>
      <c r="AI252" s="183"/>
      <c r="AJ252" s="184"/>
      <c r="AK252" s="184"/>
      <c r="AL252" s="184"/>
      <c r="AM252" s="184"/>
      <c r="AN252" s="180"/>
    </row>
    <row r="253" spans="11:40" ht="6.75" customHeight="1">
      <c r="K253" s="87"/>
      <c r="L253" s="87"/>
      <c r="M253" s="24"/>
      <c r="N253" s="15"/>
      <c r="O253" s="17"/>
      <c r="P253" s="16"/>
      <c r="Q253" s="16"/>
      <c r="R253" s="16"/>
      <c r="S253" s="16"/>
      <c r="T253" s="16"/>
      <c r="U253" s="16"/>
      <c r="W253" s="181" t="s">
        <v>220</v>
      </c>
      <c r="X253" s="182"/>
      <c r="Y253" s="182"/>
      <c r="Z253" s="182"/>
      <c r="AA253" s="182"/>
      <c r="AB253" s="179">
        <v>1</v>
      </c>
      <c r="AC253" s="181" t="s">
        <v>221</v>
      </c>
      <c r="AD253" s="182"/>
      <c r="AE253" s="182"/>
      <c r="AF253" s="182"/>
      <c r="AG253" s="182"/>
      <c r="AH253" s="179">
        <v>2</v>
      </c>
      <c r="AI253" s="181" t="s">
        <v>222</v>
      </c>
      <c r="AJ253" s="182"/>
      <c r="AK253" s="182"/>
      <c r="AL253" s="182"/>
      <c r="AM253" s="182"/>
      <c r="AN253" s="179">
        <v>2</v>
      </c>
    </row>
    <row r="254" spans="11:40" ht="6.75" customHeight="1">
      <c r="K254" s="87"/>
      <c r="L254" s="87"/>
      <c r="M254" s="24"/>
      <c r="N254" s="15"/>
      <c r="O254" s="17"/>
      <c r="P254" s="16"/>
      <c r="Q254" s="16"/>
      <c r="R254" s="16"/>
      <c r="S254" s="16"/>
      <c r="T254" s="16"/>
      <c r="U254" s="16"/>
      <c r="W254" s="183"/>
      <c r="X254" s="184"/>
      <c r="Y254" s="184"/>
      <c r="Z254" s="184"/>
      <c r="AA254" s="184"/>
      <c r="AB254" s="180"/>
      <c r="AC254" s="183"/>
      <c r="AD254" s="184"/>
      <c r="AE254" s="184"/>
      <c r="AF254" s="184"/>
      <c r="AG254" s="184"/>
      <c r="AH254" s="180"/>
      <c r="AI254" s="183"/>
      <c r="AJ254" s="184"/>
      <c r="AK254" s="184"/>
      <c r="AL254" s="184"/>
      <c r="AM254" s="184"/>
      <c r="AN254" s="180"/>
    </row>
    <row r="255" spans="11:34" ht="6.75" customHeight="1">
      <c r="K255" s="87"/>
      <c r="L255" s="87"/>
      <c r="M255" s="24"/>
      <c r="N255" s="15"/>
      <c r="O255" s="17"/>
      <c r="W255" s="181" t="s">
        <v>223</v>
      </c>
      <c r="X255" s="182"/>
      <c r="Y255" s="182"/>
      <c r="Z255" s="182"/>
      <c r="AA255" s="182"/>
      <c r="AB255" s="179">
        <v>2</v>
      </c>
      <c r="AC255" s="181" t="s">
        <v>224</v>
      </c>
      <c r="AD255" s="182"/>
      <c r="AE255" s="182"/>
      <c r="AF255" s="182"/>
      <c r="AG255" s="182"/>
      <c r="AH255" s="179">
        <v>1</v>
      </c>
    </row>
    <row r="256" spans="11:34" ht="6.75" customHeight="1">
      <c r="K256" s="87"/>
      <c r="L256" s="87"/>
      <c r="M256" s="24"/>
      <c r="N256" s="15"/>
      <c r="O256" s="17"/>
      <c r="W256" s="183"/>
      <c r="X256" s="184"/>
      <c r="Y256" s="184"/>
      <c r="Z256" s="184"/>
      <c r="AA256" s="184"/>
      <c r="AB256" s="180"/>
      <c r="AC256" s="183"/>
      <c r="AD256" s="184"/>
      <c r="AE256" s="184"/>
      <c r="AF256" s="184"/>
      <c r="AG256" s="184"/>
      <c r="AH256" s="180"/>
    </row>
    <row r="257" spans="11:15" ht="6.75" customHeight="1">
      <c r="K257" s="87"/>
      <c r="L257" s="87"/>
      <c r="M257" s="24"/>
      <c r="N257" s="15"/>
      <c r="O257" s="17"/>
    </row>
    <row r="258" spans="11:40" ht="6.75" customHeight="1">
      <c r="K258" s="87"/>
      <c r="L258" s="87"/>
      <c r="M258" s="24"/>
      <c r="N258" s="19"/>
      <c r="O258" s="4"/>
      <c r="P258" s="181" t="s">
        <v>225</v>
      </c>
      <c r="Q258" s="182"/>
      <c r="R258" s="182"/>
      <c r="S258" s="182"/>
      <c r="T258" s="182"/>
      <c r="U258" s="179">
        <f>AB258+AH258+AN258+AB260</f>
        <v>5</v>
      </c>
      <c r="V258" s="10"/>
      <c r="W258" s="181" t="s">
        <v>226</v>
      </c>
      <c r="X258" s="182"/>
      <c r="Y258" s="182"/>
      <c r="Z258" s="182"/>
      <c r="AA258" s="182"/>
      <c r="AB258" s="179">
        <v>1</v>
      </c>
      <c r="AC258" s="181" t="s">
        <v>227</v>
      </c>
      <c r="AD258" s="182"/>
      <c r="AE258" s="182"/>
      <c r="AF258" s="182"/>
      <c r="AG258" s="182"/>
      <c r="AH258" s="179">
        <v>1</v>
      </c>
      <c r="AI258" s="181" t="s">
        <v>228</v>
      </c>
      <c r="AJ258" s="182"/>
      <c r="AK258" s="182"/>
      <c r="AL258" s="182"/>
      <c r="AM258" s="182"/>
      <c r="AN258" s="179">
        <v>1</v>
      </c>
    </row>
    <row r="259" spans="11:40" ht="6.75" customHeight="1">
      <c r="K259" s="87"/>
      <c r="L259" s="87"/>
      <c r="M259" s="24"/>
      <c r="N259" s="11"/>
      <c r="O259" s="79"/>
      <c r="P259" s="183"/>
      <c r="Q259" s="184"/>
      <c r="R259" s="184"/>
      <c r="S259" s="184"/>
      <c r="T259" s="184"/>
      <c r="U259" s="180"/>
      <c r="W259" s="183"/>
      <c r="X259" s="184"/>
      <c r="Y259" s="184"/>
      <c r="Z259" s="184"/>
      <c r="AA259" s="184"/>
      <c r="AB259" s="180"/>
      <c r="AC259" s="183"/>
      <c r="AD259" s="184"/>
      <c r="AE259" s="184"/>
      <c r="AF259" s="184"/>
      <c r="AG259" s="184"/>
      <c r="AH259" s="180"/>
      <c r="AI259" s="183"/>
      <c r="AJ259" s="184"/>
      <c r="AK259" s="184"/>
      <c r="AL259" s="184"/>
      <c r="AM259" s="184"/>
      <c r="AN259" s="180"/>
    </row>
    <row r="260" spans="11:40" ht="6.75" customHeight="1">
      <c r="K260" s="87"/>
      <c r="L260" s="87"/>
      <c r="M260" s="24"/>
      <c r="N260" s="15"/>
      <c r="O260" s="17"/>
      <c r="P260" s="16"/>
      <c r="Q260" s="16"/>
      <c r="R260" s="16"/>
      <c r="S260" s="16"/>
      <c r="T260" s="16"/>
      <c r="U260" s="16"/>
      <c r="W260" s="181" t="s">
        <v>229</v>
      </c>
      <c r="X260" s="182"/>
      <c r="Y260" s="182"/>
      <c r="Z260" s="182"/>
      <c r="AA260" s="182"/>
      <c r="AB260" s="179">
        <v>2</v>
      </c>
      <c r="AH260" s="16"/>
      <c r="AN260" s="16"/>
    </row>
    <row r="261" spans="11:40" ht="6.75" customHeight="1">
      <c r="K261" s="87"/>
      <c r="L261" s="87"/>
      <c r="M261" s="24"/>
      <c r="N261" s="15"/>
      <c r="O261" s="17"/>
      <c r="P261" s="16"/>
      <c r="Q261" s="16"/>
      <c r="R261" s="16"/>
      <c r="S261" s="16"/>
      <c r="T261" s="16"/>
      <c r="U261" s="16"/>
      <c r="W261" s="183"/>
      <c r="X261" s="184"/>
      <c r="Y261" s="184"/>
      <c r="Z261" s="184"/>
      <c r="AA261" s="184"/>
      <c r="AB261" s="180"/>
      <c r="AH261" s="16"/>
      <c r="AN261" s="16"/>
    </row>
    <row r="262" spans="11:15" ht="6.75" customHeight="1">
      <c r="K262" s="87"/>
      <c r="L262" s="87"/>
      <c r="M262" s="24"/>
      <c r="N262" s="15"/>
      <c r="O262" s="17"/>
    </row>
    <row r="263" spans="11:40" ht="6.75" customHeight="1">
      <c r="K263" s="87"/>
      <c r="L263" s="87"/>
      <c r="M263" s="24"/>
      <c r="N263" s="19"/>
      <c r="O263" s="4"/>
      <c r="P263" s="210" t="s">
        <v>230</v>
      </c>
      <c r="Q263" s="211"/>
      <c r="R263" s="211"/>
      <c r="S263" s="211"/>
      <c r="T263" s="211"/>
      <c r="U263" s="179">
        <f>+AB263+AH263+AN263+AB265+AH265+1</f>
        <v>36</v>
      </c>
      <c r="V263" s="10"/>
      <c r="W263" s="198" t="s">
        <v>27</v>
      </c>
      <c r="X263" s="199"/>
      <c r="Y263" s="199"/>
      <c r="Z263" s="199"/>
      <c r="AA263" s="199"/>
      <c r="AB263" s="179">
        <v>2</v>
      </c>
      <c r="AC263" s="198" t="s">
        <v>231</v>
      </c>
      <c r="AD263" s="199"/>
      <c r="AE263" s="199"/>
      <c r="AF263" s="199"/>
      <c r="AG263" s="199"/>
      <c r="AH263" s="179">
        <v>8</v>
      </c>
      <c r="AI263" s="198" t="s">
        <v>232</v>
      </c>
      <c r="AJ263" s="199"/>
      <c r="AK263" s="199"/>
      <c r="AL263" s="199"/>
      <c r="AM263" s="199"/>
      <c r="AN263" s="179">
        <v>6</v>
      </c>
    </row>
    <row r="264" spans="11:40" ht="6.75" customHeight="1">
      <c r="K264" s="87"/>
      <c r="L264" s="87"/>
      <c r="M264" s="17"/>
      <c r="N264" s="7"/>
      <c r="O264" s="79"/>
      <c r="P264" s="212"/>
      <c r="Q264" s="213"/>
      <c r="R264" s="213"/>
      <c r="S264" s="213"/>
      <c r="T264" s="213"/>
      <c r="U264" s="180"/>
      <c r="W264" s="200"/>
      <c r="X264" s="201"/>
      <c r="Y264" s="201"/>
      <c r="Z264" s="201"/>
      <c r="AA264" s="201"/>
      <c r="AB264" s="180"/>
      <c r="AC264" s="200"/>
      <c r="AD264" s="201"/>
      <c r="AE264" s="201"/>
      <c r="AF264" s="201"/>
      <c r="AG264" s="201"/>
      <c r="AH264" s="180"/>
      <c r="AI264" s="200"/>
      <c r="AJ264" s="201"/>
      <c r="AK264" s="201"/>
      <c r="AL264" s="201"/>
      <c r="AM264" s="201"/>
      <c r="AN264" s="180"/>
    </row>
    <row r="265" spans="13:40" ht="6.75" customHeight="1">
      <c r="M265" s="17"/>
      <c r="N265" s="17"/>
      <c r="O265" s="17"/>
      <c r="W265" s="198" t="s">
        <v>233</v>
      </c>
      <c r="X265" s="199"/>
      <c r="Y265" s="199"/>
      <c r="Z265" s="199"/>
      <c r="AA265" s="199"/>
      <c r="AB265" s="179">
        <v>9</v>
      </c>
      <c r="AC265" s="198" t="s">
        <v>234</v>
      </c>
      <c r="AD265" s="199"/>
      <c r="AE265" s="199"/>
      <c r="AF265" s="199"/>
      <c r="AG265" s="199"/>
      <c r="AH265" s="179">
        <v>10</v>
      </c>
      <c r="AN265" s="16"/>
    </row>
    <row r="266" spans="23:40" ht="6.75" customHeight="1">
      <c r="W266" s="200"/>
      <c r="X266" s="201"/>
      <c r="Y266" s="201"/>
      <c r="Z266" s="201"/>
      <c r="AA266" s="201"/>
      <c r="AB266" s="180"/>
      <c r="AC266" s="200"/>
      <c r="AD266" s="201"/>
      <c r="AE266" s="201"/>
      <c r="AF266" s="201"/>
      <c r="AG266" s="201"/>
      <c r="AH266" s="180"/>
      <c r="AN266" s="16"/>
    </row>
    <row r="267" spans="20:37" ht="6.75" customHeight="1">
      <c r="T267" s="22"/>
      <c r="U267" s="22"/>
      <c r="V267" s="22"/>
      <c r="W267" s="22"/>
      <c r="X267" s="22"/>
      <c r="Y267" s="18"/>
      <c r="AE267" s="16"/>
      <c r="AK267" s="16"/>
    </row>
    <row r="268" spans="7:34" ht="6.75" customHeight="1">
      <c r="G268" s="198" t="s">
        <v>235</v>
      </c>
      <c r="H268" s="199"/>
      <c r="I268" s="199"/>
      <c r="J268" s="199"/>
      <c r="K268" s="199"/>
      <c r="L268" s="179">
        <f>U268+J270+J272</f>
        <v>8</v>
      </c>
      <c r="M268" s="19"/>
      <c r="N268" s="9"/>
      <c r="O268" s="4"/>
      <c r="P268" s="181" t="s">
        <v>236</v>
      </c>
      <c r="Q268" s="182"/>
      <c r="R268" s="182"/>
      <c r="S268" s="182"/>
      <c r="T268" s="182"/>
      <c r="U268" s="179">
        <f>AB268+AH268</f>
        <v>6</v>
      </c>
      <c r="V268" s="10"/>
      <c r="W268" s="181" t="s">
        <v>98</v>
      </c>
      <c r="X268" s="182"/>
      <c r="Y268" s="182"/>
      <c r="Z268" s="182"/>
      <c r="AA268" s="182"/>
      <c r="AB268" s="179">
        <v>2</v>
      </c>
      <c r="AC268" s="181" t="s">
        <v>237</v>
      </c>
      <c r="AD268" s="182"/>
      <c r="AE268" s="182"/>
      <c r="AF268" s="182"/>
      <c r="AG268" s="182"/>
      <c r="AH268" s="179">
        <v>4</v>
      </c>
    </row>
    <row r="269" spans="7:34" ht="6.75" customHeight="1">
      <c r="G269" s="200"/>
      <c r="H269" s="201"/>
      <c r="I269" s="201"/>
      <c r="J269" s="201"/>
      <c r="K269" s="201"/>
      <c r="L269" s="180"/>
      <c r="M269" s="11"/>
      <c r="N269" s="7"/>
      <c r="O269" s="79"/>
      <c r="P269" s="183"/>
      <c r="Q269" s="184"/>
      <c r="R269" s="184"/>
      <c r="S269" s="184"/>
      <c r="T269" s="184"/>
      <c r="U269" s="180"/>
      <c r="W269" s="183"/>
      <c r="X269" s="184"/>
      <c r="Y269" s="184"/>
      <c r="Z269" s="184"/>
      <c r="AA269" s="184"/>
      <c r="AB269" s="180"/>
      <c r="AC269" s="183"/>
      <c r="AD269" s="184"/>
      <c r="AE269" s="184"/>
      <c r="AF269" s="184"/>
      <c r="AG269" s="184"/>
      <c r="AH269" s="180"/>
    </row>
    <row r="270" spans="7:34" ht="6.75" customHeight="1">
      <c r="G270" s="207" t="s">
        <v>238</v>
      </c>
      <c r="H270" s="207"/>
      <c r="I270" s="207"/>
      <c r="J270" s="187">
        <v>1</v>
      </c>
      <c r="K270" s="18"/>
      <c r="L270" s="18"/>
      <c r="O270" s="17"/>
      <c r="P270" s="16"/>
      <c r="R270" s="16"/>
      <c r="S270" s="16"/>
      <c r="T270" s="16"/>
      <c r="U270" s="16"/>
      <c r="V270" s="18"/>
      <c r="X270" s="16"/>
      <c r="Y270" s="16"/>
      <c r="Z270" s="16"/>
      <c r="AA270" s="16"/>
      <c r="AB270" s="16"/>
      <c r="AC270" s="18"/>
      <c r="AD270" s="16"/>
      <c r="AE270" s="16"/>
      <c r="AF270" s="16"/>
      <c r="AG270" s="16"/>
      <c r="AH270" s="16"/>
    </row>
    <row r="271" spans="7:51" ht="6.75" customHeight="1">
      <c r="G271" s="207"/>
      <c r="H271" s="207"/>
      <c r="I271" s="207"/>
      <c r="J271" s="187"/>
      <c r="K271" s="18"/>
      <c r="L271" s="18"/>
      <c r="O271" s="17"/>
      <c r="P271" s="16"/>
      <c r="R271" s="16"/>
      <c r="S271" s="16"/>
      <c r="T271" s="16"/>
      <c r="U271" s="16"/>
      <c r="V271" s="18"/>
      <c r="X271" s="16"/>
      <c r="Y271" s="16"/>
      <c r="Z271" s="16"/>
      <c r="AA271" s="16"/>
      <c r="AB271" s="16"/>
      <c r="AC271" s="18"/>
      <c r="AD271" s="16"/>
      <c r="AE271" s="16"/>
      <c r="AF271" s="16"/>
      <c r="AG271" s="16"/>
      <c r="AH271" s="16"/>
      <c r="AQ271" s="83"/>
      <c r="AR271" s="82"/>
      <c r="AS271" s="82"/>
      <c r="AT271" s="82"/>
      <c r="AU271" s="82"/>
      <c r="AV271" s="82"/>
      <c r="AW271" s="82"/>
      <c r="AY271" s="82"/>
    </row>
    <row r="272" spans="7:40" ht="6.75" customHeight="1">
      <c r="G272" s="207" t="s">
        <v>11</v>
      </c>
      <c r="H272" s="207"/>
      <c r="I272" s="207"/>
      <c r="J272" s="187">
        <v>1</v>
      </c>
      <c r="K272" s="195" t="s">
        <v>239</v>
      </c>
      <c r="L272" s="195"/>
      <c r="M272" s="195"/>
      <c r="N272" s="195"/>
      <c r="R272" s="16"/>
      <c r="S272" s="16"/>
      <c r="T272" s="16"/>
      <c r="U272" s="16"/>
      <c r="V272" s="18"/>
      <c r="X272" s="16"/>
      <c r="Y272" s="16"/>
      <c r="Z272" s="16"/>
      <c r="AA272" s="16"/>
      <c r="AB272" s="16"/>
      <c r="AC272" s="18"/>
      <c r="AD272" s="16"/>
      <c r="AE272" s="16"/>
      <c r="AF272" s="214" t="s">
        <v>240</v>
      </c>
      <c r="AG272" s="215"/>
      <c r="AH272" s="215"/>
      <c r="AI272" s="215"/>
      <c r="AJ272" s="216"/>
      <c r="AK272" s="181" t="s">
        <v>241</v>
      </c>
      <c r="AL272" s="204"/>
      <c r="AM272" s="181" t="s">
        <v>242</v>
      </c>
      <c r="AN272" s="204"/>
    </row>
    <row r="273" spans="7:40" ht="6.75" customHeight="1">
      <c r="G273" s="207"/>
      <c r="H273" s="207"/>
      <c r="I273" s="207"/>
      <c r="J273" s="187"/>
      <c r="K273" s="195"/>
      <c r="L273" s="195"/>
      <c r="M273" s="195"/>
      <c r="N273" s="195"/>
      <c r="R273" s="16"/>
      <c r="S273" s="16"/>
      <c r="T273" s="16"/>
      <c r="U273" s="16"/>
      <c r="W273" s="16"/>
      <c r="AF273" s="217"/>
      <c r="AG273" s="218"/>
      <c r="AH273" s="218"/>
      <c r="AI273" s="218"/>
      <c r="AJ273" s="219"/>
      <c r="AK273" s="183"/>
      <c r="AL273" s="205"/>
      <c r="AM273" s="183"/>
      <c r="AN273" s="205"/>
    </row>
    <row r="274" spans="32:40" ht="6.75" customHeight="1">
      <c r="AF274" s="265" t="s">
        <v>243</v>
      </c>
      <c r="AG274" s="228"/>
      <c r="AH274" s="228"/>
      <c r="AI274" s="228"/>
      <c r="AJ274" s="266"/>
      <c r="AK274" s="270">
        <v>431</v>
      </c>
      <c r="AL274" s="271"/>
      <c r="AM274" s="261">
        <f>H58</f>
        <v>403</v>
      </c>
      <c r="AN274" s="262"/>
    </row>
    <row r="275" spans="7:40" ht="6.75" customHeight="1">
      <c r="G275" s="198" t="s">
        <v>244</v>
      </c>
      <c r="H275" s="199"/>
      <c r="I275" s="199"/>
      <c r="J275" s="199"/>
      <c r="K275" s="199"/>
      <c r="L275" s="179">
        <v>2</v>
      </c>
      <c r="AF275" s="267"/>
      <c r="AG275" s="268"/>
      <c r="AH275" s="268"/>
      <c r="AI275" s="268"/>
      <c r="AJ275" s="269"/>
      <c r="AK275" s="272"/>
      <c r="AL275" s="273"/>
      <c r="AM275" s="263"/>
      <c r="AN275" s="264"/>
    </row>
    <row r="276" spans="7:40" ht="6.75" customHeight="1">
      <c r="G276" s="200"/>
      <c r="H276" s="201"/>
      <c r="I276" s="201"/>
      <c r="J276" s="201"/>
      <c r="K276" s="201"/>
      <c r="L276" s="180"/>
      <c r="AF276" s="265" t="s">
        <v>177</v>
      </c>
      <c r="AG276" s="228"/>
      <c r="AH276" s="228"/>
      <c r="AI276" s="228"/>
      <c r="AJ276" s="266"/>
      <c r="AK276" s="270">
        <v>158</v>
      </c>
      <c r="AL276" s="271"/>
      <c r="AM276" s="261">
        <f>G200</f>
        <v>147</v>
      </c>
      <c r="AN276" s="262"/>
    </row>
    <row r="277" spans="32:40" ht="6.75" customHeight="1">
      <c r="AF277" s="267"/>
      <c r="AG277" s="268"/>
      <c r="AH277" s="268"/>
      <c r="AI277" s="268"/>
      <c r="AJ277" s="269"/>
      <c r="AK277" s="272"/>
      <c r="AL277" s="273"/>
      <c r="AM277" s="263"/>
      <c r="AN277" s="264"/>
    </row>
    <row r="278" spans="7:40" ht="6.75" customHeight="1">
      <c r="G278" s="22"/>
      <c r="H278" s="22"/>
      <c r="I278" s="22"/>
      <c r="J278" s="22"/>
      <c r="K278" s="22"/>
      <c r="L278" s="18"/>
      <c r="AF278" s="265" t="s">
        <v>245</v>
      </c>
      <c r="AG278" s="228"/>
      <c r="AH278" s="228"/>
      <c r="AI278" s="228"/>
      <c r="AJ278" s="266"/>
      <c r="AK278" s="270">
        <v>9</v>
      </c>
      <c r="AL278" s="271"/>
      <c r="AM278" s="261">
        <f>L268</f>
        <v>8</v>
      </c>
      <c r="AN278" s="262"/>
    </row>
    <row r="279" spans="7:40" ht="6.75" customHeight="1">
      <c r="G279" s="22"/>
      <c r="H279" s="22"/>
      <c r="I279" s="22"/>
      <c r="J279" s="22"/>
      <c r="K279" s="22"/>
      <c r="L279" s="18"/>
      <c r="AF279" s="267"/>
      <c r="AG279" s="268"/>
      <c r="AH279" s="268"/>
      <c r="AI279" s="268"/>
      <c r="AJ279" s="269"/>
      <c r="AK279" s="272"/>
      <c r="AL279" s="273"/>
      <c r="AM279" s="263"/>
      <c r="AN279" s="264"/>
    </row>
    <row r="280" spans="32:40" ht="6.75" customHeight="1">
      <c r="AF280" s="265" t="s">
        <v>246</v>
      </c>
      <c r="AG280" s="228"/>
      <c r="AH280" s="228"/>
      <c r="AI280" s="228"/>
      <c r="AJ280" s="266"/>
      <c r="AK280" s="270">
        <v>4</v>
      </c>
      <c r="AL280" s="271"/>
      <c r="AM280" s="261">
        <f>L275</f>
        <v>2</v>
      </c>
      <c r="AN280" s="262"/>
    </row>
    <row r="281" spans="7:40" ht="6.75" customHeight="1">
      <c r="G281" s="198" t="s">
        <v>247</v>
      </c>
      <c r="H281" s="199"/>
      <c r="I281" s="199"/>
      <c r="J281" s="199"/>
      <c r="K281" s="199"/>
      <c r="L281" s="179">
        <v>3</v>
      </c>
      <c r="AF281" s="267"/>
      <c r="AG281" s="268"/>
      <c r="AH281" s="268"/>
      <c r="AI281" s="268"/>
      <c r="AJ281" s="269"/>
      <c r="AK281" s="272"/>
      <c r="AL281" s="273"/>
      <c r="AM281" s="263"/>
      <c r="AN281" s="264"/>
    </row>
    <row r="282" spans="7:40" ht="6.75" customHeight="1">
      <c r="G282" s="200"/>
      <c r="H282" s="201"/>
      <c r="I282" s="201"/>
      <c r="J282" s="201"/>
      <c r="K282" s="201"/>
      <c r="L282" s="180"/>
      <c r="AF282" s="265" t="s">
        <v>247</v>
      </c>
      <c r="AG282" s="228"/>
      <c r="AH282" s="228"/>
      <c r="AI282" s="228"/>
      <c r="AJ282" s="266"/>
      <c r="AK282" s="270">
        <v>4</v>
      </c>
      <c r="AL282" s="271"/>
      <c r="AM282" s="261">
        <f>L281</f>
        <v>3</v>
      </c>
      <c r="AN282" s="262"/>
    </row>
    <row r="283" spans="32:40" ht="6.75" customHeight="1">
      <c r="AF283" s="267"/>
      <c r="AG283" s="268"/>
      <c r="AH283" s="268"/>
      <c r="AI283" s="268"/>
      <c r="AJ283" s="269"/>
      <c r="AK283" s="272"/>
      <c r="AL283" s="273"/>
      <c r="AM283" s="263"/>
      <c r="AN283" s="264"/>
    </row>
    <row r="284" spans="7:40" ht="6.75" customHeight="1">
      <c r="G284" s="198" t="s">
        <v>248</v>
      </c>
      <c r="H284" s="199"/>
      <c r="I284" s="199"/>
      <c r="J284" s="199"/>
      <c r="K284" s="199"/>
      <c r="L284" s="220"/>
      <c r="AF284" s="278"/>
      <c r="AG284" s="279"/>
      <c r="AH284" s="279"/>
      <c r="AI284" s="279"/>
      <c r="AJ284" s="280"/>
      <c r="AK284" s="274"/>
      <c r="AL284" s="275"/>
      <c r="AM284" s="274"/>
      <c r="AN284" s="275"/>
    </row>
    <row r="285" spans="7:40" ht="6.75" customHeight="1">
      <c r="G285" s="200"/>
      <c r="H285" s="201"/>
      <c r="I285" s="201"/>
      <c r="J285" s="201"/>
      <c r="K285" s="201"/>
      <c r="L285" s="221"/>
      <c r="AF285" s="281"/>
      <c r="AG285" s="282"/>
      <c r="AH285" s="282"/>
      <c r="AI285" s="282"/>
      <c r="AJ285" s="283"/>
      <c r="AK285" s="276"/>
      <c r="AL285" s="277"/>
      <c r="AM285" s="276"/>
      <c r="AN285" s="277"/>
    </row>
    <row r="286" spans="32:40" ht="6.75" customHeight="1">
      <c r="AF286" s="265" t="s">
        <v>249</v>
      </c>
      <c r="AG286" s="228"/>
      <c r="AH286" s="228"/>
      <c r="AI286" s="228"/>
      <c r="AJ286" s="266"/>
      <c r="AK286" s="270">
        <v>80</v>
      </c>
      <c r="AL286" s="271"/>
      <c r="AM286" s="261">
        <f>K167</f>
        <v>79</v>
      </c>
      <c r="AN286" s="262"/>
    </row>
    <row r="287" spans="6:40" ht="6.75" customHeight="1">
      <c r="F287" s="40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88"/>
      <c r="AB287" s="88"/>
      <c r="AC287" s="42"/>
      <c r="AF287" s="267"/>
      <c r="AG287" s="268"/>
      <c r="AH287" s="268"/>
      <c r="AI287" s="268"/>
      <c r="AJ287" s="269"/>
      <c r="AK287" s="272"/>
      <c r="AL287" s="273"/>
      <c r="AM287" s="263"/>
      <c r="AN287" s="264"/>
    </row>
    <row r="288" spans="6:40" ht="6.75" customHeight="1">
      <c r="F288" s="49"/>
      <c r="G288" s="181" t="s">
        <v>250</v>
      </c>
      <c r="H288" s="182"/>
      <c r="I288" s="182"/>
      <c r="J288" s="182"/>
      <c r="K288" s="182"/>
      <c r="L288" s="179">
        <v>6</v>
      </c>
      <c r="M288" s="19"/>
      <c r="N288" s="9"/>
      <c r="O288" s="4"/>
      <c r="P288" s="181" t="s">
        <v>2</v>
      </c>
      <c r="Q288" s="182"/>
      <c r="R288" s="182"/>
      <c r="S288" s="182"/>
      <c r="T288" s="182"/>
      <c r="U288" s="179">
        <v>6</v>
      </c>
      <c r="V288" s="10"/>
      <c r="W288" s="181" t="s">
        <v>251</v>
      </c>
      <c r="X288" s="182"/>
      <c r="Y288" s="182"/>
      <c r="Z288" s="182"/>
      <c r="AA288" s="182"/>
      <c r="AB288" s="179">
        <v>5</v>
      </c>
      <c r="AC288" s="44"/>
      <c r="AF288" s="265" t="s">
        <v>252</v>
      </c>
      <c r="AG288" s="228"/>
      <c r="AH288" s="228"/>
      <c r="AI288" s="228"/>
      <c r="AJ288" s="266"/>
      <c r="AK288" s="274"/>
      <c r="AL288" s="275"/>
      <c r="AM288" s="261">
        <f>AN163</f>
        <v>3</v>
      </c>
      <c r="AN288" s="262"/>
    </row>
    <row r="289" spans="6:40" ht="6.75" customHeight="1">
      <c r="F289" s="49"/>
      <c r="G289" s="183"/>
      <c r="H289" s="184"/>
      <c r="I289" s="184"/>
      <c r="J289" s="184"/>
      <c r="K289" s="184"/>
      <c r="L289" s="180"/>
      <c r="M289" s="11"/>
      <c r="N289" s="7"/>
      <c r="O289" s="79"/>
      <c r="P289" s="183"/>
      <c r="Q289" s="184"/>
      <c r="R289" s="184"/>
      <c r="S289" s="184"/>
      <c r="T289" s="184"/>
      <c r="U289" s="180"/>
      <c r="V289" s="57"/>
      <c r="W289" s="183"/>
      <c r="X289" s="184"/>
      <c r="Y289" s="184"/>
      <c r="Z289" s="184"/>
      <c r="AA289" s="184"/>
      <c r="AB289" s="180"/>
      <c r="AC289" s="44"/>
      <c r="AF289" s="267"/>
      <c r="AG289" s="268"/>
      <c r="AH289" s="268"/>
      <c r="AI289" s="268"/>
      <c r="AJ289" s="269"/>
      <c r="AK289" s="276"/>
      <c r="AL289" s="277"/>
      <c r="AM289" s="263"/>
      <c r="AN289" s="264"/>
    </row>
    <row r="290" spans="6:40" ht="6.75" customHeight="1">
      <c r="F290" s="49"/>
      <c r="G290" s="80"/>
      <c r="H290" s="182" t="s">
        <v>253</v>
      </c>
      <c r="I290" s="182"/>
      <c r="J290" s="182"/>
      <c r="K290" s="203">
        <v>1</v>
      </c>
      <c r="L290" s="8"/>
      <c r="M290" s="17"/>
      <c r="N290" s="17"/>
      <c r="O290" s="194" t="s">
        <v>254</v>
      </c>
      <c r="P290" s="199"/>
      <c r="Q290" s="199"/>
      <c r="R290" s="199"/>
      <c r="S290" s="199"/>
      <c r="T290" s="199"/>
      <c r="U290" s="199"/>
      <c r="V290" s="17"/>
      <c r="W290" s="182"/>
      <c r="X290" s="182"/>
      <c r="Y290" s="182"/>
      <c r="Z290" s="182"/>
      <c r="AA290" s="182"/>
      <c r="AB290" s="203"/>
      <c r="AC290" s="44"/>
      <c r="AF290" s="265" t="s">
        <v>168</v>
      </c>
      <c r="AG290" s="228"/>
      <c r="AH290" s="228"/>
      <c r="AI290" s="228"/>
      <c r="AJ290" s="266"/>
      <c r="AK290" s="270">
        <v>42</v>
      </c>
      <c r="AL290" s="271"/>
      <c r="AM290" s="261">
        <f>K191</f>
        <v>30</v>
      </c>
      <c r="AN290" s="262"/>
    </row>
    <row r="291" spans="6:40" ht="6.75" customHeight="1">
      <c r="F291" s="49"/>
      <c r="G291" s="17"/>
      <c r="H291" s="207"/>
      <c r="I291" s="207"/>
      <c r="J291" s="207"/>
      <c r="K291" s="187"/>
      <c r="L291" s="18"/>
      <c r="M291" s="17"/>
      <c r="N291" s="17"/>
      <c r="O291" s="194"/>
      <c r="P291" s="194"/>
      <c r="Q291" s="194"/>
      <c r="R291" s="194"/>
      <c r="S291" s="194"/>
      <c r="T291" s="194"/>
      <c r="U291" s="194"/>
      <c r="V291" s="17"/>
      <c r="W291" s="207"/>
      <c r="X291" s="207"/>
      <c r="Y291" s="207"/>
      <c r="Z291" s="207"/>
      <c r="AA291" s="207"/>
      <c r="AB291" s="187"/>
      <c r="AC291" s="44"/>
      <c r="AF291" s="267"/>
      <c r="AG291" s="268"/>
      <c r="AH291" s="268"/>
      <c r="AI291" s="268"/>
      <c r="AJ291" s="269"/>
      <c r="AK291" s="272"/>
      <c r="AL291" s="273"/>
      <c r="AM291" s="263"/>
      <c r="AN291" s="264"/>
    </row>
    <row r="292" spans="6:40" ht="6.75" customHeight="1">
      <c r="F292" s="49"/>
      <c r="G292" s="17"/>
      <c r="H292" s="194"/>
      <c r="I292" s="194"/>
      <c r="J292" s="194"/>
      <c r="K292" s="194"/>
      <c r="L292" s="22"/>
      <c r="M292" s="17"/>
      <c r="N292" s="17"/>
      <c r="O292" s="17"/>
      <c r="P292" s="284" t="s">
        <v>255</v>
      </c>
      <c r="Q292" s="285"/>
      <c r="R292" s="285"/>
      <c r="S292" s="285"/>
      <c r="T292" s="285"/>
      <c r="U292" s="285"/>
      <c r="V292" s="285"/>
      <c r="W292" s="285"/>
      <c r="X292" s="285"/>
      <c r="Y292" s="285"/>
      <c r="Z292" s="285"/>
      <c r="AA292" s="285"/>
      <c r="AB292" s="285"/>
      <c r="AC292" s="44"/>
      <c r="AD292" s="17"/>
      <c r="AF292" s="214" t="s">
        <v>256</v>
      </c>
      <c r="AG292" s="215"/>
      <c r="AH292" s="215"/>
      <c r="AI292" s="215"/>
      <c r="AJ292" s="216"/>
      <c r="AK292" s="270">
        <f>SUM(AK274:AL291)</f>
        <v>728</v>
      </c>
      <c r="AL292" s="271"/>
      <c r="AM292" s="261">
        <f>SUM(AM274:AN291)</f>
        <v>675</v>
      </c>
      <c r="AN292" s="271"/>
    </row>
    <row r="293" spans="6:40" ht="6.75" customHeight="1">
      <c r="F293" s="46"/>
      <c r="G293" s="47"/>
      <c r="H293" s="248"/>
      <c r="I293" s="248"/>
      <c r="J293" s="248"/>
      <c r="K293" s="248"/>
      <c r="L293" s="26"/>
      <c r="M293" s="47"/>
      <c r="N293" s="47"/>
      <c r="O293" s="47"/>
      <c r="P293" s="286"/>
      <c r="Q293" s="286"/>
      <c r="R293" s="286"/>
      <c r="S293" s="286"/>
      <c r="T293" s="286"/>
      <c r="U293" s="286"/>
      <c r="V293" s="286"/>
      <c r="W293" s="286"/>
      <c r="X293" s="286"/>
      <c r="Y293" s="286"/>
      <c r="Z293" s="286"/>
      <c r="AA293" s="286"/>
      <c r="AB293" s="286"/>
      <c r="AC293" s="51"/>
      <c r="AD293" s="17"/>
      <c r="AF293" s="217"/>
      <c r="AG293" s="218"/>
      <c r="AH293" s="218"/>
      <c r="AI293" s="218"/>
      <c r="AJ293" s="219"/>
      <c r="AK293" s="272"/>
      <c r="AL293" s="273"/>
      <c r="AM293" s="272"/>
      <c r="AN293" s="273"/>
    </row>
    <row r="294" spans="28:30" ht="6.75" customHeight="1">
      <c r="AB294" s="17"/>
      <c r="AC294" s="17"/>
      <c r="AD294" s="17"/>
    </row>
  </sheetData>
  <sheetProtection/>
  <mergeCells count="635">
    <mergeCell ref="H58:J59"/>
    <mergeCell ref="P235:T236"/>
    <mergeCell ref="AB235:AB236"/>
    <mergeCell ref="G156:I157"/>
    <mergeCell ref="J156:J157"/>
    <mergeCell ref="G158:J159"/>
    <mergeCell ref="G232:J233"/>
    <mergeCell ref="K232:L233"/>
    <mergeCell ref="G126:K127"/>
    <mergeCell ref="G83:K84"/>
    <mergeCell ref="AH61:AH62"/>
    <mergeCell ref="AB61:AB62"/>
    <mergeCell ref="AH86:AH87"/>
    <mergeCell ref="AC89:AG90"/>
    <mergeCell ref="AH89:AH90"/>
    <mergeCell ref="AC86:AG87"/>
    <mergeCell ref="AH71:AH72"/>
    <mergeCell ref="AB68:AB69"/>
    <mergeCell ref="AC76:AG77"/>
    <mergeCell ref="W73:AB74"/>
    <mergeCell ref="A1:P1"/>
    <mergeCell ref="AI96:AM97"/>
    <mergeCell ref="AN96:AN97"/>
    <mergeCell ref="W5:AA6"/>
    <mergeCell ref="AB5:AB6"/>
    <mergeCell ref="W10:AO13"/>
    <mergeCell ref="G11:J12"/>
    <mergeCell ref="AC91:AH92"/>
    <mergeCell ref="AC78:AG79"/>
    <mergeCell ref="AH78:AH79"/>
    <mergeCell ref="AC68:AG69"/>
    <mergeCell ref="W71:AA72"/>
    <mergeCell ref="W68:AA69"/>
    <mergeCell ref="AC71:AG72"/>
    <mergeCell ref="AC83:AN84"/>
    <mergeCell ref="AB71:AB72"/>
    <mergeCell ref="G85:I86"/>
    <mergeCell ref="J85:J86"/>
    <mergeCell ref="AN54:AN55"/>
    <mergeCell ref="AH59:AH60"/>
    <mergeCell ref="AN48:AN49"/>
    <mergeCell ref="AI54:AM55"/>
    <mergeCell ref="AH54:AH55"/>
    <mergeCell ref="AB48:AB49"/>
    <mergeCell ref="AB59:AB60"/>
    <mergeCell ref="AC54:AG55"/>
    <mergeCell ref="AB260:AB261"/>
    <mergeCell ref="AB268:AB269"/>
    <mergeCell ref="AC268:AG269"/>
    <mergeCell ref="AC265:AG266"/>
    <mergeCell ref="W265:AA266"/>
    <mergeCell ref="G238:J239"/>
    <mergeCell ref="AB238:AB239"/>
    <mergeCell ref="W241:AA242"/>
    <mergeCell ref="AB255:AB256"/>
    <mergeCell ref="AC255:AG256"/>
    <mergeCell ref="G284:L285"/>
    <mergeCell ref="A160:P160"/>
    <mergeCell ref="G128:I129"/>
    <mergeCell ref="J128:J129"/>
    <mergeCell ref="G154:I155"/>
    <mergeCell ref="J154:J155"/>
    <mergeCell ref="G268:K269"/>
    <mergeCell ref="L268:L269"/>
    <mergeCell ref="P268:T269"/>
    <mergeCell ref="P146:T147"/>
    <mergeCell ref="P232:T233"/>
    <mergeCell ref="U232:U233"/>
    <mergeCell ref="W232:AA233"/>
    <mergeCell ref="AB232:AB233"/>
    <mergeCell ref="P225:T226"/>
    <mergeCell ref="AB211:AB212"/>
    <mergeCell ref="U211:U212"/>
    <mergeCell ref="P211:T212"/>
    <mergeCell ref="AC228:AG229"/>
    <mergeCell ref="W263:AA264"/>
    <mergeCell ref="H290:J291"/>
    <mergeCell ref="K290:K291"/>
    <mergeCell ref="O290:U291"/>
    <mergeCell ref="W290:AA291"/>
    <mergeCell ref="U268:U269"/>
    <mergeCell ref="W268:AA269"/>
    <mergeCell ref="W251:AA252"/>
    <mergeCell ref="AB251:AB252"/>
    <mergeCell ref="H292:K293"/>
    <mergeCell ref="AF292:AJ293"/>
    <mergeCell ref="AK292:AL293"/>
    <mergeCell ref="W288:AA289"/>
    <mergeCell ref="AB288:AB289"/>
    <mergeCell ref="AF288:AJ289"/>
    <mergeCell ref="AK288:AL289"/>
    <mergeCell ref="G288:K289"/>
    <mergeCell ref="L288:L289"/>
    <mergeCell ref="P288:T289"/>
    <mergeCell ref="AM292:AN293"/>
    <mergeCell ref="AM288:AN289"/>
    <mergeCell ref="AK282:AL283"/>
    <mergeCell ref="AF284:AJ285"/>
    <mergeCell ref="AK284:AL285"/>
    <mergeCell ref="U288:U289"/>
    <mergeCell ref="P292:AB293"/>
    <mergeCell ref="AB290:AB291"/>
    <mergeCell ref="AF290:AJ291"/>
    <mergeCell ref="AK290:AL291"/>
    <mergeCell ref="AM290:AN291"/>
    <mergeCell ref="AB263:AB264"/>
    <mergeCell ref="AH265:AH266"/>
    <mergeCell ref="AB265:AB266"/>
    <mergeCell ref="AH268:AH269"/>
    <mergeCell ref="AC263:AG264"/>
    <mergeCell ref="AM272:AN273"/>
    <mergeCell ref="AF286:AJ287"/>
    <mergeCell ref="AK286:AL287"/>
    <mergeCell ref="AM286:AN287"/>
    <mergeCell ref="AM282:AN283"/>
    <mergeCell ref="AM284:AN285"/>
    <mergeCell ref="AF282:AJ283"/>
    <mergeCell ref="AF280:AJ281"/>
    <mergeCell ref="AK272:AL273"/>
    <mergeCell ref="AF278:AJ279"/>
    <mergeCell ref="AK278:AL279"/>
    <mergeCell ref="AK280:AL281"/>
    <mergeCell ref="AK276:AL277"/>
    <mergeCell ref="AM278:AN279"/>
    <mergeCell ref="AI258:AM259"/>
    <mergeCell ref="AH263:AH264"/>
    <mergeCell ref="AI263:AM264"/>
    <mergeCell ref="AH258:AH259"/>
    <mergeCell ref="AF276:AJ277"/>
    <mergeCell ref="AM276:AN277"/>
    <mergeCell ref="AN258:AN259"/>
    <mergeCell ref="AF274:AJ275"/>
    <mergeCell ref="AK274:AL275"/>
    <mergeCell ref="AM274:AN275"/>
    <mergeCell ref="AM280:AN281"/>
    <mergeCell ref="AN263:AN264"/>
    <mergeCell ref="U238:U239"/>
    <mergeCell ref="W238:AA239"/>
    <mergeCell ref="W235:AA236"/>
    <mergeCell ref="AH238:AH239"/>
    <mergeCell ref="AI253:AM254"/>
    <mergeCell ref="AN253:AN254"/>
    <mergeCell ref="AI251:AM252"/>
    <mergeCell ref="AC258:AG259"/>
    <mergeCell ref="AN244:AN245"/>
    <mergeCell ref="U244:U245"/>
    <mergeCell ref="W244:AA245"/>
    <mergeCell ref="AC244:AG245"/>
    <mergeCell ref="AB244:AB245"/>
    <mergeCell ref="AH255:AH256"/>
    <mergeCell ref="AH251:AH252"/>
    <mergeCell ref="AH253:AH254"/>
    <mergeCell ref="AN246:AN247"/>
    <mergeCell ref="U251:U252"/>
    <mergeCell ref="AN251:AN252"/>
    <mergeCell ref="U258:U259"/>
    <mergeCell ref="W258:AA259"/>
    <mergeCell ref="AH211:AH212"/>
    <mergeCell ref="AB206:AB207"/>
    <mergeCell ref="AC206:AG207"/>
    <mergeCell ref="AC211:AG212"/>
    <mergeCell ref="AH206:AH207"/>
    <mergeCell ref="AB214:AB215"/>
    <mergeCell ref="AC214:AG215"/>
    <mergeCell ref="AH244:AH245"/>
    <mergeCell ref="AH228:AH229"/>
    <mergeCell ref="AC222:AG223"/>
    <mergeCell ref="AB222:AB223"/>
    <mergeCell ref="AI191:AM192"/>
    <mergeCell ref="AN191:AN192"/>
    <mergeCell ref="AC191:AG192"/>
    <mergeCell ref="AI214:AM215"/>
    <mergeCell ref="AN211:AN212"/>
    <mergeCell ref="AI211:AM212"/>
    <mergeCell ref="F188:J189"/>
    <mergeCell ref="W185:AA186"/>
    <mergeCell ref="AB183:AB184"/>
    <mergeCell ref="AC183:AG184"/>
    <mergeCell ref="AH183:AH184"/>
    <mergeCell ref="AB185:AB186"/>
    <mergeCell ref="AC185:AG186"/>
    <mergeCell ref="P178:T179"/>
    <mergeCell ref="U178:U179"/>
    <mergeCell ref="AB175:AB176"/>
    <mergeCell ref="J145:J146"/>
    <mergeCell ref="G149:L150"/>
    <mergeCell ref="G147:I148"/>
    <mergeCell ref="G167:J168"/>
    <mergeCell ref="K167:L168"/>
    <mergeCell ref="G169:I170"/>
    <mergeCell ref="P152:T153"/>
    <mergeCell ref="J169:J170"/>
    <mergeCell ref="AB167:AB168"/>
    <mergeCell ref="AB170:AB171"/>
    <mergeCell ref="AB173:AB174"/>
    <mergeCell ref="AB163:AB164"/>
    <mergeCell ref="AK163:AM164"/>
    <mergeCell ref="G173:J174"/>
    <mergeCell ref="U170:U171"/>
    <mergeCell ref="U173:U174"/>
    <mergeCell ref="P173:T174"/>
    <mergeCell ref="AB152:AB153"/>
    <mergeCell ref="P167:T168"/>
    <mergeCell ref="P163:T164"/>
    <mergeCell ref="U167:U168"/>
    <mergeCell ref="P125:T126"/>
    <mergeCell ref="W167:AA168"/>
    <mergeCell ref="W152:AA153"/>
    <mergeCell ref="U152:U153"/>
    <mergeCell ref="W163:AA164"/>
    <mergeCell ref="W146:AA147"/>
    <mergeCell ref="U143:U144"/>
    <mergeCell ref="U137:U138"/>
    <mergeCell ref="W120:AA121"/>
    <mergeCell ref="P120:T121"/>
    <mergeCell ref="U120:U121"/>
    <mergeCell ref="AN109:AN110"/>
    <mergeCell ref="AH109:AH110"/>
    <mergeCell ref="AI109:AM110"/>
    <mergeCell ref="AF114:AF115"/>
    <mergeCell ref="AN120:AN121"/>
    <mergeCell ref="W137:AA138"/>
    <mergeCell ref="W134:AA135"/>
    <mergeCell ref="AN214:AN215"/>
    <mergeCell ref="U146:U147"/>
    <mergeCell ref="W143:AA144"/>
    <mergeCell ref="W125:AA126"/>
    <mergeCell ref="W128:AA129"/>
    <mergeCell ref="P143:T144"/>
    <mergeCell ref="P137:T138"/>
    <mergeCell ref="P134:T135"/>
    <mergeCell ref="U134:U135"/>
    <mergeCell ref="U163:U164"/>
    <mergeCell ref="AC167:AG168"/>
    <mergeCell ref="AI120:AM121"/>
    <mergeCell ref="AI137:AM138"/>
    <mergeCell ref="AN183:AN184"/>
    <mergeCell ref="AI197:AM198"/>
    <mergeCell ref="AN197:AN198"/>
    <mergeCell ref="AH185:AH186"/>
    <mergeCell ref="AI183:AM184"/>
    <mergeCell ref="AI185:AM186"/>
    <mergeCell ref="AN185:AN186"/>
    <mergeCell ref="AI128:AM129"/>
    <mergeCell ref="AN128:AN129"/>
    <mergeCell ref="W122:AA123"/>
    <mergeCell ref="AB117:AB118"/>
    <mergeCell ref="AC125:AG126"/>
    <mergeCell ref="AC128:AG129"/>
    <mergeCell ref="B203:F204"/>
    <mergeCell ref="G206:J207"/>
    <mergeCell ref="K206:L207"/>
    <mergeCell ref="G48:J49"/>
    <mergeCell ref="G54:K55"/>
    <mergeCell ref="G50:I51"/>
    <mergeCell ref="J50:J51"/>
    <mergeCell ref="G52:I53"/>
    <mergeCell ref="J52:J53"/>
    <mergeCell ref="A58:C59"/>
    <mergeCell ref="B200:F201"/>
    <mergeCell ref="G120:J121"/>
    <mergeCell ref="G130:K131"/>
    <mergeCell ref="K120:L121"/>
    <mergeCell ref="G122:I123"/>
    <mergeCell ref="J122:J123"/>
    <mergeCell ref="G124:I125"/>
    <mergeCell ref="J124:J125"/>
    <mergeCell ref="J147:J148"/>
    <mergeCell ref="G152:J153"/>
    <mergeCell ref="AC246:AG247"/>
    <mergeCell ref="K152:L153"/>
    <mergeCell ref="G143:J144"/>
    <mergeCell ref="K143:L144"/>
    <mergeCell ref="G145:I146"/>
    <mergeCell ref="P117:T118"/>
    <mergeCell ref="U117:U118"/>
    <mergeCell ref="U140:U141"/>
    <mergeCell ref="AC140:AG141"/>
    <mergeCell ref="AC238:AG239"/>
    <mergeCell ref="W101:AA102"/>
    <mergeCell ref="U125:U126"/>
    <mergeCell ref="W117:AA118"/>
    <mergeCell ref="AC253:AG254"/>
    <mergeCell ref="AC241:AI242"/>
    <mergeCell ref="AH248:AH249"/>
    <mergeCell ref="AB248:AB249"/>
    <mergeCell ref="AH246:AH247"/>
    <mergeCell ref="AI244:AM245"/>
    <mergeCell ref="AI246:AM247"/>
    <mergeCell ref="W94:AA95"/>
    <mergeCell ref="W89:AA90"/>
    <mergeCell ref="AB89:AB90"/>
    <mergeCell ref="AI89:AM90"/>
    <mergeCell ref="P222:T223"/>
    <mergeCell ref="U225:U226"/>
    <mergeCell ref="P131:T132"/>
    <mergeCell ref="W211:AA212"/>
    <mergeCell ref="AH101:AH102"/>
    <mergeCell ref="P101:T102"/>
    <mergeCell ref="W91:AB92"/>
    <mergeCell ref="AH48:AH49"/>
    <mergeCell ref="AI48:AM49"/>
    <mergeCell ref="AJ59:AO60"/>
    <mergeCell ref="AH51:AH52"/>
    <mergeCell ref="AC59:AG60"/>
    <mergeCell ref="AC51:AG52"/>
    <mergeCell ref="AC48:AG49"/>
    <mergeCell ref="AN89:AN90"/>
    <mergeCell ref="AH68:AH69"/>
    <mergeCell ref="AB51:AB52"/>
    <mergeCell ref="AB54:AB55"/>
    <mergeCell ref="AB56:AB57"/>
    <mergeCell ref="AN42:AN43"/>
    <mergeCell ref="AN34:AN35"/>
    <mergeCell ref="AB42:AB43"/>
    <mergeCell ref="AH42:AH43"/>
    <mergeCell ref="AB36:AB37"/>
    <mergeCell ref="AI42:AM43"/>
    <mergeCell ref="W39:AD40"/>
    <mergeCell ref="AI34:AM35"/>
    <mergeCell ref="AC36:AG37"/>
    <mergeCell ref="AH36:AH37"/>
    <mergeCell ref="AB18:AB19"/>
    <mergeCell ref="U8:U9"/>
    <mergeCell ref="W26:AA27"/>
    <mergeCell ref="W29:AA30"/>
    <mergeCell ref="AH34:AH35"/>
    <mergeCell ref="W24:AA25"/>
    <mergeCell ref="AC42:AG43"/>
    <mergeCell ref="W36:AA37"/>
    <mergeCell ref="W31:AA32"/>
    <mergeCell ref="AB34:AB35"/>
    <mergeCell ref="AB31:AB32"/>
    <mergeCell ref="W42:AA43"/>
    <mergeCell ref="W34:AA35"/>
    <mergeCell ref="AC34:AG35"/>
    <mergeCell ref="AN3:AN4"/>
    <mergeCell ref="AI3:AM4"/>
    <mergeCell ref="AB15:AB16"/>
    <mergeCell ref="W8:AA9"/>
    <mergeCell ref="AC8:AG9"/>
    <mergeCell ref="AB8:AB9"/>
    <mergeCell ref="AH3:AH4"/>
    <mergeCell ref="AH8:AH9"/>
    <mergeCell ref="W3:AA4"/>
    <mergeCell ref="AC3:AG4"/>
    <mergeCell ref="AB3:AB4"/>
    <mergeCell ref="AN29:AN30"/>
    <mergeCell ref="AB21:AB22"/>
    <mergeCell ref="AB29:AB30"/>
    <mergeCell ref="AH29:AH30"/>
    <mergeCell ref="AC29:AG30"/>
    <mergeCell ref="AB26:AB27"/>
    <mergeCell ref="AI24:AM25"/>
    <mergeCell ref="AB24:AB25"/>
    <mergeCell ref="AH24:AH25"/>
    <mergeCell ref="AN24:AN25"/>
    <mergeCell ref="AC24:AG25"/>
    <mergeCell ref="W76:AA77"/>
    <mergeCell ref="W97:AB98"/>
    <mergeCell ref="AB78:AB79"/>
    <mergeCell ref="AB120:AB121"/>
    <mergeCell ref="AB94:AB95"/>
    <mergeCell ref="AB76:AB77"/>
    <mergeCell ref="AB86:AB87"/>
    <mergeCell ref="W111:AA112"/>
    <mergeCell ref="G3:J4"/>
    <mergeCell ref="P3:T4"/>
    <mergeCell ref="P8:T9"/>
    <mergeCell ref="G7:I8"/>
    <mergeCell ref="J7:J8"/>
    <mergeCell ref="G9:I10"/>
    <mergeCell ref="J9:J10"/>
    <mergeCell ref="U3:U4"/>
    <mergeCell ref="K3:L4"/>
    <mergeCell ref="W18:AA19"/>
    <mergeCell ref="U15:U16"/>
    <mergeCell ref="W15:AA16"/>
    <mergeCell ref="W21:AA22"/>
    <mergeCell ref="U18:U19"/>
    <mergeCell ref="U21:U22"/>
    <mergeCell ref="AC137:AG138"/>
    <mergeCell ref="AB143:AB144"/>
    <mergeCell ref="AC134:AG135"/>
    <mergeCell ref="AB134:AB135"/>
    <mergeCell ref="AB103:AB104"/>
    <mergeCell ref="AC120:AG121"/>
    <mergeCell ref="AC131:AG132"/>
    <mergeCell ref="AB128:AB129"/>
    <mergeCell ref="AB137:AB138"/>
    <mergeCell ref="P114:AE115"/>
    <mergeCell ref="AB146:AB147"/>
    <mergeCell ref="U54:U55"/>
    <mergeCell ref="P59:T60"/>
    <mergeCell ref="P64:T65"/>
    <mergeCell ref="P54:T55"/>
    <mergeCell ref="W103:AA104"/>
    <mergeCell ref="U131:U132"/>
    <mergeCell ref="AB64:AB65"/>
    <mergeCell ref="U89:U90"/>
    <mergeCell ref="AB101:AB102"/>
    <mergeCell ref="AB106:AB107"/>
    <mergeCell ref="P106:T107"/>
    <mergeCell ref="W109:AA110"/>
    <mergeCell ref="U128:U129"/>
    <mergeCell ref="P128:T129"/>
    <mergeCell ref="P109:T110"/>
    <mergeCell ref="U109:U110"/>
    <mergeCell ref="P76:T77"/>
    <mergeCell ref="AN180:AN181"/>
    <mergeCell ref="AI178:AM179"/>
    <mergeCell ref="AN178:AN179"/>
    <mergeCell ref="AN137:AN138"/>
    <mergeCell ref="AH170:AH171"/>
    <mergeCell ref="AI180:AM181"/>
    <mergeCell ref="AH175:AH176"/>
    <mergeCell ref="AC178:AG179"/>
    <mergeCell ref="AC180:AG181"/>
    <mergeCell ref="AH180:AH181"/>
    <mergeCell ref="AI173:AM174"/>
    <mergeCell ref="AH167:AH168"/>
    <mergeCell ref="AH178:AH179"/>
    <mergeCell ref="AN163:AN164"/>
    <mergeCell ref="AC163:AG164"/>
    <mergeCell ref="AH163:AH164"/>
    <mergeCell ref="AC170:AG171"/>
    <mergeCell ref="AC173:AG174"/>
    <mergeCell ref="AH173:AH174"/>
    <mergeCell ref="P228:T229"/>
    <mergeCell ref="P140:T141"/>
    <mergeCell ref="W140:AA141"/>
    <mergeCell ref="W175:AA176"/>
    <mergeCell ref="W178:AA179"/>
    <mergeCell ref="P218:T219"/>
    <mergeCell ref="U218:U219"/>
    <mergeCell ref="U194:U195"/>
    <mergeCell ref="P197:T198"/>
    <mergeCell ref="P194:T195"/>
    <mergeCell ref="AB140:AB141"/>
    <mergeCell ref="G212:I213"/>
    <mergeCell ref="AC175:AG176"/>
    <mergeCell ref="U206:U207"/>
    <mergeCell ref="P183:T184"/>
    <mergeCell ref="U183:U184"/>
    <mergeCell ref="W183:AA184"/>
    <mergeCell ref="W173:AA174"/>
    <mergeCell ref="W180:AA181"/>
    <mergeCell ref="G195:J196"/>
    <mergeCell ref="U235:U236"/>
    <mergeCell ref="U241:U242"/>
    <mergeCell ref="G270:I271"/>
    <mergeCell ref="P238:T239"/>
    <mergeCell ref="P241:T242"/>
    <mergeCell ref="P263:T264"/>
    <mergeCell ref="U263:U264"/>
    <mergeCell ref="P244:T245"/>
    <mergeCell ref="P251:T252"/>
    <mergeCell ref="P258:T259"/>
    <mergeCell ref="U228:U229"/>
    <mergeCell ref="G200:H201"/>
    <mergeCell ref="U197:U198"/>
    <mergeCell ref="G214:J215"/>
    <mergeCell ref="P214:T215"/>
    <mergeCell ref="U214:U215"/>
    <mergeCell ref="G208:I211"/>
    <mergeCell ref="J208:J211"/>
    <mergeCell ref="P206:T207"/>
    <mergeCell ref="J212:J213"/>
    <mergeCell ref="P208:U209"/>
    <mergeCell ref="G234:I235"/>
    <mergeCell ref="J234:J235"/>
    <mergeCell ref="G236:I237"/>
    <mergeCell ref="P191:T192"/>
    <mergeCell ref="G281:K282"/>
    <mergeCell ref="J270:J271"/>
    <mergeCell ref="G272:I273"/>
    <mergeCell ref="J272:J273"/>
    <mergeCell ref="K272:N273"/>
    <mergeCell ref="L281:L282"/>
    <mergeCell ref="G275:K276"/>
    <mergeCell ref="L275:L276"/>
    <mergeCell ref="G191:J192"/>
    <mergeCell ref="K191:L192"/>
    <mergeCell ref="J236:J237"/>
    <mergeCell ref="G193:I194"/>
    <mergeCell ref="J193:J194"/>
    <mergeCell ref="AF272:AJ273"/>
    <mergeCell ref="K34:L35"/>
    <mergeCell ref="K48:L49"/>
    <mergeCell ref="K77:L78"/>
    <mergeCell ref="H70:K71"/>
    <mergeCell ref="G36:I37"/>
    <mergeCell ref="W246:AA247"/>
    <mergeCell ref="AB258:AB259"/>
    <mergeCell ref="AB253:AB254"/>
    <mergeCell ref="W255:AA256"/>
    <mergeCell ref="W260:AA261"/>
    <mergeCell ref="W253:AA254"/>
    <mergeCell ref="W228:AA229"/>
    <mergeCell ref="W225:AA226"/>
    <mergeCell ref="AC251:AG252"/>
    <mergeCell ref="W248:AA249"/>
    <mergeCell ref="AC248:AG249"/>
    <mergeCell ref="AB228:AB229"/>
    <mergeCell ref="AB241:AB242"/>
    <mergeCell ref="AB246:AB247"/>
    <mergeCell ref="P170:T171"/>
    <mergeCell ref="AC61:AG62"/>
    <mergeCell ref="J36:J37"/>
    <mergeCell ref="G41:I42"/>
    <mergeCell ref="J41:J42"/>
    <mergeCell ref="G34:J35"/>
    <mergeCell ref="G77:J78"/>
    <mergeCell ref="G43:K44"/>
    <mergeCell ref="G38:I38"/>
    <mergeCell ref="G39:K40"/>
    <mergeCell ref="AC106:AG107"/>
    <mergeCell ref="AB111:AB112"/>
    <mergeCell ref="AB109:AB110"/>
    <mergeCell ref="AB131:AB132"/>
    <mergeCell ref="W51:AA52"/>
    <mergeCell ref="W56:AA57"/>
    <mergeCell ref="W54:AA55"/>
    <mergeCell ref="W131:AA132"/>
    <mergeCell ref="W106:AA107"/>
    <mergeCell ref="AB125:AB126"/>
    <mergeCell ref="G171:I172"/>
    <mergeCell ref="J171:J172"/>
    <mergeCell ref="P51:T52"/>
    <mergeCell ref="AB218:AB219"/>
    <mergeCell ref="AB208:AB209"/>
    <mergeCell ref="W218:AA219"/>
    <mergeCell ref="AB194:AB195"/>
    <mergeCell ref="AB191:AB192"/>
    <mergeCell ref="W194:AA195"/>
    <mergeCell ref="AB122:AB123"/>
    <mergeCell ref="U222:U223"/>
    <mergeCell ref="AB225:AB226"/>
    <mergeCell ref="AC194:AG195"/>
    <mergeCell ref="AH191:AH192"/>
    <mergeCell ref="AH194:AH195"/>
    <mergeCell ref="U191:U192"/>
    <mergeCell ref="W216:AA217"/>
    <mergeCell ref="AB216:AB217"/>
    <mergeCell ref="W222:AA223"/>
    <mergeCell ref="AH222:AH223"/>
    <mergeCell ref="W191:AA192"/>
    <mergeCell ref="W197:AA198"/>
    <mergeCell ref="AB197:AB198"/>
    <mergeCell ref="AC197:AG198"/>
    <mergeCell ref="AH197:AH198"/>
    <mergeCell ref="W214:AA215"/>
    <mergeCell ref="W206:AA207"/>
    <mergeCell ref="AH214:AH215"/>
    <mergeCell ref="G79:I80"/>
    <mergeCell ref="J79:J80"/>
    <mergeCell ref="P71:T72"/>
    <mergeCell ref="U71:U72"/>
    <mergeCell ref="P48:T49"/>
    <mergeCell ref="W48:AA49"/>
    <mergeCell ref="U48:U49"/>
    <mergeCell ref="E58:G59"/>
    <mergeCell ref="U51:U52"/>
    <mergeCell ref="P68:T69"/>
    <mergeCell ref="U68:U69"/>
    <mergeCell ref="U76:U77"/>
    <mergeCell ref="W59:AA60"/>
    <mergeCell ref="W64:AA65"/>
    <mergeCell ref="W78:AA79"/>
    <mergeCell ref="W86:AA87"/>
    <mergeCell ref="W61:AA62"/>
    <mergeCell ref="G81:I82"/>
    <mergeCell ref="J81:J82"/>
    <mergeCell ref="P86:T87"/>
    <mergeCell ref="U86:U87"/>
    <mergeCell ref="G87:K88"/>
    <mergeCell ref="AB180:AB181"/>
    <mergeCell ref="AB178:AB179"/>
    <mergeCell ref="U106:U107"/>
    <mergeCell ref="U94:U95"/>
    <mergeCell ref="U101:U102"/>
    <mergeCell ref="AJ61:AO62"/>
    <mergeCell ref="AC81:AN82"/>
    <mergeCell ref="W170:AA171"/>
    <mergeCell ref="AH125:AH126"/>
    <mergeCell ref="AH106:AH107"/>
    <mergeCell ref="AH120:AH121"/>
    <mergeCell ref="AN76:AN77"/>
    <mergeCell ref="AI76:AM77"/>
    <mergeCell ref="AI134:AM135"/>
    <mergeCell ref="AH128:AH129"/>
    <mergeCell ref="AN101:AN102"/>
    <mergeCell ref="AI101:AM102"/>
    <mergeCell ref="AI94:AM95"/>
    <mergeCell ref="AH76:AH77"/>
    <mergeCell ref="AN134:AN135"/>
    <mergeCell ref="AN94:AN95"/>
    <mergeCell ref="AH94:AH95"/>
    <mergeCell ref="AG114:AO115"/>
    <mergeCell ref="AI125:AM126"/>
    <mergeCell ref="AN125:AN126"/>
    <mergeCell ref="AN175:AN176"/>
    <mergeCell ref="AH140:AH141"/>
    <mergeCell ref="AN173:AN174"/>
    <mergeCell ref="AI175:AM176"/>
    <mergeCell ref="AI140:AM141"/>
    <mergeCell ref="AH137:AH138"/>
    <mergeCell ref="AN140:AN141"/>
    <mergeCell ref="AH1:AO1"/>
    <mergeCell ref="AH160:AO160"/>
    <mergeCell ref="P89:T90"/>
    <mergeCell ref="P94:T95"/>
    <mergeCell ref="AI29:AM30"/>
    <mergeCell ref="AC101:AG102"/>
    <mergeCell ref="AC94:AG95"/>
    <mergeCell ref="AC109:AG110"/>
    <mergeCell ref="AH134:AH135"/>
    <mergeCell ref="AH131:AH132"/>
    <mergeCell ref="P15:T16"/>
    <mergeCell ref="P21:T22"/>
    <mergeCell ref="P18:T19"/>
    <mergeCell ref="AB45:AB46"/>
    <mergeCell ref="U34:U35"/>
    <mergeCell ref="U42:U43"/>
    <mergeCell ref="W45:AA46"/>
    <mergeCell ref="U45:U46"/>
    <mergeCell ref="P45:T46"/>
    <mergeCell ref="P42:T43"/>
    <mergeCell ref="U24:U25"/>
    <mergeCell ref="U29:U30"/>
    <mergeCell ref="U64:U65"/>
    <mergeCell ref="U59:U60"/>
    <mergeCell ref="P24:T25"/>
    <mergeCell ref="P29:T30"/>
    <mergeCell ref="P34:T35"/>
  </mergeCells>
  <printOptions horizontalCentered="1"/>
  <pageMargins left="0.5511811023622047" right="0.31496062992125984" top="0.4" bottom="0.16" header="0.26" footer="0.24"/>
  <pageSetup horizontalDpi="600" verticalDpi="600" orientation="portrait" paperSize="9" scale="83" r:id="rId1"/>
  <rowBreaks count="1" manualBreakCount="1">
    <brk id="1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showGridLines="0" zoomScaleSheetLayoutView="100" zoomScalePageLayoutView="0" workbookViewId="0" topLeftCell="A1">
      <selection activeCell="H75" sqref="H75"/>
    </sheetView>
  </sheetViews>
  <sheetFormatPr defaultColWidth="9.00390625" defaultRowHeight="13.5"/>
  <cols>
    <col min="1" max="12" width="7.50390625" style="113" customWidth="1"/>
    <col min="13" max="16384" width="9.00390625" style="113" customWidth="1"/>
  </cols>
  <sheetData>
    <row r="1" spans="1:12" ht="21">
      <c r="A1" s="171" t="s">
        <v>561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7.5" customHeigh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3.5">
      <c r="A3" s="302" t="s">
        <v>562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2" s="119" customFormat="1" ht="12" customHeight="1">
      <c r="A4" s="117" t="s">
        <v>563</v>
      </c>
      <c r="B4" s="300" t="s">
        <v>564</v>
      </c>
      <c r="C4" s="118" t="s">
        <v>565</v>
      </c>
      <c r="D4" s="300" t="s">
        <v>566</v>
      </c>
      <c r="E4" s="300" t="s">
        <v>567</v>
      </c>
      <c r="F4" s="300" t="s">
        <v>568</v>
      </c>
      <c r="G4" s="300" t="s">
        <v>569</v>
      </c>
      <c r="H4" s="300" t="s">
        <v>570</v>
      </c>
      <c r="I4" s="300" t="s">
        <v>571</v>
      </c>
      <c r="J4" s="300" t="s">
        <v>572</v>
      </c>
      <c r="K4" s="300" t="s">
        <v>573</v>
      </c>
      <c r="L4" s="298" t="s">
        <v>574</v>
      </c>
    </row>
    <row r="5" spans="1:12" s="119" customFormat="1" ht="12" customHeight="1">
      <c r="A5" s="120" t="s">
        <v>575</v>
      </c>
      <c r="B5" s="306"/>
      <c r="C5" s="121" t="s">
        <v>575</v>
      </c>
      <c r="D5" s="306"/>
      <c r="E5" s="306"/>
      <c r="F5" s="306"/>
      <c r="G5" s="306"/>
      <c r="H5" s="306"/>
      <c r="I5" s="306"/>
      <c r="J5" s="306"/>
      <c r="K5" s="306"/>
      <c r="L5" s="310"/>
    </row>
    <row r="6" spans="1:12" ht="12" customHeight="1">
      <c r="A6" s="123">
        <v>1</v>
      </c>
      <c r="B6" s="112">
        <v>0.01</v>
      </c>
      <c r="C6" s="112">
        <v>1E-05</v>
      </c>
      <c r="D6" s="112">
        <v>0.3937</v>
      </c>
      <c r="E6" s="112">
        <v>0.03281</v>
      </c>
      <c r="F6" s="112">
        <v>0.01094</v>
      </c>
      <c r="G6" s="124" t="s">
        <v>576</v>
      </c>
      <c r="H6" s="112">
        <v>0.0264</v>
      </c>
      <c r="I6" s="112">
        <v>0.033</v>
      </c>
      <c r="J6" s="112">
        <v>0.0055</v>
      </c>
      <c r="K6" s="124" t="s">
        <v>576</v>
      </c>
      <c r="L6" s="125" t="s">
        <v>576</v>
      </c>
    </row>
    <row r="7" spans="1:12" ht="12" customHeight="1">
      <c r="A7" s="123">
        <v>100</v>
      </c>
      <c r="B7" s="112">
        <v>1</v>
      </c>
      <c r="C7" s="112">
        <v>0.001</v>
      </c>
      <c r="D7" s="112">
        <v>39.37</v>
      </c>
      <c r="E7" s="112">
        <v>3.28083</v>
      </c>
      <c r="F7" s="112">
        <v>1.0936</v>
      </c>
      <c r="G7" s="112">
        <v>0.00062</v>
      </c>
      <c r="H7" s="112">
        <v>2.64</v>
      </c>
      <c r="I7" s="112">
        <v>3.3</v>
      </c>
      <c r="J7" s="112">
        <v>0.55</v>
      </c>
      <c r="K7" s="112">
        <v>0.0092</v>
      </c>
      <c r="L7" s="126">
        <v>0.00025</v>
      </c>
    </row>
    <row r="8" spans="1:12" ht="12" customHeight="1">
      <c r="A8" s="123">
        <v>100000</v>
      </c>
      <c r="B8" s="112">
        <v>1000</v>
      </c>
      <c r="C8" s="112">
        <v>1</v>
      </c>
      <c r="D8" s="124" t="s">
        <v>576</v>
      </c>
      <c r="E8" s="112">
        <v>3280.8</v>
      </c>
      <c r="F8" s="112">
        <v>1093.6</v>
      </c>
      <c r="G8" s="112">
        <v>0.62137</v>
      </c>
      <c r="H8" s="112">
        <v>2640</v>
      </c>
      <c r="I8" s="112">
        <v>3300</v>
      </c>
      <c r="J8" s="112">
        <v>550</v>
      </c>
      <c r="K8" s="112">
        <v>9.1667</v>
      </c>
      <c r="L8" s="126">
        <v>0.25463</v>
      </c>
    </row>
    <row r="9" spans="1:12" ht="12" customHeight="1">
      <c r="A9" s="127">
        <v>2.54</v>
      </c>
      <c r="B9" s="112">
        <v>0.0254</v>
      </c>
      <c r="C9" s="124" t="s">
        <v>576</v>
      </c>
      <c r="D9" s="112">
        <v>1</v>
      </c>
      <c r="E9" s="112">
        <v>0.08333</v>
      </c>
      <c r="F9" s="112">
        <v>0.02777</v>
      </c>
      <c r="G9" s="124" t="s">
        <v>576</v>
      </c>
      <c r="H9" s="112">
        <v>0.06706</v>
      </c>
      <c r="I9" s="112">
        <v>0.08382</v>
      </c>
      <c r="J9" s="112">
        <v>0.01397</v>
      </c>
      <c r="K9" s="124" t="s">
        <v>576</v>
      </c>
      <c r="L9" s="125" t="s">
        <v>576</v>
      </c>
    </row>
    <row r="10" spans="1:12" ht="12" customHeight="1">
      <c r="A10" s="123">
        <v>30.48</v>
      </c>
      <c r="B10" s="112">
        <v>0.3048</v>
      </c>
      <c r="C10" s="124" t="s">
        <v>576</v>
      </c>
      <c r="D10" s="112">
        <v>12</v>
      </c>
      <c r="E10" s="112">
        <v>1</v>
      </c>
      <c r="F10" s="112">
        <v>0.33333</v>
      </c>
      <c r="G10" s="124" t="s">
        <v>576</v>
      </c>
      <c r="H10" s="112">
        <v>0.80469</v>
      </c>
      <c r="I10" s="112">
        <v>1.0058</v>
      </c>
      <c r="J10" s="112">
        <v>0.16763</v>
      </c>
      <c r="K10" s="124" t="s">
        <v>576</v>
      </c>
      <c r="L10" s="125" t="s">
        <v>576</v>
      </c>
    </row>
    <row r="11" spans="1:12" ht="12" customHeight="1">
      <c r="A11" s="128">
        <v>91.44</v>
      </c>
      <c r="B11" s="112">
        <v>0.9144</v>
      </c>
      <c r="C11" s="124" t="s">
        <v>576</v>
      </c>
      <c r="D11" s="112">
        <v>36</v>
      </c>
      <c r="E11" s="112">
        <v>3</v>
      </c>
      <c r="F11" s="112">
        <v>1</v>
      </c>
      <c r="G11" s="129"/>
      <c r="H11" s="112">
        <v>2.414</v>
      </c>
      <c r="I11" s="112">
        <v>3.0175</v>
      </c>
      <c r="J11" s="112">
        <v>0.50292</v>
      </c>
      <c r="K11" s="124" t="s">
        <v>576</v>
      </c>
      <c r="L11" s="125" t="s">
        <v>576</v>
      </c>
    </row>
    <row r="12" spans="1:12" ht="12" customHeight="1">
      <c r="A12" s="123">
        <v>160934</v>
      </c>
      <c r="B12" s="112">
        <v>1609.3</v>
      </c>
      <c r="C12" s="112">
        <v>1.6093</v>
      </c>
      <c r="D12" s="112">
        <v>63360</v>
      </c>
      <c r="E12" s="112">
        <v>5280</v>
      </c>
      <c r="F12" s="112">
        <v>1760</v>
      </c>
      <c r="G12" s="112">
        <v>1</v>
      </c>
      <c r="H12" s="112">
        <v>4248.64</v>
      </c>
      <c r="I12" s="112">
        <v>5310.8</v>
      </c>
      <c r="J12" s="112">
        <v>885.12</v>
      </c>
      <c r="K12" s="112">
        <v>14.752</v>
      </c>
      <c r="L12" s="126">
        <v>0.40978</v>
      </c>
    </row>
    <row r="13" spans="1:12" ht="12" customHeight="1">
      <c r="A13" s="123">
        <v>37.879</v>
      </c>
      <c r="B13" s="112">
        <v>0.37879</v>
      </c>
      <c r="C13" s="112">
        <v>0.00038</v>
      </c>
      <c r="D13" s="112">
        <v>14.913</v>
      </c>
      <c r="E13" s="112">
        <v>1.2427</v>
      </c>
      <c r="F13" s="112">
        <v>0.41425</v>
      </c>
      <c r="G13" s="124" t="s">
        <v>576</v>
      </c>
      <c r="H13" s="112">
        <v>1</v>
      </c>
      <c r="I13" s="112">
        <v>1.25</v>
      </c>
      <c r="J13" s="112">
        <v>0.20825</v>
      </c>
      <c r="K13" s="124" t="s">
        <v>576</v>
      </c>
      <c r="L13" s="125" t="s">
        <v>576</v>
      </c>
    </row>
    <row r="14" spans="1:12" ht="12" customHeight="1">
      <c r="A14" s="123">
        <v>30.303</v>
      </c>
      <c r="B14" s="112">
        <v>0.30303</v>
      </c>
      <c r="C14" s="112">
        <v>0.0003</v>
      </c>
      <c r="D14" s="112">
        <v>11.93</v>
      </c>
      <c r="E14" s="112">
        <v>0.9942</v>
      </c>
      <c r="F14" s="112">
        <v>0.3314</v>
      </c>
      <c r="G14" s="124" t="s">
        <v>576</v>
      </c>
      <c r="H14" s="112">
        <v>0.8</v>
      </c>
      <c r="I14" s="112">
        <v>1</v>
      </c>
      <c r="J14" s="112">
        <v>0.16667</v>
      </c>
      <c r="K14" s="124" t="s">
        <v>576</v>
      </c>
      <c r="L14" s="125" t="s">
        <v>576</v>
      </c>
    </row>
    <row r="15" spans="1:12" ht="12" customHeight="1">
      <c r="A15" s="123">
        <v>181.82</v>
      </c>
      <c r="B15" s="112">
        <v>1.8182</v>
      </c>
      <c r="C15" s="112">
        <v>0.00182</v>
      </c>
      <c r="D15" s="112">
        <v>71.582</v>
      </c>
      <c r="E15" s="112">
        <v>5.9652</v>
      </c>
      <c r="F15" s="112">
        <v>1.9884</v>
      </c>
      <c r="G15" s="124" t="s">
        <v>576</v>
      </c>
      <c r="H15" s="112">
        <v>4.8</v>
      </c>
      <c r="I15" s="112">
        <v>6</v>
      </c>
      <c r="J15" s="112">
        <v>1</v>
      </c>
      <c r="K15" s="112">
        <v>0.01667</v>
      </c>
      <c r="L15" s="126">
        <v>0.00046</v>
      </c>
    </row>
    <row r="16" spans="1:12" ht="12" customHeight="1">
      <c r="A16" s="123">
        <v>10909</v>
      </c>
      <c r="B16" s="112">
        <v>109.09</v>
      </c>
      <c r="C16" s="112">
        <v>0.10909</v>
      </c>
      <c r="D16" s="112">
        <v>4295.04</v>
      </c>
      <c r="E16" s="112">
        <v>357.92</v>
      </c>
      <c r="F16" s="130">
        <v>119.3</v>
      </c>
      <c r="G16" s="112">
        <v>0.06778</v>
      </c>
      <c r="H16" s="112">
        <v>288</v>
      </c>
      <c r="I16" s="112">
        <v>360</v>
      </c>
      <c r="J16" s="112">
        <v>60</v>
      </c>
      <c r="K16" s="112">
        <v>1</v>
      </c>
      <c r="L16" s="126">
        <v>0.02778</v>
      </c>
    </row>
    <row r="17" spans="1:12" ht="12" customHeight="1">
      <c r="A17" s="131">
        <v>392730</v>
      </c>
      <c r="B17" s="132">
        <v>3927.3</v>
      </c>
      <c r="C17" s="132">
        <v>3.9273</v>
      </c>
      <c r="D17" s="132">
        <v>154620</v>
      </c>
      <c r="E17" s="132">
        <v>12885</v>
      </c>
      <c r="F17" s="132">
        <v>4295</v>
      </c>
      <c r="G17" s="132">
        <v>2.4403</v>
      </c>
      <c r="H17" s="132">
        <v>10368</v>
      </c>
      <c r="I17" s="132">
        <v>12960</v>
      </c>
      <c r="J17" s="132">
        <v>2160</v>
      </c>
      <c r="K17" s="132">
        <v>36</v>
      </c>
      <c r="L17" s="133">
        <v>1</v>
      </c>
    </row>
    <row r="18" spans="1:12" ht="7.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1:12" ht="13.5">
      <c r="A19" s="302" t="s">
        <v>577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</row>
    <row r="20" spans="1:12" s="119" customFormat="1" ht="12" customHeight="1">
      <c r="A20" s="134" t="s">
        <v>578</v>
      </c>
      <c r="B20" s="300" t="s">
        <v>579</v>
      </c>
      <c r="C20" s="300" t="s">
        <v>580</v>
      </c>
      <c r="D20" s="118" t="s">
        <v>581</v>
      </c>
      <c r="E20" s="118" t="s">
        <v>578</v>
      </c>
      <c r="F20" s="118" t="s">
        <v>582</v>
      </c>
      <c r="G20" s="300" t="s">
        <v>583</v>
      </c>
      <c r="H20" s="118" t="s">
        <v>584</v>
      </c>
      <c r="I20" s="300" t="s">
        <v>585</v>
      </c>
      <c r="J20" s="300" t="s">
        <v>586</v>
      </c>
      <c r="K20" s="300" t="s">
        <v>587</v>
      </c>
      <c r="L20" s="298" t="s">
        <v>588</v>
      </c>
    </row>
    <row r="21" spans="1:12" s="119" customFormat="1" ht="12" customHeight="1">
      <c r="A21" s="120" t="s">
        <v>589</v>
      </c>
      <c r="B21" s="306"/>
      <c r="C21" s="306"/>
      <c r="D21" s="121" t="s">
        <v>589</v>
      </c>
      <c r="E21" s="121" t="s">
        <v>590</v>
      </c>
      <c r="F21" s="121" t="s">
        <v>591</v>
      </c>
      <c r="G21" s="306"/>
      <c r="H21" s="121" t="s">
        <v>592</v>
      </c>
      <c r="I21" s="306"/>
      <c r="J21" s="306"/>
      <c r="K21" s="306"/>
      <c r="L21" s="310"/>
    </row>
    <row r="22" spans="1:12" ht="12" customHeight="1">
      <c r="A22" s="135">
        <v>1</v>
      </c>
      <c r="B22" s="136">
        <v>0.01</v>
      </c>
      <c r="C22" s="136">
        <v>0.0001</v>
      </c>
      <c r="D22" s="136">
        <v>1E-06</v>
      </c>
      <c r="E22" s="136">
        <v>10.764</v>
      </c>
      <c r="F22" s="136">
        <v>1.196</v>
      </c>
      <c r="G22" s="136">
        <v>0.000247</v>
      </c>
      <c r="H22" s="124" t="s">
        <v>593</v>
      </c>
      <c r="I22" s="136">
        <v>10.89</v>
      </c>
      <c r="J22" s="136">
        <v>0.3025</v>
      </c>
      <c r="K22" s="136">
        <v>0.001008</v>
      </c>
      <c r="L22" s="137">
        <v>0.001008</v>
      </c>
    </row>
    <row r="23" spans="1:12" ht="12" customHeight="1">
      <c r="A23" s="135">
        <v>100</v>
      </c>
      <c r="B23" s="136">
        <v>1</v>
      </c>
      <c r="C23" s="136">
        <v>0.01</v>
      </c>
      <c r="D23" s="136">
        <v>0.0001</v>
      </c>
      <c r="E23" s="136">
        <v>1076.4</v>
      </c>
      <c r="F23" s="136">
        <v>119.6</v>
      </c>
      <c r="G23" s="136">
        <v>0.024711</v>
      </c>
      <c r="H23" s="136">
        <v>3.9E-05</v>
      </c>
      <c r="I23" s="136">
        <v>1089</v>
      </c>
      <c r="J23" s="136">
        <v>30.25</v>
      </c>
      <c r="K23" s="136">
        <v>0.10083</v>
      </c>
      <c r="L23" s="137">
        <v>0.010083</v>
      </c>
    </row>
    <row r="24" spans="1:12" ht="12" customHeight="1">
      <c r="A24" s="135">
        <v>10000</v>
      </c>
      <c r="B24" s="136">
        <v>100</v>
      </c>
      <c r="C24" s="136">
        <v>1</v>
      </c>
      <c r="D24" s="136">
        <v>0.01</v>
      </c>
      <c r="E24" s="124" t="s">
        <v>593</v>
      </c>
      <c r="F24" s="136">
        <v>11960</v>
      </c>
      <c r="G24" s="136">
        <v>2.4711</v>
      </c>
      <c r="H24" s="136">
        <v>0.003861</v>
      </c>
      <c r="I24" s="136">
        <v>108900</v>
      </c>
      <c r="J24" s="136">
        <v>3025</v>
      </c>
      <c r="K24" s="136">
        <v>10.083</v>
      </c>
      <c r="L24" s="137">
        <v>1.0083</v>
      </c>
    </row>
    <row r="25" spans="1:12" ht="12" customHeight="1">
      <c r="A25" s="135">
        <v>1000000</v>
      </c>
      <c r="B25" s="136">
        <v>10000</v>
      </c>
      <c r="C25" s="136">
        <v>100</v>
      </c>
      <c r="D25" s="136">
        <v>1</v>
      </c>
      <c r="E25" s="124" t="s">
        <v>593</v>
      </c>
      <c r="F25" s="124" t="s">
        <v>593</v>
      </c>
      <c r="G25" s="136">
        <v>247.11</v>
      </c>
      <c r="H25" s="136">
        <v>0.3861</v>
      </c>
      <c r="I25" s="136">
        <v>10890000</v>
      </c>
      <c r="J25" s="136">
        <v>302500</v>
      </c>
      <c r="K25" s="136">
        <v>1008.3</v>
      </c>
      <c r="L25" s="137">
        <v>100.83</v>
      </c>
    </row>
    <row r="26" spans="1:12" ht="12" customHeight="1">
      <c r="A26" s="135">
        <v>0.092903</v>
      </c>
      <c r="B26" s="136">
        <v>0.000929</v>
      </c>
      <c r="C26" s="136">
        <v>9.3E-06</v>
      </c>
      <c r="D26" s="124" t="s">
        <v>593</v>
      </c>
      <c r="E26" s="136">
        <v>1</v>
      </c>
      <c r="F26" s="136">
        <v>0.11</v>
      </c>
      <c r="G26" s="124" t="s">
        <v>593</v>
      </c>
      <c r="H26" s="124" t="s">
        <v>593</v>
      </c>
      <c r="I26" s="136">
        <v>1.0117</v>
      </c>
      <c r="J26" s="136">
        <v>0.0281</v>
      </c>
      <c r="K26" s="124" t="s">
        <v>593</v>
      </c>
      <c r="L26" s="125" t="s">
        <v>593</v>
      </c>
    </row>
    <row r="27" spans="1:12" ht="12" customHeight="1">
      <c r="A27" s="135">
        <v>0.83613</v>
      </c>
      <c r="B27" s="136">
        <v>0.008361</v>
      </c>
      <c r="C27" s="136">
        <v>8.4E-05</v>
      </c>
      <c r="D27" s="124" t="s">
        <v>593</v>
      </c>
      <c r="E27" s="136">
        <v>9</v>
      </c>
      <c r="F27" s="136">
        <v>1</v>
      </c>
      <c r="G27" s="124" t="s">
        <v>593</v>
      </c>
      <c r="H27" s="124" t="s">
        <v>593</v>
      </c>
      <c r="I27" s="136">
        <v>9.1055</v>
      </c>
      <c r="J27" s="136">
        <v>0.25293</v>
      </c>
      <c r="K27" s="124" t="s">
        <v>593</v>
      </c>
      <c r="L27" s="125" t="s">
        <v>593</v>
      </c>
    </row>
    <row r="28" spans="1:12" ht="12" customHeight="1">
      <c r="A28" s="135">
        <v>4046.8</v>
      </c>
      <c r="B28" s="136">
        <v>40.468</v>
      </c>
      <c r="C28" s="136">
        <v>0.40468</v>
      </c>
      <c r="D28" s="136">
        <v>0.004047</v>
      </c>
      <c r="E28" s="136">
        <v>43560</v>
      </c>
      <c r="F28" s="136">
        <v>4840</v>
      </c>
      <c r="G28" s="136">
        <v>1</v>
      </c>
      <c r="H28" s="136">
        <v>0.00156</v>
      </c>
      <c r="I28" s="124" t="s">
        <v>593</v>
      </c>
      <c r="J28" s="124" t="s">
        <v>593</v>
      </c>
      <c r="K28" s="136">
        <v>4.08043</v>
      </c>
      <c r="L28" s="137">
        <v>0.40804</v>
      </c>
    </row>
    <row r="29" spans="1:12" ht="12" customHeight="1">
      <c r="A29" s="135">
        <v>2589998</v>
      </c>
      <c r="B29" s="136">
        <v>25899</v>
      </c>
      <c r="C29" s="136">
        <v>258.99</v>
      </c>
      <c r="D29" s="136">
        <v>2.5899</v>
      </c>
      <c r="E29" s="124" t="s">
        <v>593</v>
      </c>
      <c r="F29" s="136">
        <v>3097600</v>
      </c>
      <c r="G29" s="136">
        <v>640</v>
      </c>
      <c r="H29" s="136">
        <v>1</v>
      </c>
      <c r="I29" s="124" t="s">
        <v>593</v>
      </c>
      <c r="J29" s="124" t="s">
        <v>593</v>
      </c>
      <c r="K29" s="136">
        <v>2611.5</v>
      </c>
      <c r="L29" s="137">
        <v>261.15</v>
      </c>
    </row>
    <row r="30" spans="1:12" ht="12" customHeight="1">
      <c r="A30" s="135">
        <v>0.091827</v>
      </c>
      <c r="B30" s="136">
        <v>0.000918</v>
      </c>
      <c r="C30" s="136">
        <v>9.2E-05</v>
      </c>
      <c r="D30" s="124" t="s">
        <v>593</v>
      </c>
      <c r="E30" s="136">
        <v>0.98846</v>
      </c>
      <c r="F30" s="136">
        <v>0.10982</v>
      </c>
      <c r="G30" s="124" t="s">
        <v>593</v>
      </c>
      <c r="H30" s="124" t="s">
        <v>593</v>
      </c>
      <c r="I30" s="136">
        <v>1</v>
      </c>
      <c r="J30" s="136">
        <v>0.02778</v>
      </c>
      <c r="K30" s="124" t="s">
        <v>593</v>
      </c>
      <c r="L30" s="125" t="s">
        <v>593</v>
      </c>
    </row>
    <row r="31" spans="1:12" ht="12" customHeight="1">
      <c r="A31" s="135">
        <v>3.3058</v>
      </c>
      <c r="B31" s="136">
        <v>0.033058</v>
      </c>
      <c r="C31" s="136">
        <v>0.000331</v>
      </c>
      <c r="D31" s="136">
        <v>3E-06</v>
      </c>
      <c r="E31" s="136">
        <v>35.583</v>
      </c>
      <c r="F31" s="136">
        <v>3.9537</v>
      </c>
      <c r="G31" s="124" t="s">
        <v>593</v>
      </c>
      <c r="H31" s="124" t="s">
        <v>593</v>
      </c>
      <c r="I31" s="136">
        <v>36</v>
      </c>
      <c r="J31" s="136">
        <v>1</v>
      </c>
      <c r="K31" s="136">
        <v>0.00333</v>
      </c>
      <c r="L31" s="137">
        <v>0.00033</v>
      </c>
    </row>
    <row r="32" spans="1:12" ht="12" customHeight="1">
      <c r="A32" s="135">
        <v>991.74</v>
      </c>
      <c r="B32" s="136">
        <v>9.9174</v>
      </c>
      <c r="C32" s="136">
        <v>0.099174</v>
      </c>
      <c r="D32" s="136">
        <v>0.000992</v>
      </c>
      <c r="E32" s="124" t="s">
        <v>593</v>
      </c>
      <c r="F32" s="136">
        <v>1186.1</v>
      </c>
      <c r="G32" s="136">
        <v>0.24506</v>
      </c>
      <c r="H32" s="136">
        <v>0.000382</v>
      </c>
      <c r="I32" s="136">
        <v>10800</v>
      </c>
      <c r="J32" s="136">
        <v>300</v>
      </c>
      <c r="K32" s="136">
        <v>1</v>
      </c>
      <c r="L32" s="137">
        <v>0.1</v>
      </c>
    </row>
    <row r="33" spans="1:12" ht="12" customHeight="1">
      <c r="A33" s="138">
        <v>9917.36</v>
      </c>
      <c r="B33" s="139">
        <v>99.1736</v>
      </c>
      <c r="C33" s="139">
        <v>0.991736</v>
      </c>
      <c r="D33" s="139">
        <v>0.009917</v>
      </c>
      <c r="E33" s="140" t="s">
        <v>593</v>
      </c>
      <c r="F33" s="139">
        <v>11861</v>
      </c>
      <c r="G33" s="139">
        <v>2.4507</v>
      </c>
      <c r="H33" s="139">
        <v>0.003829</v>
      </c>
      <c r="I33" s="139">
        <v>108000</v>
      </c>
      <c r="J33" s="139">
        <v>3000</v>
      </c>
      <c r="K33" s="139">
        <v>10</v>
      </c>
      <c r="L33" s="141">
        <v>1</v>
      </c>
    </row>
    <row r="34" spans="1:12" ht="7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1:12" ht="13.5">
      <c r="A35" s="302" t="s">
        <v>594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</row>
    <row r="36" spans="1:12" ht="10.5" customHeight="1">
      <c r="A36" s="142" t="s">
        <v>595</v>
      </c>
      <c r="B36" s="118" t="s">
        <v>596</v>
      </c>
      <c r="C36" s="307" t="s">
        <v>597</v>
      </c>
      <c r="D36" s="307" t="s">
        <v>598</v>
      </c>
      <c r="E36" s="307" t="s">
        <v>599</v>
      </c>
      <c r="F36" s="307" t="s">
        <v>600</v>
      </c>
      <c r="G36" s="143"/>
      <c r="H36" s="143"/>
      <c r="I36" s="143"/>
      <c r="J36" s="143"/>
      <c r="K36" s="143"/>
      <c r="L36" s="144"/>
    </row>
    <row r="37" spans="1:12" ht="10.5" customHeight="1">
      <c r="A37" s="145" t="s">
        <v>601</v>
      </c>
      <c r="B37" s="146" t="s">
        <v>575</v>
      </c>
      <c r="C37" s="308"/>
      <c r="D37" s="308"/>
      <c r="E37" s="308"/>
      <c r="F37" s="308"/>
      <c r="G37" s="146" t="s">
        <v>602</v>
      </c>
      <c r="H37" s="146" t="s">
        <v>603</v>
      </c>
      <c r="I37" s="146" t="s">
        <v>604</v>
      </c>
      <c r="J37" s="146" t="s">
        <v>605</v>
      </c>
      <c r="K37" s="146" t="s">
        <v>606</v>
      </c>
      <c r="L37" s="147" t="s">
        <v>607</v>
      </c>
    </row>
    <row r="38" spans="1:12" ht="10.5" customHeight="1">
      <c r="A38" s="148" t="s">
        <v>608</v>
      </c>
      <c r="B38" s="149" t="s">
        <v>609</v>
      </c>
      <c r="C38" s="309"/>
      <c r="D38" s="309"/>
      <c r="E38" s="309"/>
      <c r="F38" s="309"/>
      <c r="G38" s="121"/>
      <c r="H38" s="121"/>
      <c r="I38" s="121"/>
      <c r="J38" s="121"/>
      <c r="K38" s="121"/>
      <c r="L38" s="122"/>
    </row>
    <row r="39" spans="1:12" ht="12" customHeight="1">
      <c r="A39" s="123">
        <v>1</v>
      </c>
      <c r="B39" s="112">
        <v>0.001</v>
      </c>
      <c r="C39" s="112">
        <v>1E-06</v>
      </c>
      <c r="D39" s="112">
        <v>0.061024</v>
      </c>
      <c r="E39" s="112">
        <v>3.5E-05</v>
      </c>
      <c r="F39" s="124" t="s">
        <v>610</v>
      </c>
      <c r="G39" s="124" t="s">
        <v>610</v>
      </c>
      <c r="H39" s="124" t="s">
        <v>610</v>
      </c>
      <c r="I39" s="112">
        <v>4E-05</v>
      </c>
      <c r="J39" s="124" t="s">
        <v>610</v>
      </c>
      <c r="K39" s="124" t="s">
        <v>610</v>
      </c>
      <c r="L39" s="125" t="s">
        <v>610</v>
      </c>
    </row>
    <row r="40" spans="1:12" ht="12" customHeight="1">
      <c r="A40" s="123">
        <v>1000</v>
      </c>
      <c r="B40" s="112">
        <v>1</v>
      </c>
      <c r="C40" s="112">
        <v>0.001</v>
      </c>
      <c r="D40" s="112">
        <v>61.024</v>
      </c>
      <c r="E40" s="112">
        <v>0.03531</v>
      </c>
      <c r="F40" s="124" t="s">
        <v>610</v>
      </c>
      <c r="G40" s="112">
        <v>2.1134</v>
      </c>
      <c r="H40" s="112">
        <v>0.26417</v>
      </c>
      <c r="I40" s="112">
        <v>0.03594</v>
      </c>
      <c r="J40" s="112">
        <v>0.55435</v>
      </c>
      <c r="K40" s="124" t="s">
        <v>610</v>
      </c>
      <c r="L40" s="125" t="s">
        <v>610</v>
      </c>
    </row>
    <row r="41" spans="1:12" ht="12" customHeight="1">
      <c r="A41" s="123">
        <v>1000000</v>
      </c>
      <c r="B41" s="112">
        <v>1000</v>
      </c>
      <c r="C41" s="112">
        <v>1</v>
      </c>
      <c r="D41" s="124">
        <v>61024</v>
      </c>
      <c r="E41" s="112">
        <v>35.315</v>
      </c>
      <c r="F41" s="112">
        <v>1.30795</v>
      </c>
      <c r="G41" s="112">
        <v>2113.4</v>
      </c>
      <c r="H41" s="112">
        <v>264.17</v>
      </c>
      <c r="I41" s="112">
        <v>35.937</v>
      </c>
      <c r="J41" s="124" t="s">
        <v>610</v>
      </c>
      <c r="K41" s="112">
        <v>5.5435</v>
      </c>
      <c r="L41" s="126">
        <v>0.16637</v>
      </c>
    </row>
    <row r="42" spans="1:12" ht="12" customHeight="1">
      <c r="A42" s="128">
        <v>16.387</v>
      </c>
      <c r="B42" s="112">
        <v>0.01638</v>
      </c>
      <c r="C42" s="124">
        <v>1.6E-05</v>
      </c>
      <c r="D42" s="112">
        <v>1</v>
      </c>
      <c r="E42" s="124" t="s">
        <v>610</v>
      </c>
      <c r="F42" s="124" t="s">
        <v>610</v>
      </c>
      <c r="G42" s="124" t="s">
        <v>610</v>
      </c>
      <c r="H42" s="124" t="s">
        <v>610</v>
      </c>
      <c r="I42" s="124" t="s">
        <v>610</v>
      </c>
      <c r="J42" s="124" t="s">
        <v>610</v>
      </c>
      <c r="K42" s="124" t="s">
        <v>610</v>
      </c>
      <c r="L42" s="125" t="s">
        <v>610</v>
      </c>
    </row>
    <row r="43" spans="1:12" ht="12" customHeight="1">
      <c r="A43" s="123">
        <v>28317</v>
      </c>
      <c r="B43" s="112">
        <v>28.317</v>
      </c>
      <c r="C43" s="124">
        <v>0.02831</v>
      </c>
      <c r="D43" s="112">
        <v>1728</v>
      </c>
      <c r="E43" s="112">
        <v>1</v>
      </c>
      <c r="F43" s="112">
        <v>0.03704</v>
      </c>
      <c r="G43" s="124" t="s">
        <v>610</v>
      </c>
      <c r="H43" s="112">
        <v>7.4805</v>
      </c>
      <c r="I43" s="112">
        <v>1.0176</v>
      </c>
      <c r="J43" s="112">
        <v>15.698</v>
      </c>
      <c r="K43" s="124">
        <v>0.15698</v>
      </c>
      <c r="L43" s="125" t="s">
        <v>610</v>
      </c>
    </row>
    <row r="44" spans="1:12" ht="12" customHeight="1">
      <c r="A44" s="150">
        <v>764559.8</v>
      </c>
      <c r="B44" s="112">
        <v>764.53</v>
      </c>
      <c r="C44" s="124">
        <v>0.76453</v>
      </c>
      <c r="D44" s="112">
        <v>46656</v>
      </c>
      <c r="E44" s="112">
        <v>27</v>
      </c>
      <c r="F44" s="112">
        <v>1</v>
      </c>
      <c r="G44" s="124" t="s">
        <v>610</v>
      </c>
      <c r="H44" s="112">
        <v>201.97</v>
      </c>
      <c r="I44" s="112">
        <v>27.475</v>
      </c>
      <c r="J44" s="112">
        <v>423.83</v>
      </c>
      <c r="K44" s="124">
        <v>4.2383</v>
      </c>
      <c r="L44" s="125">
        <v>0.12719</v>
      </c>
    </row>
    <row r="45" spans="1:12" ht="12" customHeight="1">
      <c r="A45" s="123">
        <v>473.18</v>
      </c>
      <c r="B45" s="112">
        <v>0.47318</v>
      </c>
      <c r="C45" s="124" t="s">
        <v>610</v>
      </c>
      <c r="D45" s="112">
        <v>28.875</v>
      </c>
      <c r="E45" s="124" t="s">
        <v>610</v>
      </c>
      <c r="F45" s="124" t="s">
        <v>610</v>
      </c>
      <c r="G45" s="112">
        <v>1</v>
      </c>
      <c r="H45" s="112">
        <v>0.125</v>
      </c>
      <c r="I45" s="124" t="s">
        <v>610</v>
      </c>
      <c r="J45" s="112">
        <v>0.26231</v>
      </c>
      <c r="K45" s="124" t="s">
        <v>610</v>
      </c>
      <c r="L45" s="125" t="s">
        <v>610</v>
      </c>
    </row>
    <row r="46" spans="1:12" ht="12" customHeight="1">
      <c r="A46" s="123">
        <v>3785.4</v>
      </c>
      <c r="B46" s="112">
        <v>3.7854</v>
      </c>
      <c r="C46" s="112">
        <v>0.00378</v>
      </c>
      <c r="D46" s="112">
        <v>231</v>
      </c>
      <c r="E46" s="112">
        <v>0.13368</v>
      </c>
      <c r="F46" s="124" t="s">
        <v>610</v>
      </c>
      <c r="G46" s="124">
        <v>8</v>
      </c>
      <c r="H46" s="112">
        <v>1</v>
      </c>
      <c r="I46" s="112">
        <v>0.13604</v>
      </c>
      <c r="J46" s="112">
        <v>2.0985</v>
      </c>
      <c r="K46" s="124">
        <v>0.020985</v>
      </c>
      <c r="L46" s="125" t="s">
        <v>610</v>
      </c>
    </row>
    <row r="47" spans="1:12" ht="12" customHeight="1">
      <c r="A47" s="123">
        <v>27826</v>
      </c>
      <c r="B47" s="112">
        <v>27.826</v>
      </c>
      <c r="C47" s="112">
        <v>0.02783</v>
      </c>
      <c r="D47" s="112">
        <v>1698.1</v>
      </c>
      <c r="E47" s="112">
        <v>0.98274</v>
      </c>
      <c r="F47" s="112">
        <v>0.0367</v>
      </c>
      <c r="G47" s="124" t="s">
        <v>610</v>
      </c>
      <c r="H47" s="112">
        <v>7.3509</v>
      </c>
      <c r="I47" s="112">
        <v>1</v>
      </c>
      <c r="J47" s="112">
        <v>15.426</v>
      </c>
      <c r="K47" s="124">
        <v>0.15426</v>
      </c>
      <c r="L47" s="125">
        <v>0.00463</v>
      </c>
    </row>
    <row r="48" spans="1:12" ht="12" customHeight="1">
      <c r="A48" s="123">
        <v>1803.9</v>
      </c>
      <c r="B48" s="112">
        <v>1.8039</v>
      </c>
      <c r="C48" s="124" t="s">
        <v>610</v>
      </c>
      <c r="D48" s="112">
        <v>110.08</v>
      </c>
      <c r="E48" s="112">
        <v>0.063704</v>
      </c>
      <c r="F48" s="124" t="s">
        <v>610</v>
      </c>
      <c r="G48" s="124">
        <v>3.8123</v>
      </c>
      <c r="H48" s="112">
        <v>0.47654</v>
      </c>
      <c r="I48" s="112">
        <v>0.064827</v>
      </c>
      <c r="J48" s="112">
        <v>1</v>
      </c>
      <c r="K48" s="112">
        <v>0.01</v>
      </c>
      <c r="L48" s="126">
        <v>0.0003</v>
      </c>
    </row>
    <row r="49" spans="1:12" ht="12" customHeight="1">
      <c r="A49" s="123">
        <v>180390</v>
      </c>
      <c r="B49" s="112">
        <v>180.39</v>
      </c>
      <c r="C49" s="112">
        <v>0.18039</v>
      </c>
      <c r="D49" s="112">
        <v>11008</v>
      </c>
      <c r="E49" s="112">
        <v>6.3704</v>
      </c>
      <c r="F49" s="151">
        <v>0.23668</v>
      </c>
      <c r="G49" s="112">
        <v>381.23</v>
      </c>
      <c r="H49" s="112">
        <v>47.654</v>
      </c>
      <c r="I49" s="112">
        <v>6.4827</v>
      </c>
      <c r="J49" s="112">
        <v>100</v>
      </c>
      <c r="K49" s="112">
        <v>1</v>
      </c>
      <c r="L49" s="126">
        <v>0.03001</v>
      </c>
    </row>
    <row r="50" spans="1:12" ht="12" customHeight="1">
      <c r="A50" s="152" t="s">
        <v>610</v>
      </c>
      <c r="B50" s="132">
        <v>6010.5</v>
      </c>
      <c r="C50" s="132">
        <v>6.0105</v>
      </c>
      <c r="D50" s="140" t="s">
        <v>610</v>
      </c>
      <c r="E50" s="132">
        <v>212.26</v>
      </c>
      <c r="F50" s="132">
        <v>7.8615</v>
      </c>
      <c r="G50" s="140" t="s">
        <v>610</v>
      </c>
      <c r="H50" s="140" t="s">
        <v>610</v>
      </c>
      <c r="I50" s="132">
        <v>216</v>
      </c>
      <c r="J50" s="132">
        <v>3331.9</v>
      </c>
      <c r="K50" s="132">
        <v>33.19</v>
      </c>
      <c r="L50" s="133">
        <v>1</v>
      </c>
    </row>
    <row r="51" spans="1:12" ht="7.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1:12" ht="13.5">
      <c r="A52" s="302" t="s">
        <v>611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</row>
    <row r="53" spans="1:11" ht="12" customHeight="1">
      <c r="A53" s="303" t="s">
        <v>612</v>
      </c>
      <c r="B53" s="300" t="s">
        <v>613</v>
      </c>
      <c r="C53" s="300" t="s">
        <v>614</v>
      </c>
      <c r="D53" s="300" t="s">
        <v>615</v>
      </c>
      <c r="E53" s="300" t="s">
        <v>616</v>
      </c>
      <c r="F53" s="300" t="s">
        <v>617</v>
      </c>
      <c r="G53" s="300" t="s">
        <v>618</v>
      </c>
      <c r="H53" s="300" t="s">
        <v>619</v>
      </c>
      <c r="I53" s="300" t="s">
        <v>620</v>
      </c>
      <c r="J53" s="300" t="s">
        <v>621</v>
      </c>
      <c r="K53" s="298" t="s">
        <v>622</v>
      </c>
    </row>
    <row r="54" spans="1:11" ht="12" customHeight="1">
      <c r="A54" s="304"/>
      <c r="B54" s="301"/>
      <c r="C54" s="305"/>
      <c r="D54" s="301"/>
      <c r="E54" s="301"/>
      <c r="F54" s="301"/>
      <c r="G54" s="301"/>
      <c r="H54" s="301"/>
      <c r="I54" s="301"/>
      <c r="J54" s="301"/>
      <c r="K54" s="299"/>
    </row>
    <row r="55" spans="1:11" ht="12" customHeight="1">
      <c r="A55" s="135">
        <v>1</v>
      </c>
      <c r="B55" s="136">
        <v>0.001</v>
      </c>
      <c r="C55" s="124" t="s">
        <v>576</v>
      </c>
      <c r="D55" s="136">
        <v>15.432</v>
      </c>
      <c r="E55" s="136">
        <v>0.03527</v>
      </c>
      <c r="F55" s="136">
        <v>0.0022</v>
      </c>
      <c r="G55" s="124" t="s">
        <v>576</v>
      </c>
      <c r="H55" s="124" t="s">
        <v>576</v>
      </c>
      <c r="I55" s="136">
        <v>0.26667</v>
      </c>
      <c r="J55" s="136">
        <v>0.00167</v>
      </c>
      <c r="K55" s="125" t="s">
        <v>576</v>
      </c>
    </row>
    <row r="56" spans="1:11" ht="12" customHeight="1">
      <c r="A56" s="135">
        <v>1000</v>
      </c>
      <c r="B56" s="136">
        <v>1</v>
      </c>
      <c r="C56" s="136">
        <v>0.0001</v>
      </c>
      <c r="D56" s="136">
        <v>15432</v>
      </c>
      <c r="E56" s="136">
        <v>35.273</v>
      </c>
      <c r="F56" s="136">
        <v>2.2046</v>
      </c>
      <c r="G56" s="136">
        <v>0.0011</v>
      </c>
      <c r="H56" s="136">
        <v>0.00098</v>
      </c>
      <c r="I56" s="136">
        <v>266.67</v>
      </c>
      <c r="J56" s="136">
        <v>1.6667</v>
      </c>
      <c r="K56" s="137">
        <v>0.26667</v>
      </c>
    </row>
    <row r="57" spans="1:11" ht="12" customHeight="1">
      <c r="A57" s="135">
        <v>1000000</v>
      </c>
      <c r="B57" s="136">
        <v>1000</v>
      </c>
      <c r="C57" s="136">
        <v>1</v>
      </c>
      <c r="D57" s="124" t="s">
        <v>576</v>
      </c>
      <c r="E57" s="124" t="s">
        <v>576</v>
      </c>
      <c r="F57" s="136">
        <v>2204.6</v>
      </c>
      <c r="G57" s="136">
        <v>1.1023</v>
      </c>
      <c r="H57" s="136">
        <v>0.98421</v>
      </c>
      <c r="I57" s="124" t="s">
        <v>576</v>
      </c>
      <c r="J57" s="136">
        <v>1666.7</v>
      </c>
      <c r="K57" s="137">
        <v>266.67</v>
      </c>
    </row>
    <row r="58" spans="1:11" ht="12" customHeight="1">
      <c r="A58" s="135">
        <v>0.0648</v>
      </c>
      <c r="B58" s="124" t="s">
        <v>576</v>
      </c>
      <c r="C58" s="124" t="s">
        <v>576</v>
      </c>
      <c r="D58" s="136">
        <v>1</v>
      </c>
      <c r="E58" s="136">
        <v>0.00229</v>
      </c>
      <c r="F58" s="136">
        <v>0.000743</v>
      </c>
      <c r="G58" s="124" t="s">
        <v>576</v>
      </c>
      <c r="H58" s="124" t="s">
        <v>576</v>
      </c>
      <c r="I58" s="136">
        <v>0.01728</v>
      </c>
      <c r="J58" s="136">
        <v>0.00108</v>
      </c>
      <c r="K58" s="125" t="s">
        <v>576</v>
      </c>
    </row>
    <row r="59" spans="1:11" ht="12" customHeight="1">
      <c r="A59" s="153">
        <v>28.35</v>
      </c>
      <c r="B59" s="136">
        <v>0.02835</v>
      </c>
      <c r="C59" s="124" t="s">
        <v>576</v>
      </c>
      <c r="D59" s="136">
        <v>437.5</v>
      </c>
      <c r="E59" s="136">
        <v>1</v>
      </c>
      <c r="F59" s="136">
        <v>0.0625</v>
      </c>
      <c r="G59" s="124" t="s">
        <v>576</v>
      </c>
      <c r="H59" s="124" t="s">
        <v>576</v>
      </c>
      <c r="I59" s="136">
        <v>7.5598</v>
      </c>
      <c r="J59" s="136">
        <v>0.04725</v>
      </c>
      <c r="K59" s="125" t="s">
        <v>576</v>
      </c>
    </row>
    <row r="60" spans="1:11" ht="12" customHeight="1">
      <c r="A60" s="135">
        <v>453.6</v>
      </c>
      <c r="B60" s="136">
        <v>0.4536</v>
      </c>
      <c r="C60" s="136">
        <v>0.000454</v>
      </c>
      <c r="D60" s="136">
        <v>7000</v>
      </c>
      <c r="E60" s="136">
        <v>16</v>
      </c>
      <c r="F60" s="136">
        <v>1</v>
      </c>
      <c r="G60" s="136">
        <v>0.00045</v>
      </c>
      <c r="H60" s="136">
        <v>0.00045</v>
      </c>
      <c r="I60" s="136">
        <v>120.96</v>
      </c>
      <c r="J60" s="136">
        <v>0.75599</v>
      </c>
      <c r="K60" s="137">
        <v>0.12096</v>
      </c>
    </row>
    <row r="61" spans="1:11" ht="12" customHeight="1">
      <c r="A61" s="154" t="s">
        <v>576</v>
      </c>
      <c r="B61" s="136">
        <v>907.18</v>
      </c>
      <c r="C61" s="136">
        <v>0.90718</v>
      </c>
      <c r="D61" s="124" t="s">
        <v>576</v>
      </c>
      <c r="E61" s="136">
        <v>32000</v>
      </c>
      <c r="F61" s="136">
        <v>2000</v>
      </c>
      <c r="G61" s="136">
        <v>0.8929</v>
      </c>
      <c r="H61" s="136">
        <v>0.8929</v>
      </c>
      <c r="I61" s="124" t="s">
        <v>576</v>
      </c>
      <c r="J61" s="136">
        <v>1512</v>
      </c>
      <c r="K61" s="137">
        <v>241.92</v>
      </c>
    </row>
    <row r="62" spans="1:11" ht="12" customHeight="1">
      <c r="A62" s="154" t="s">
        <v>576</v>
      </c>
      <c r="B62" s="136">
        <v>1016.05</v>
      </c>
      <c r="C62" s="155">
        <v>1.016</v>
      </c>
      <c r="D62" s="124" t="s">
        <v>576</v>
      </c>
      <c r="E62" s="136">
        <v>35840</v>
      </c>
      <c r="F62" s="136">
        <v>2240</v>
      </c>
      <c r="G62" s="136">
        <v>1.12</v>
      </c>
      <c r="H62" s="136">
        <v>1</v>
      </c>
      <c r="I62" s="136">
        <v>270944</v>
      </c>
      <c r="J62" s="136">
        <v>1693.4</v>
      </c>
      <c r="K62" s="137">
        <v>270.95</v>
      </c>
    </row>
    <row r="63" spans="1:11" ht="12" customHeight="1">
      <c r="A63" s="135">
        <v>3.75</v>
      </c>
      <c r="B63" s="124" t="s">
        <v>576</v>
      </c>
      <c r="C63" s="124" t="s">
        <v>576</v>
      </c>
      <c r="D63" s="136">
        <v>57.872</v>
      </c>
      <c r="E63" s="136">
        <v>0.13228</v>
      </c>
      <c r="F63" s="136">
        <v>0.00827</v>
      </c>
      <c r="G63" s="124" t="s">
        <v>576</v>
      </c>
      <c r="H63" s="124" t="s">
        <v>576</v>
      </c>
      <c r="I63" s="136">
        <v>1</v>
      </c>
      <c r="J63" s="124" t="s">
        <v>576</v>
      </c>
      <c r="K63" s="125" t="s">
        <v>576</v>
      </c>
    </row>
    <row r="64" spans="1:11" ht="12" customHeight="1">
      <c r="A64" s="135">
        <v>600</v>
      </c>
      <c r="B64" s="136">
        <v>0.6</v>
      </c>
      <c r="C64" s="136">
        <v>0.0006</v>
      </c>
      <c r="D64" s="136">
        <v>9259.6</v>
      </c>
      <c r="E64" s="136">
        <v>21.164</v>
      </c>
      <c r="F64" s="136">
        <v>1.3228</v>
      </c>
      <c r="G64" s="124" t="s">
        <v>576</v>
      </c>
      <c r="H64" s="124" t="s">
        <v>576</v>
      </c>
      <c r="I64" s="136">
        <v>160</v>
      </c>
      <c r="J64" s="136">
        <v>1</v>
      </c>
      <c r="K64" s="137">
        <v>0.16</v>
      </c>
    </row>
    <row r="65" spans="1:11" ht="12" customHeight="1">
      <c r="A65" s="131">
        <v>3750</v>
      </c>
      <c r="B65" s="132">
        <v>3.75</v>
      </c>
      <c r="C65" s="132">
        <v>0.00375</v>
      </c>
      <c r="D65" s="132">
        <v>57872</v>
      </c>
      <c r="E65" s="132">
        <v>132.28</v>
      </c>
      <c r="F65" s="132">
        <v>8.2672</v>
      </c>
      <c r="G65" s="132">
        <v>0.00413</v>
      </c>
      <c r="H65" s="132">
        <v>0.00369</v>
      </c>
      <c r="I65" s="132">
        <v>1000</v>
      </c>
      <c r="J65" s="132">
        <v>6.25</v>
      </c>
      <c r="K65" s="133">
        <v>1</v>
      </c>
    </row>
  </sheetData>
  <sheetProtection/>
  <mergeCells count="37">
    <mergeCell ref="A1:L1"/>
    <mergeCell ref="A3:L3"/>
    <mergeCell ref="B4:B5"/>
    <mergeCell ref="D4:D5"/>
    <mergeCell ref="E4:E5"/>
    <mergeCell ref="F4:F5"/>
    <mergeCell ref="G4:G5"/>
    <mergeCell ref="H4:H5"/>
    <mergeCell ref="L4:L5"/>
    <mergeCell ref="K4:K5"/>
    <mergeCell ref="K20:K21"/>
    <mergeCell ref="A35:L35"/>
    <mergeCell ref="C36:C38"/>
    <mergeCell ref="D36:D38"/>
    <mergeCell ref="E36:E38"/>
    <mergeCell ref="F36:F38"/>
    <mergeCell ref="L20:L21"/>
    <mergeCell ref="H53:H54"/>
    <mergeCell ref="J53:J54"/>
    <mergeCell ref="I4:I5"/>
    <mergeCell ref="J4:J5"/>
    <mergeCell ref="C20:C21"/>
    <mergeCell ref="A19:L19"/>
    <mergeCell ref="B20:B21"/>
    <mergeCell ref="G20:G21"/>
    <mergeCell ref="I20:I21"/>
    <mergeCell ref="J20:J21"/>
    <mergeCell ref="K53:K54"/>
    <mergeCell ref="I53:I54"/>
    <mergeCell ref="A52:L52"/>
    <mergeCell ref="A53:A54"/>
    <mergeCell ref="B53:B54"/>
    <mergeCell ref="C53:C54"/>
    <mergeCell ref="D53:D54"/>
    <mergeCell ref="E53:E54"/>
    <mergeCell ref="F53:F54"/>
    <mergeCell ref="G53:G54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</cp:lastModifiedBy>
  <dcterms:created xsi:type="dcterms:W3CDTF">2012-02-28T08:06:16Z</dcterms:created>
  <dcterms:modified xsi:type="dcterms:W3CDTF">2012-08-14T23:13:47Z</dcterms:modified>
  <cp:category/>
  <cp:version/>
  <cp:contentType/>
  <cp:contentStatus/>
</cp:coreProperties>
</file>