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録◎宜野湾市自治会長名簿" sheetId="1" r:id="rId1"/>
    <sheet name="付録◎市内の公共施設" sheetId="2" r:id="rId2"/>
    <sheet name="付録◎行政組織図H23.4.1" sheetId="3" r:id="rId3"/>
    <sheet name="付録◎度量衡換算表" sheetId="4" r:id="rId4"/>
  </sheets>
  <externalReferences>
    <externalReference r:id="rId7"/>
    <externalReference r:id="rId8"/>
    <externalReference r:id="rId9"/>
  </externalReferences>
  <definedNames>
    <definedName name="_xlnm.Print_Area" localSheetId="2">'付録◎行政組織図H23.4.1'!$A$1:$AP$288</definedName>
    <definedName name="_xlnm.Print_Area" localSheetId="1">'付録◎市内の公共施設'!$A$1:$H$104</definedName>
    <definedName name="使用場所" localSheetId="0">#REF!</definedName>
    <definedName name="使用場所" localSheetId="2">#REF!</definedName>
    <definedName name="使用場所" localSheetId="1">#REF!</definedName>
    <definedName name="使用場所" localSheetId="3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<sst xmlns="http://schemas.openxmlformats.org/spreadsheetml/2006/main" count="865" uniqueCount="628">
  <si>
    <r>
      <t>◎</t>
    </r>
    <r>
      <rPr>
        <b/>
        <sz val="18"/>
        <rFont val="ＭＳ 明朝"/>
        <family val="1"/>
      </rPr>
      <t>宜野湾市自治会長名簿</t>
    </r>
  </si>
  <si>
    <t>平成24年5月1日現在</t>
  </si>
  <si>
    <t>自治会名</t>
  </si>
  <si>
    <t>自治会長　</t>
  </si>
  <si>
    <t>事務所（公民館）所在地</t>
  </si>
  <si>
    <t>電話</t>
  </si>
  <si>
    <t>野嵩1区</t>
  </si>
  <si>
    <t>新城　嘉隆</t>
  </si>
  <si>
    <t>　野嵩二丁目21番1号</t>
  </si>
  <si>
    <t>８９２－２２５２</t>
  </si>
  <si>
    <t>野嵩2区</t>
  </si>
  <si>
    <t>新城　清子</t>
  </si>
  <si>
    <t>　野嵩三丁目16番2号</t>
  </si>
  <si>
    <t>８９２－３８６３</t>
  </si>
  <si>
    <t>野嵩3区</t>
  </si>
  <si>
    <t>花城　君子</t>
  </si>
  <si>
    <t>　野嵩四丁目18番1号</t>
  </si>
  <si>
    <t>８９２－６１００</t>
  </si>
  <si>
    <t>普天間1区</t>
  </si>
  <si>
    <t>屋嘉比　盛栄</t>
  </si>
  <si>
    <t>　普天間一丁目19番1号</t>
  </si>
  <si>
    <t>８９２－２０４５</t>
  </si>
  <si>
    <t>普天間2区</t>
  </si>
  <si>
    <t>長嶺　喜美子</t>
  </si>
  <si>
    <t>　普天間一丁目4番1号</t>
  </si>
  <si>
    <t>８９２－２７９６</t>
  </si>
  <si>
    <t>普天間3区</t>
  </si>
  <si>
    <t>渡名喜　庸松</t>
  </si>
  <si>
    <t>　普天間二丁目10番1号</t>
  </si>
  <si>
    <t>８９２－２３２７</t>
  </si>
  <si>
    <t>新城区</t>
  </si>
  <si>
    <t>與那覇　政勇</t>
  </si>
  <si>
    <t>　新城二丁目29番1号</t>
  </si>
  <si>
    <t>８９２－２５２８</t>
  </si>
  <si>
    <t>喜友名区</t>
  </si>
  <si>
    <t>知念　参雄</t>
  </si>
  <si>
    <t>　喜友名二丁目16番7号</t>
  </si>
  <si>
    <t>８９２－３６４９</t>
  </si>
  <si>
    <t>伊佐区</t>
  </si>
  <si>
    <t>宮城　奈々子</t>
  </si>
  <si>
    <t>　伊佐四丁目1番11号</t>
  </si>
  <si>
    <t>８９８－２９４４</t>
  </si>
  <si>
    <t>大山区</t>
  </si>
  <si>
    <t>石川　慶</t>
  </si>
  <si>
    <t>　大山六丁目34番1号</t>
  </si>
  <si>
    <t>８９７－３３０３</t>
  </si>
  <si>
    <t>真志喜区</t>
  </si>
  <si>
    <t>名城　清</t>
  </si>
  <si>
    <t>　真志喜一丁目4番10号</t>
  </si>
  <si>
    <t>８９７－３７６５</t>
  </si>
  <si>
    <t>宇地泊区</t>
  </si>
  <si>
    <t>天久　辰雄</t>
  </si>
  <si>
    <t>　字宇地泊210番地</t>
  </si>
  <si>
    <t>８９７－４０４８</t>
  </si>
  <si>
    <t>大謝名区</t>
  </si>
  <si>
    <t>天久盛忠</t>
  </si>
  <si>
    <t>　大謝名五丁目10番1号</t>
  </si>
  <si>
    <t>８９７－２９００</t>
  </si>
  <si>
    <t>嘉数区</t>
  </si>
  <si>
    <t>伊波　健</t>
  </si>
  <si>
    <t>　嘉数三丁目2番22号</t>
  </si>
  <si>
    <t>８９７－７５６１</t>
  </si>
  <si>
    <t>真栄原区</t>
  </si>
  <si>
    <t>長嶺　将明</t>
  </si>
  <si>
    <t>　真栄原三丁目5番13号</t>
  </si>
  <si>
    <t>８９８－２３２６</t>
  </si>
  <si>
    <t>我如古区</t>
  </si>
  <si>
    <t>島袋　清</t>
  </si>
  <si>
    <t>　我如古一丁目36番12号</t>
  </si>
  <si>
    <t>８９８－６３０４</t>
  </si>
  <si>
    <t>長田区</t>
  </si>
  <si>
    <t>富濱　宗俊</t>
  </si>
  <si>
    <t>　長田四丁目4番11号</t>
  </si>
  <si>
    <t>８９２－３３２１</t>
  </si>
  <si>
    <t>宜野湾区</t>
  </si>
  <si>
    <t>仲村　清</t>
  </si>
  <si>
    <t>　宜野湾一丁目22番24号</t>
  </si>
  <si>
    <t>８９２－３２０６</t>
  </si>
  <si>
    <t>愛知区</t>
  </si>
  <si>
    <t>上里　広幸</t>
  </si>
  <si>
    <t>　字愛知62番地3</t>
  </si>
  <si>
    <t>８９２－１７６６</t>
  </si>
  <si>
    <t>中原区</t>
  </si>
  <si>
    <t>仲村　フジ子</t>
  </si>
  <si>
    <t>　赤道一丁目18番1号</t>
  </si>
  <si>
    <t>８９２－５３０３</t>
  </si>
  <si>
    <t>大謝名団地</t>
  </si>
  <si>
    <t>泉川　智枝子</t>
  </si>
  <si>
    <t>　大謝名五丁目25番1号</t>
  </si>
  <si>
    <t>８９７－３０１０</t>
  </si>
  <si>
    <t>嘉数ハイツ</t>
  </si>
  <si>
    <t>金城　均</t>
  </si>
  <si>
    <t>　嘉数四丁目24番11号</t>
  </si>
  <si>
    <t>８９８－４５９９</t>
  </si>
  <si>
    <t>上大謝名</t>
  </si>
  <si>
    <t>大城　ちえ子</t>
  </si>
  <si>
    <t>　大謝名二丁目26番7号</t>
  </si>
  <si>
    <t>８９７－２０４３</t>
  </si>
  <si>
    <t>資料：市民生活課</t>
  </si>
  <si>
    <r>
      <t>◎</t>
    </r>
    <r>
      <rPr>
        <b/>
        <sz val="18"/>
        <rFont val="ＭＳ 明朝"/>
        <family val="1"/>
      </rPr>
      <t>市 内 の 公 共 施 設</t>
    </r>
  </si>
  <si>
    <t>名　　　　　称</t>
  </si>
  <si>
    <t>所　　在　　地</t>
  </si>
  <si>
    <t>電　　　話</t>
  </si>
  <si>
    <t>◎</t>
  </si>
  <si>
    <t>市　の　施　設</t>
  </si>
  <si>
    <t>《行政機関》</t>
  </si>
  <si>
    <t>市役所</t>
  </si>
  <si>
    <t>野嵩１－１－１</t>
  </si>
  <si>
    <t>８９３－４４１１</t>
  </si>
  <si>
    <t>消防本部</t>
  </si>
  <si>
    <t>字野嵩６７７</t>
  </si>
  <si>
    <t>８９２－１１９９</t>
  </si>
  <si>
    <t>消防署　　我如古出張所</t>
  </si>
  <si>
    <t>我如古３－２－１</t>
  </si>
  <si>
    <t>８９７－１２１０</t>
  </si>
  <si>
    <t>消防署　　真志喜出張所</t>
  </si>
  <si>
    <t>真志喜３－２５－３</t>
  </si>
  <si>
    <t>８９０－４３９９</t>
  </si>
  <si>
    <t>教育委員会</t>
  </si>
  <si>
    <t>字野嵩７３０</t>
  </si>
  <si>
    <t>８９２－８２８０</t>
  </si>
  <si>
    <t>水道局</t>
  </si>
  <si>
    <t>８９２－３３５１</t>
  </si>
  <si>
    <t>《教育・文化施設》</t>
  </si>
  <si>
    <t>市民図書館</t>
  </si>
  <si>
    <t>我如古３－４－１０</t>
  </si>
  <si>
    <t>８９７－４６４６</t>
  </si>
  <si>
    <t>市立博物館</t>
  </si>
  <si>
    <t>真志喜１－２５－１</t>
  </si>
  <si>
    <t>８７０－９３１７</t>
  </si>
  <si>
    <t>市民会館</t>
  </si>
  <si>
    <t>野嵩１－１－２</t>
  </si>
  <si>
    <t>８９３－４４３３</t>
  </si>
  <si>
    <t>中央公民館</t>
  </si>
  <si>
    <t>８９３－４４３６</t>
  </si>
  <si>
    <t>はごろも学習センター</t>
  </si>
  <si>
    <t>赤道１－５－１７</t>
  </si>
  <si>
    <t>８９３－６０７７</t>
  </si>
  <si>
    <t>《幼稚園》</t>
  </si>
  <si>
    <t>普天間幼稚園</t>
  </si>
  <si>
    <t>普天間１－１０－１</t>
  </si>
  <si>
    <t>８９２－２６６５</t>
  </si>
  <si>
    <t>普天間第二幼稚園</t>
  </si>
  <si>
    <t>新城２－８－１９</t>
  </si>
  <si>
    <t>８９２－４４３０</t>
  </si>
  <si>
    <t>大山幼稚園</t>
  </si>
  <si>
    <t>大山５－１６－１</t>
  </si>
  <si>
    <t>８９７－６１９３</t>
  </si>
  <si>
    <t>大謝名幼稚園</t>
  </si>
  <si>
    <t>大謝名５－１２－１</t>
  </si>
  <si>
    <t>８９７－４１５４</t>
  </si>
  <si>
    <t>嘉数幼稚園</t>
  </si>
  <si>
    <t>真栄原１－１３－１</t>
  </si>
  <si>
    <t>８９８－６２４３</t>
  </si>
  <si>
    <t>志真志幼稚園</t>
  </si>
  <si>
    <t>宜野湾３－５－１</t>
  </si>
  <si>
    <t>８９２－１５０１</t>
  </si>
  <si>
    <t>宜野湾幼稚園</t>
  </si>
  <si>
    <t>字愛知４０９</t>
  </si>
  <si>
    <t>８９２－５２６３</t>
  </si>
  <si>
    <t>長田幼稚園</t>
  </si>
  <si>
    <t>長田３－１９－１</t>
  </si>
  <si>
    <t>８９２－２４１１</t>
  </si>
  <si>
    <t>《小学校》</t>
  </si>
  <si>
    <t>普天間小学校</t>
  </si>
  <si>
    <t>８９２－３３５９</t>
  </si>
  <si>
    <t>普天間第二小学校</t>
  </si>
  <si>
    <t>８９２－２４２４</t>
  </si>
  <si>
    <t>大山小学校</t>
  </si>
  <si>
    <t>８９７－２１７４</t>
  </si>
  <si>
    <t>大謝名小学校</t>
  </si>
  <si>
    <t>８９７－２１００</t>
  </si>
  <si>
    <t>嘉数小学校</t>
  </si>
  <si>
    <t>８９８－２６３０</t>
  </si>
  <si>
    <t>志真志小学校</t>
  </si>
  <si>
    <t>８９２－１５０２</t>
  </si>
  <si>
    <t>宜野湾小学校</t>
  </si>
  <si>
    <t>８９２－３００６</t>
  </si>
  <si>
    <t>長田小学校</t>
  </si>
  <si>
    <t>８９２－１１７７</t>
  </si>
  <si>
    <t>《中学校》</t>
  </si>
  <si>
    <t>普天間中学校</t>
  </si>
  <si>
    <t>新城２－４１－１</t>
  </si>
  <si>
    <t>８９２－３３２８</t>
  </si>
  <si>
    <t>真志喜中学校</t>
  </si>
  <si>
    <t>真志喜３－１９－１</t>
  </si>
  <si>
    <t>８９７－３６５１</t>
  </si>
  <si>
    <t>嘉数中学校</t>
  </si>
  <si>
    <t>字我如古４２３</t>
  </si>
  <si>
    <t>８９８－２６４２</t>
  </si>
  <si>
    <t>宜野湾中学校</t>
  </si>
  <si>
    <t>赤道１－１５－１</t>
  </si>
  <si>
    <t>８９３－１３９７</t>
  </si>
  <si>
    <t>《給食センター》</t>
  </si>
  <si>
    <t>普天間第二給食センター</t>
  </si>
  <si>
    <t>新城２－４１－２７</t>
  </si>
  <si>
    <t>８９２－５３５０</t>
  </si>
  <si>
    <t>宜野湾学校給食センター</t>
  </si>
  <si>
    <t>志真志３－１６－１</t>
  </si>
  <si>
    <t>８９８－４５４１</t>
  </si>
  <si>
    <t>真志喜学校給食センター</t>
  </si>
  <si>
    <t>真志喜３－１９－２</t>
  </si>
  <si>
    <t>８９７－１１２９</t>
  </si>
  <si>
    <t>大山学校給食センター</t>
  </si>
  <si>
    <t>８９７－３４７７</t>
  </si>
  <si>
    <t>《保育所》</t>
  </si>
  <si>
    <t>野嵩保育所</t>
  </si>
  <si>
    <t>野嵩２－２２－１２</t>
  </si>
  <si>
    <t>８９２－２２６１</t>
  </si>
  <si>
    <t>うなばら保育所</t>
  </si>
  <si>
    <t>大山３－３０－１</t>
  </si>
  <si>
    <t>８９８－６３３７</t>
  </si>
  <si>
    <t>宜野湾保育所</t>
  </si>
  <si>
    <t>宜野湾３－１３－１０</t>
  </si>
  <si>
    <t>８９２－５３６５</t>
  </si>
  <si>
    <t>《児童センター》</t>
  </si>
  <si>
    <t>赤道児童センター</t>
  </si>
  <si>
    <t>赤道１－５－１６</t>
  </si>
  <si>
    <t>８９２－３３９７</t>
  </si>
  <si>
    <t>新城児童センター</t>
  </si>
  <si>
    <t>新城２－４－１１</t>
  </si>
  <si>
    <t>８９２－８８８８</t>
  </si>
  <si>
    <t>大山児童センター</t>
  </si>
  <si>
    <t>大山４－１４－３</t>
  </si>
  <si>
    <t>８９０－００１５</t>
  </si>
  <si>
    <t>大謝名児童センター</t>
  </si>
  <si>
    <t>大謝名５－２５－２</t>
  </si>
  <si>
    <t>８９７－４１１７</t>
  </si>
  <si>
    <t>《体育施設・その他》</t>
  </si>
  <si>
    <t>市立グラウンド</t>
  </si>
  <si>
    <t>真志喜３－２５－１</t>
  </si>
  <si>
    <t>８９７－０９０９</t>
  </si>
  <si>
    <t>市立野球場</t>
  </si>
  <si>
    <t>真志喜４－２－１</t>
  </si>
  <si>
    <t>８９７－２７５１</t>
  </si>
  <si>
    <t>市立体育館</t>
  </si>
  <si>
    <t>宜野湾トロピカルビーチ</t>
  </si>
  <si>
    <t>８９８－１６６１</t>
  </si>
  <si>
    <t>勤労青少年ホーム</t>
  </si>
  <si>
    <t>伊佐４－７－１４</t>
  </si>
  <si>
    <t>８９８－４７００</t>
  </si>
  <si>
    <t>人材育成交流センターめぶき</t>
  </si>
  <si>
    <t>志真志１－１５－２２</t>
  </si>
  <si>
    <t>８９６－１２１５</t>
  </si>
  <si>
    <t>宜野湾ベイサイド情報センター</t>
  </si>
  <si>
    <t>字宇地泊５５８－１８</t>
  </si>
  <si>
    <t>９４２－８４１５</t>
  </si>
  <si>
    <t>シルバー人材育成センター</t>
  </si>
  <si>
    <t>８９３－６８２８</t>
  </si>
  <si>
    <t>《社会福祉関係》</t>
  </si>
  <si>
    <t>保健相談センター</t>
  </si>
  <si>
    <t>真栄原１－１３－１５</t>
  </si>
  <si>
    <t>８９８－５５８３</t>
  </si>
  <si>
    <t>福寿園</t>
  </si>
  <si>
    <t>赤道２－７－２</t>
  </si>
  <si>
    <t>８９２－１３３３</t>
  </si>
  <si>
    <t>老人福祉センター</t>
  </si>
  <si>
    <t>８９３－６４００</t>
  </si>
  <si>
    <t>高　等　学　校　・　大　学</t>
  </si>
  <si>
    <t>普天間高等学校</t>
  </si>
  <si>
    <t>普天間１－２４－１</t>
  </si>
  <si>
    <t>８９２－３３５４</t>
  </si>
  <si>
    <t>中部商業高等学校</t>
  </si>
  <si>
    <t>我如古２－２－１</t>
  </si>
  <si>
    <t>８９８－４８８８</t>
  </si>
  <si>
    <t>宜野湾高等学校</t>
  </si>
  <si>
    <t>真志喜２－２５－１</t>
  </si>
  <si>
    <t>８９７－１０２０</t>
  </si>
  <si>
    <t>沖縄国際大学</t>
  </si>
  <si>
    <t>宜野湾２－６－１</t>
  </si>
  <si>
    <t>８９２－１１１１</t>
  </si>
  <si>
    <t>県　の　出　先　機　関</t>
  </si>
  <si>
    <t>交通裁判所</t>
  </si>
  <si>
    <t>我如古２－３７－１３</t>
  </si>
  <si>
    <t>８９８－６２４９</t>
  </si>
  <si>
    <t>宜野湾警察署</t>
  </si>
  <si>
    <t>真志喜２－１－３</t>
  </si>
  <si>
    <t>８９８－０１１０</t>
  </si>
  <si>
    <t>下水道管理事務所</t>
  </si>
  <si>
    <t>伊佐３－１２－１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</si>
  <si>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</si>
  <si>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</si>
  <si>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</si>
  <si>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</si>
  <si>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</si>
  <si>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</si>
  <si>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</si>
  <si>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</si>
  <si>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</si>
  <si>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８９８－５４５４</t>
  </si>
  <si>
    <t>国立病院機構沖縄病院</t>
  </si>
  <si>
    <t>我如古３－２０－１４</t>
  </si>
  <si>
    <t>８９８－２１２１</t>
  </si>
  <si>
    <t>そ　の　他　施　設</t>
  </si>
  <si>
    <t>宜野湾市土地開発公社</t>
  </si>
  <si>
    <t>８９２－２１１２</t>
  </si>
  <si>
    <t>宜野湾市社会福祉協議会</t>
  </si>
  <si>
    <t>赤道２－７－１</t>
  </si>
  <si>
    <t>８９２－６５２５</t>
  </si>
  <si>
    <t>宜野湾コンベンションセンター</t>
  </si>
  <si>
    <t>真志喜４－３－１</t>
  </si>
  <si>
    <t>８９８－３０００</t>
  </si>
  <si>
    <t>倉浜衛生施設組合宜野湾清水苑</t>
  </si>
  <si>
    <t>伊佐４－９－６</t>
  </si>
  <si>
    <t>８９８－５５８２</t>
  </si>
  <si>
    <t>駐留軍離職者対策センター</t>
  </si>
  <si>
    <t>伊佐４－５－１６</t>
  </si>
  <si>
    <t>８９８－５５８７</t>
  </si>
  <si>
    <t>宜野湾郵便局</t>
  </si>
  <si>
    <t>字愛知３８－１</t>
  </si>
  <si>
    <t>８９２－４２３４</t>
  </si>
  <si>
    <t>普天間郵便局</t>
  </si>
  <si>
    <t>普天間２－５－５</t>
  </si>
  <si>
    <t>８９２－３６６３</t>
  </si>
  <si>
    <t>真栄原郵便局</t>
  </si>
  <si>
    <t>真栄原３－５－２５</t>
  </si>
  <si>
    <t>８９７－６１４１</t>
  </si>
  <si>
    <t>大山郵便局</t>
  </si>
  <si>
    <t>大山５－２－３</t>
  </si>
  <si>
    <t>８９７－３１４２</t>
  </si>
  <si>
    <t>大謝名郵便局</t>
  </si>
  <si>
    <t>大謝名５－６－７</t>
  </si>
  <si>
    <t>８９７－１２３０</t>
  </si>
  <si>
    <t>我如古郵便局</t>
  </si>
  <si>
    <t>我如古２－１－１１</t>
  </si>
  <si>
    <t>８９７－１４３４</t>
  </si>
  <si>
    <t>宜野湾伊佐郵便局</t>
  </si>
  <si>
    <t>伊佐４－１－１</t>
  </si>
  <si>
    <t>８９８－８８７８</t>
  </si>
  <si>
    <t>宜野湾上原郵便局</t>
  </si>
  <si>
    <t>上原１－２－３</t>
  </si>
  <si>
    <t>８９３－７３１１</t>
  </si>
  <si>
    <t>宜野湾長田郵便局</t>
  </si>
  <si>
    <t>長田１－２７－１</t>
  </si>
  <si>
    <t>８９３－３４８１</t>
  </si>
  <si>
    <t>真志喜郵便局</t>
  </si>
  <si>
    <t>真志喜３－１５－１１</t>
  </si>
  <si>
    <t>８９０－６００１</t>
  </si>
  <si>
    <r>
      <t>◎</t>
    </r>
    <r>
      <rPr>
        <b/>
        <sz val="18"/>
        <rFont val="ＭＳ 明朝"/>
        <family val="1"/>
      </rPr>
      <t xml:space="preserve"> 度 量 衡 換 算 表</t>
    </r>
  </si>
  <si>
    <t>《長　　　さ》</t>
  </si>
  <si>
    <t>センチ</t>
  </si>
  <si>
    <t>メートル</t>
  </si>
  <si>
    <t>キロ</t>
  </si>
  <si>
    <t>インチ</t>
  </si>
  <si>
    <t>フィート</t>
  </si>
  <si>
    <t>ヤード</t>
  </si>
  <si>
    <t>マイル</t>
  </si>
  <si>
    <t>鯨尺</t>
  </si>
  <si>
    <t>尺</t>
  </si>
  <si>
    <t>間</t>
  </si>
  <si>
    <t>町</t>
  </si>
  <si>
    <t>里</t>
  </si>
  <si>
    <t>－</t>
  </si>
  <si>
    <t>《面　　　積》</t>
  </si>
  <si>
    <t>平 　方</t>
  </si>
  <si>
    <t>アール</t>
  </si>
  <si>
    <t>ヘクタール</t>
  </si>
  <si>
    <t>平方キロ</t>
  </si>
  <si>
    <t>平　 方</t>
  </si>
  <si>
    <t>エーカー</t>
  </si>
  <si>
    <t>平  方</t>
  </si>
  <si>
    <t>平方尺</t>
  </si>
  <si>
    <t>坪･歩</t>
  </si>
  <si>
    <t>反</t>
  </si>
  <si>
    <t>町</t>
  </si>
  <si>
    <t>メートル</t>
  </si>
  <si>
    <t>フィート</t>
  </si>
  <si>
    <t>ヤード</t>
  </si>
  <si>
    <t>マイル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</si>
  <si>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</si>
  <si>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</si>
  <si>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</si>
  <si>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</si>
  <si>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</si>
  <si>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</si>
  <si>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</si>
  <si>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</si>
  <si>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センチ</t>
  </si>
  <si>
    <t>パイント</t>
  </si>
  <si>
    <t>ガロン</t>
  </si>
  <si>
    <t>立方尺</t>
  </si>
  <si>
    <t>升</t>
  </si>
  <si>
    <t>石</t>
  </si>
  <si>
    <t>立方坪</t>
  </si>
  <si>
    <t>メートル</t>
  </si>
  <si>
    <t>(リットル)</t>
  </si>
  <si>
    <t>－</t>
  </si>
  <si>
    <t>《重　　　量》</t>
  </si>
  <si>
    <t>グラム</t>
  </si>
  <si>
    <t>キロ　　　　　　　グラム</t>
  </si>
  <si>
    <t>トン</t>
  </si>
  <si>
    <t>グレイン</t>
  </si>
  <si>
    <t>オンス</t>
  </si>
  <si>
    <t>ポンド</t>
  </si>
  <si>
    <t>米トン</t>
  </si>
  <si>
    <t>英トン</t>
  </si>
  <si>
    <t>匁</t>
  </si>
  <si>
    <t>斤</t>
  </si>
  <si>
    <t>貫</t>
  </si>
  <si>
    <t>－</t>
  </si>
  <si>
    <t>宜野湾市行政組織図１（平成24年4月1日）</t>
  </si>
  <si>
    <t>総　務　部</t>
  </si>
  <si>
    <t>総務課</t>
  </si>
  <si>
    <t>事業管理係</t>
  </si>
  <si>
    <t>総務係</t>
  </si>
  <si>
    <t>管財係</t>
  </si>
  <si>
    <t>部長</t>
  </si>
  <si>
    <t>市民防災室</t>
  </si>
  <si>
    <t>市民防災係</t>
  </si>
  <si>
    <t>次長</t>
  </si>
  <si>
    <t>※総務課長兼務</t>
  </si>
  <si>
    <t>人事課</t>
  </si>
  <si>
    <t>人事係</t>
  </si>
  <si>
    <t>給与係</t>
  </si>
  <si>
    <t>※人事課に派遣者２名（沖縄県企画調整課１・後期高齢者医療広域連合１）、休職者７名含む</t>
  </si>
  <si>
    <t>契約検査課</t>
  </si>
  <si>
    <t>契約係</t>
  </si>
  <si>
    <t>IT推進室</t>
  </si>
  <si>
    <t>IT推進係</t>
  </si>
  <si>
    <t>行政改革室</t>
  </si>
  <si>
    <t>行政改革係</t>
  </si>
  <si>
    <t>税務課</t>
  </si>
  <si>
    <t>税制係</t>
  </si>
  <si>
    <t>市民税係</t>
  </si>
  <si>
    <t>家屋係</t>
  </si>
  <si>
    <t>土地係</t>
  </si>
  <si>
    <t>納税課</t>
  </si>
  <si>
    <t>納税一係</t>
  </si>
  <si>
    <t>納税二係</t>
  </si>
  <si>
    <t>管理係</t>
  </si>
  <si>
    <t>滞納整理班</t>
  </si>
  <si>
    <t>企　画　部</t>
  </si>
  <si>
    <t>企画政策課</t>
  </si>
  <si>
    <t>企画政策係</t>
  </si>
  <si>
    <t>統計係</t>
  </si>
  <si>
    <t>※技幹１名含む</t>
  </si>
  <si>
    <t>男女共同参画係</t>
  </si>
  <si>
    <t>平和交流係</t>
  </si>
  <si>
    <t>市民協働係</t>
  </si>
  <si>
    <t>　　※企画政策課長兼務</t>
  </si>
  <si>
    <t>秘書広報課</t>
  </si>
  <si>
    <t>秘書係</t>
  </si>
  <si>
    <t>市政広報係</t>
  </si>
  <si>
    <t>財政課</t>
  </si>
  <si>
    <t>財政係</t>
  </si>
  <si>
    <t>市民経済部</t>
  </si>
  <si>
    <t>市民生活課</t>
  </si>
  <si>
    <t>市民生活係</t>
  </si>
  <si>
    <t>交通防犯係</t>
  </si>
  <si>
    <t>環境対策課</t>
  </si>
  <si>
    <t>清掃指導係</t>
  </si>
  <si>
    <t>環境指導係</t>
  </si>
  <si>
    <t>　　※市民生活課長兼務</t>
  </si>
  <si>
    <t>市民課</t>
  </si>
  <si>
    <t>記録係</t>
  </si>
  <si>
    <t>戸籍係</t>
  </si>
  <si>
    <t>市民係</t>
  </si>
  <si>
    <t>年金係</t>
  </si>
  <si>
    <t>市長</t>
  </si>
  <si>
    <t>副市長</t>
  </si>
  <si>
    <t>商工振興課</t>
  </si>
  <si>
    <t>観光振興係</t>
  </si>
  <si>
    <t>商工係</t>
  </si>
  <si>
    <t>雇用・企業対策室</t>
  </si>
  <si>
    <t>企業誘致推進係</t>
  </si>
  <si>
    <t>雇用労政係</t>
  </si>
  <si>
    <t>農水振興課</t>
  </si>
  <si>
    <t>農水振興係</t>
  </si>
  <si>
    <t>福祉総務課</t>
  </si>
  <si>
    <t>福祉事務所</t>
  </si>
  <si>
    <t>児童家庭課</t>
  </si>
  <si>
    <t>児童家庭係</t>
  </si>
  <si>
    <t>手当係</t>
  </si>
  <si>
    <t>※係長は査察指導員兼務</t>
  </si>
  <si>
    <t>保育課</t>
  </si>
  <si>
    <t>保育児童係</t>
  </si>
  <si>
    <t>野嵩保育所</t>
  </si>
  <si>
    <t>うなばら保育所</t>
  </si>
  <si>
    <t>福祉保健部</t>
  </si>
  <si>
    <t>宜野湾保育所</t>
  </si>
  <si>
    <t>こども育成係</t>
  </si>
  <si>
    <t>福祉担当次長</t>
  </si>
  <si>
    <t>児童センター（大謝名・赤道・大山・新城・我如古）</t>
  </si>
  <si>
    <t>※福祉総務課長兼務</t>
  </si>
  <si>
    <t>ファミリーサポートセンター</t>
  </si>
  <si>
    <t>保健担当次長</t>
  </si>
  <si>
    <t>障がい福祉課</t>
  </si>
  <si>
    <t>給付係</t>
  </si>
  <si>
    <t>自立支援係</t>
  </si>
  <si>
    <t>※介護長寿課長兼務</t>
  </si>
  <si>
    <t>保護課</t>
  </si>
  <si>
    <t>保護一係</t>
  </si>
  <si>
    <t>保護二係</t>
  </si>
  <si>
    <t>管理係</t>
  </si>
  <si>
    <t>介護長寿課</t>
  </si>
  <si>
    <t>認定給付係</t>
  </si>
  <si>
    <t>長寿支援係</t>
  </si>
  <si>
    <t>保険料係</t>
  </si>
  <si>
    <t>国民健康保険課</t>
  </si>
  <si>
    <t>庶務係</t>
  </si>
  <si>
    <t>給付係</t>
  </si>
  <si>
    <t>保険税係</t>
  </si>
  <si>
    <t>滞納整理係</t>
  </si>
  <si>
    <t>業務係</t>
  </si>
  <si>
    <t>養護係</t>
  </si>
  <si>
    <t>健康増進課</t>
  </si>
  <si>
    <t>予防係</t>
  </si>
  <si>
    <t>健康推進係</t>
  </si>
  <si>
    <t>すこやか親子係</t>
  </si>
  <si>
    <t>健康支援課</t>
  </si>
  <si>
    <t>健診指導係</t>
  </si>
  <si>
    <t>建設部</t>
  </si>
  <si>
    <t>都市計画課</t>
  </si>
  <si>
    <t>都市計画係</t>
  </si>
  <si>
    <t>工事係</t>
  </si>
  <si>
    <t>緑化景観係</t>
  </si>
  <si>
    <t>建築課</t>
  </si>
  <si>
    <t>市営住宅係</t>
  </si>
  <si>
    <t>指導係</t>
  </si>
  <si>
    <t>施設係</t>
  </si>
  <si>
    <t>　　　※都市計画課長兼務</t>
  </si>
  <si>
    <t>土木課</t>
  </si>
  <si>
    <t>土木管理係</t>
  </si>
  <si>
    <t>土木一係</t>
  </si>
  <si>
    <t>土木二係</t>
  </si>
  <si>
    <t>用地課</t>
  </si>
  <si>
    <t>用地係</t>
  </si>
  <si>
    <t>区画整理課</t>
  </si>
  <si>
    <t>計画係</t>
  </si>
  <si>
    <t>補償係</t>
  </si>
  <si>
    <t>下水道課</t>
  </si>
  <si>
    <t>建設係</t>
  </si>
  <si>
    <t>施設管理課</t>
  </si>
  <si>
    <t>体育施設係</t>
  </si>
  <si>
    <t>公園管理係</t>
  </si>
  <si>
    <t>基地政策部</t>
  </si>
  <si>
    <t>基地渉外課</t>
  </si>
  <si>
    <t>基地渉外係</t>
  </si>
  <si>
    <t>基地跡地対策課</t>
  </si>
  <si>
    <t>基地跡地対策係</t>
  </si>
  <si>
    <t>※基地跡地対策課長兼務</t>
  </si>
  <si>
    <t>会計管理者</t>
  </si>
  <si>
    <t>会計課</t>
  </si>
  <si>
    <t>会計係</t>
  </si>
  <si>
    <t>部長級</t>
  </si>
  <si>
    <t>※会計課長兼務</t>
  </si>
  <si>
    <t>宜野湾市行政組織図２（平成24年4月1日）</t>
  </si>
  <si>
    <t>初任教育派遣</t>
  </si>
  <si>
    <t>教官・派遣</t>
  </si>
  <si>
    <t>予防課</t>
  </si>
  <si>
    <t>出向</t>
  </si>
  <si>
    <t>消防長</t>
  </si>
  <si>
    <t>警防課</t>
  </si>
  <si>
    <t>警防係</t>
  </si>
  <si>
    <t>救急救助係</t>
  </si>
  <si>
    <t>※消防署長兼務</t>
  </si>
  <si>
    <t>消防署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</si>
  <si>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</si>
  <si>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</si>
  <si>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</si>
  <si>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</si>
  <si>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</si>
  <si>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</si>
  <si>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</si>
  <si>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</si>
  <si>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</si>
  <si>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</si>
  <si>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経理係</t>
  </si>
  <si>
    <t>※出納担当主査含む</t>
  </si>
  <si>
    <t>※施設課長兼務</t>
  </si>
  <si>
    <t>業務課</t>
  </si>
  <si>
    <t>料金係</t>
  </si>
  <si>
    <t>施設課</t>
  </si>
  <si>
    <t>給水工事係</t>
  </si>
  <si>
    <t>維持管理係</t>
  </si>
  <si>
    <t>※技幹兼維持管理係長１名含む</t>
  </si>
  <si>
    <t>教育部</t>
  </si>
  <si>
    <t>事業管理係</t>
  </si>
  <si>
    <t>施設一係</t>
  </si>
  <si>
    <t>施設二係</t>
  </si>
  <si>
    <t>教育長</t>
  </si>
  <si>
    <t>生涯学習課</t>
  </si>
  <si>
    <t>社会教育係</t>
  </si>
  <si>
    <t>体育振興係</t>
  </si>
  <si>
    <t>市民文化係</t>
  </si>
  <si>
    <t>中央公民館</t>
  </si>
  <si>
    <t>公民館係</t>
  </si>
  <si>
    <t>文化課</t>
  </si>
  <si>
    <t>市史編集係</t>
  </si>
  <si>
    <t>文化財保護係</t>
  </si>
  <si>
    <t>学芸係</t>
  </si>
  <si>
    <t>奉仕係</t>
  </si>
  <si>
    <t>指導部</t>
  </si>
  <si>
    <t>指導課</t>
  </si>
  <si>
    <t>学務課</t>
  </si>
  <si>
    <t>学務係</t>
  </si>
  <si>
    <t>※指導課長兼務</t>
  </si>
  <si>
    <t>研修係</t>
  </si>
  <si>
    <t>青少年サポートセンター</t>
  </si>
  <si>
    <t>支援係</t>
  </si>
  <si>
    <t>　※所長と係長は兼務</t>
  </si>
  <si>
    <t>幼稚園</t>
  </si>
  <si>
    <t>小学校</t>
  </si>
  <si>
    <t>中学校</t>
  </si>
  <si>
    <t>学校給食センター</t>
  </si>
  <si>
    <t>※給食センター建設担当技査含む</t>
  </si>
  <si>
    <t>普天間第二学校給食センター</t>
  </si>
  <si>
    <t>市議会事務局</t>
  </si>
  <si>
    <t>庶務課</t>
  </si>
  <si>
    <t>議事係</t>
  </si>
  <si>
    <t>局長</t>
  </si>
  <si>
    <t>区分</t>
  </si>
  <si>
    <t>定数</t>
  </si>
  <si>
    <t>実数</t>
  </si>
  <si>
    <t>市長事務部局</t>
  </si>
  <si>
    <t>選挙管理委員会事務局</t>
  </si>
  <si>
    <t>議会事務局</t>
  </si>
  <si>
    <t>選管事務局</t>
  </si>
  <si>
    <t>監査委員事務局</t>
  </si>
  <si>
    <t>固定資産評価審査委員会</t>
  </si>
  <si>
    <t>消防本部</t>
  </si>
  <si>
    <t>土地開発公社</t>
  </si>
  <si>
    <t>業務係</t>
  </si>
  <si>
    <t>消防定数外</t>
  </si>
  <si>
    <t>常任理事</t>
  </si>
  <si>
    <t>（事務局長及び総務課長兼務）</t>
  </si>
  <si>
    <t>※用地課が兼任</t>
  </si>
  <si>
    <t>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</si>
</sst>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\(#,##0\)"/>
    <numFmt numFmtId="181" formatCode="0_);[Red]\(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/>
      <bottom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28" xfId="0" applyFont="1" applyFill="1" applyBorder="1" applyAlignment="1">
      <alignment horizontal="distributed"/>
    </xf>
    <xf numFmtId="0" fontId="12" fillId="0" borderId="29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30" xfId="0" applyFont="1" applyFill="1" applyBorder="1" applyAlignment="1">
      <alignment horizontal="distributed" vertical="top"/>
    </xf>
    <xf numFmtId="0" fontId="12" fillId="0" borderId="31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176" fontId="14" fillId="0" borderId="33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2" fontId="14" fillId="0" borderId="17" xfId="0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178" fontId="14" fillId="0" borderId="33" xfId="0" applyNumberFormat="1" applyFont="1" applyFill="1" applyBorder="1" applyAlignment="1">
      <alignment vertical="center"/>
    </xf>
    <xf numFmtId="179" fontId="14" fillId="0" borderId="17" xfId="0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horizontal="right" vertical="center"/>
    </xf>
    <xf numFmtId="177" fontId="14" fillId="0" borderId="33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/>
    </xf>
    <xf numFmtId="0" fontId="1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0" fontId="0" fillId="0" borderId="0" xfId="64" applyFill="1" applyBorder="1" applyAlignment="1">
      <alignment vertical="center"/>
      <protection/>
    </xf>
    <xf numFmtId="0" fontId="16" fillId="0" borderId="27" xfId="64" applyFont="1" applyFill="1" applyBorder="1" applyAlignment="1">
      <alignment vertical="center"/>
      <protection/>
    </xf>
    <xf numFmtId="0" fontId="16" fillId="0" borderId="36" xfId="64" applyFont="1" applyFill="1" applyBorder="1" applyAlignment="1">
      <alignment horizontal="center" vertical="center"/>
      <protection/>
    </xf>
    <xf numFmtId="0" fontId="16" fillId="0" borderId="37" xfId="64" applyFont="1" applyFill="1" applyBorder="1" applyAlignment="1">
      <alignment horizontal="center" vertical="center"/>
      <protection/>
    </xf>
    <xf numFmtId="0" fontId="16" fillId="0" borderId="37" xfId="64" applyFont="1" applyFill="1" applyBorder="1" applyAlignment="1">
      <alignment vertical="center"/>
      <protection/>
    </xf>
    <xf numFmtId="180" fontId="16" fillId="0" borderId="37" xfId="64" applyNumberFormat="1" applyFont="1" applyFill="1" applyBorder="1" applyAlignment="1">
      <alignment horizontal="center" vertical="center" shrinkToFit="1"/>
      <protection/>
    </xf>
    <xf numFmtId="0" fontId="16" fillId="0" borderId="20" xfId="64" applyFont="1" applyFill="1" applyBorder="1" applyAlignment="1">
      <alignment vertical="center"/>
      <protection/>
    </xf>
    <xf numFmtId="0" fontId="16" fillId="0" borderId="38" xfId="64" applyFont="1" applyFill="1" applyBorder="1" applyAlignment="1">
      <alignment vertical="center"/>
      <protection/>
    </xf>
    <xf numFmtId="0" fontId="16" fillId="0" borderId="36" xfId="64" applyFont="1" applyFill="1" applyBorder="1" applyAlignment="1">
      <alignment vertical="center"/>
      <protection/>
    </xf>
    <xf numFmtId="0" fontId="16" fillId="0" borderId="19" xfId="64" applyFont="1" applyFill="1" applyBorder="1" applyAlignment="1">
      <alignment horizontal="center" vertical="center"/>
      <protection/>
    </xf>
    <xf numFmtId="0" fontId="16" fillId="0" borderId="20" xfId="64" applyFont="1" applyFill="1" applyBorder="1" applyAlignment="1">
      <alignment horizontal="center" vertical="center"/>
      <protection/>
    </xf>
    <xf numFmtId="180" fontId="16" fillId="0" borderId="20" xfId="64" applyNumberFormat="1" applyFont="1" applyFill="1" applyBorder="1" applyAlignment="1">
      <alignment horizontal="center" vertical="center" shrinkToFit="1"/>
      <protection/>
    </xf>
    <xf numFmtId="0" fontId="16" fillId="0" borderId="15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180" fontId="16" fillId="0" borderId="0" xfId="64" applyNumberFormat="1" applyFont="1" applyFill="1" applyBorder="1" applyAlignment="1">
      <alignment horizontal="center" vertical="center" shrinkToFit="1"/>
      <protection/>
    </xf>
    <xf numFmtId="180" fontId="16" fillId="0" borderId="0" xfId="64" applyNumberFormat="1" applyFont="1" applyFill="1" applyBorder="1" applyAlignment="1">
      <alignment horizontal="center" vertical="center"/>
      <protection/>
    </xf>
    <xf numFmtId="0" fontId="16" fillId="0" borderId="39" xfId="64" applyFont="1" applyFill="1" applyBorder="1" applyAlignment="1">
      <alignment vertical="center"/>
      <protection/>
    </xf>
    <xf numFmtId="0" fontId="0" fillId="0" borderId="0" xfId="64" applyFill="1" applyAlignment="1">
      <alignment vertical="center" shrinkToFit="1"/>
      <protection/>
    </xf>
    <xf numFmtId="0" fontId="16" fillId="0" borderId="0" xfId="64" applyFont="1" applyFill="1" applyBorder="1" applyAlignment="1">
      <alignment horizontal="center" vertical="center" shrinkToFit="1"/>
      <protection/>
    </xf>
    <xf numFmtId="0" fontId="16" fillId="0" borderId="19" xfId="64" applyFont="1" applyFill="1" applyBorder="1" applyAlignment="1">
      <alignment vertical="center"/>
      <protection/>
    </xf>
    <xf numFmtId="0" fontId="16" fillId="0" borderId="0" xfId="64" applyFont="1" applyFill="1" applyAlignment="1">
      <alignment horizontal="center" vertical="center" shrinkToFit="1"/>
      <protection/>
    </xf>
    <xf numFmtId="180" fontId="16" fillId="0" borderId="0" xfId="64" applyNumberFormat="1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vertical="center" shrinkToFit="1"/>
      <protection/>
    </xf>
    <xf numFmtId="0" fontId="16" fillId="0" borderId="0" xfId="64" applyFont="1" applyFill="1" applyAlignment="1">
      <alignment vertical="center" shrinkToFit="1"/>
      <protection/>
    </xf>
    <xf numFmtId="0" fontId="16" fillId="0" borderId="0" xfId="64" applyFont="1" applyFill="1" applyAlignment="1">
      <alignment horizontal="center" vertical="center"/>
      <protection/>
    </xf>
    <xf numFmtId="0" fontId="19" fillId="0" borderId="0" xfId="64" applyFont="1" applyFill="1" applyBorder="1" applyAlignment="1">
      <alignment vertical="center"/>
      <protection/>
    </xf>
    <xf numFmtId="0" fontId="16" fillId="0" borderId="25" xfId="64" applyFont="1" applyFill="1" applyBorder="1" applyAlignment="1">
      <alignment vertical="center"/>
      <protection/>
    </xf>
    <xf numFmtId="0" fontId="16" fillId="0" borderId="40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16" fillId="0" borderId="39" xfId="64" applyFont="1" applyFill="1" applyBorder="1" applyAlignment="1">
      <alignment horizontal="center" vertical="center"/>
      <protection/>
    </xf>
    <xf numFmtId="0" fontId="16" fillId="0" borderId="38" xfId="64" applyFont="1" applyFill="1" applyBorder="1" applyAlignment="1">
      <alignment horizontal="center" vertical="center"/>
      <protection/>
    </xf>
    <xf numFmtId="0" fontId="1" fillId="0" borderId="0" xfId="64" applyFont="1" applyFill="1" applyAlignment="1">
      <alignment horizontal="center" vertical="center" shrinkToFit="1"/>
      <protection/>
    </xf>
    <xf numFmtId="180" fontId="1" fillId="0" borderId="0" xfId="64" applyNumberFormat="1" applyFont="1" applyFill="1" applyAlignment="1">
      <alignment horizontal="center" vertical="center"/>
      <protection/>
    </xf>
    <xf numFmtId="0" fontId="16" fillId="0" borderId="41" xfId="64" applyFont="1" applyFill="1" applyBorder="1" applyAlignment="1">
      <alignment horizontal="center" vertical="center"/>
      <protection/>
    </xf>
    <xf numFmtId="0" fontId="16" fillId="0" borderId="42" xfId="64" applyFont="1" applyFill="1" applyBorder="1" applyAlignment="1">
      <alignment horizontal="center" vertical="center" shrinkToFit="1"/>
      <protection/>
    </xf>
    <xf numFmtId="180" fontId="16" fillId="0" borderId="42" xfId="64" applyNumberFormat="1" applyFont="1" applyFill="1" applyBorder="1" applyAlignment="1">
      <alignment horizontal="center" vertical="center" shrinkToFit="1"/>
      <protection/>
    </xf>
    <xf numFmtId="0" fontId="1" fillId="0" borderId="0" xfId="64" applyFont="1" applyFill="1" applyBorder="1" applyAlignment="1">
      <alignment horizontal="center" vertical="center" shrinkToFit="1"/>
      <protection/>
    </xf>
    <xf numFmtId="0" fontId="1" fillId="0" borderId="43" xfId="64" applyFont="1" applyFill="1" applyBorder="1" applyAlignment="1">
      <alignment horizontal="center" vertical="center" shrinkToFit="1"/>
      <protection/>
    </xf>
    <xf numFmtId="180" fontId="16" fillId="0" borderId="15" xfId="64" applyNumberFormat="1" applyFont="1" applyFill="1" applyBorder="1" applyAlignment="1">
      <alignment horizontal="center" vertical="center"/>
      <protection/>
    </xf>
    <xf numFmtId="180" fontId="1" fillId="0" borderId="15" xfId="64" applyNumberFormat="1" applyFont="1" applyFill="1" applyBorder="1" applyAlignment="1">
      <alignment horizontal="center" vertical="center"/>
      <protection/>
    </xf>
    <xf numFmtId="0" fontId="16" fillId="0" borderId="44" xfId="64" applyFont="1" applyFill="1" applyBorder="1" applyAlignment="1">
      <alignment horizontal="center" vertical="center"/>
      <protection/>
    </xf>
    <xf numFmtId="180" fontId="16" fillId="0" borderId="44" xfId="64" applyNumberFormat="1" applyFont="1" applyFill="1" applyBorder="1" applyAlignment="1">
      <alignment horizontal="center" vertical="center" shrinkToFit="1"/>
      <protection/>
    </xf>
    <xf numFmtId="0" fontId="16" fillId="0" borderId="44" xfId="64" applyFont="1" applyFill="1" applyBorder="1" applyAlignment="1">
      <alignment vertical="center"/>
      <protection/>
    </xf>
    <xf numFmtId="180" fontId="1" fillId="0" borderId="0" xfId="64" applyNumberFormat="1" applyFont="1" applyFill="1" applyBorder="1" applyAlignment="1">
      <alignment horizontal="center" vertical="center"/>
      <protection/>
    </xf>
    <xf numFmtId="0" fontId="16" fillId="0" borderId="25" xfId="64" applyFont="1" applyFill="1" applyBorder="1" applyAlignment="1">
      <alignment horizontal="center" vertical="center"/>
      <protection/>
    </xf>
    <xf numFmtId="0" fontId="16" fillId="0" borderId="45" xfId="64" applyFont="1" applyFill="1" applyBorder="1" applyAlignment="1">
      <alignment vertical="center"/>
      <protection/>
    </xf>
    <xf numFmtId="0" fontId="16" fillId="0" borderId="46" xfId="64" applyFont="1" applyFill="1" applyBorder="1" applyAlignment="1">
      <alignment vertical="center"/>
      <protection/>
    </xf>
    <xf numFmtId="0" fontId="16" fillId="0" borderId="47" xfId="64" applyFont="1" applyFill="1" applyBorder="1" applyAlignment="1">
      <alignment vertical="center"/>
      <protection/>
    </xf>
    <xf numFmtId="0" fontId="16" fillId="0" borderId="48" xfId="64" applyFont="1" applyFill="1" applyBorder="1" applyAlignment="1">
      <alignment vertical="center"/>
      <protection/>
    </xf>
    <xf numFmtId="0" fontId="16" fillId="0" borderId="49" xfId="64" applyFont="1" applyFill="1" applyBorder="1" applyAlignment="1">
      <alignment vertical="center"/>
      <protection/>
    </xf>
    <xf numFmtId="0" fontId="16" fillId="0" borderId="50" xfId="64" applyFont="1" applyFill="1" applyBorder="1" applyAlignment="1">
      <alignment vertical="center"/>
      <protection/>
    </xf>
    <xf numFmtId="0" fontId="16" fillId="0" borderId="51" xfId="64" applyFont="1" applyFill="1" applyBorder="1" applyAlignment="1">
      <alignment vertical="center"/>
      <protection/>
    </xf>
    <xf numFmtId="0" fontId="16" fillId="0" borderId="52" xfId="64" applyFont="1" applyFill="1" applyBorder="1" applyAlignment="1">
      <alignment vertical="center"/>
      <protection/>
    </xf>
    <xf numFmtId="0" fontId="16" fillId="0" borderId="53" xfId="64" applyFont="1" applyFill="1" applyBorder="1" applyAlignment="1">
      <alignment vertical="center"/>
      <protection/>
    </xf>
    <xf numFmtId="0" fontId="16" fillId="0" borderId="54" xfId="64" applyFont="1" applyFill="1" applyBorder="1" applyAlignment="1">
      <alignment vertical="center"/>
      <protection/>
    </xf>
    <xf numFmtId="0" fontId="16" fillId="0" borderId="52" xfId="64" applyFont="1" applyFill="1" applyBorder="1" applyAlignment="1">
      <alignment horizontal="center" vertical="center"/>
      <protection/>
    </xf>
    <xf numFmtId="0" fontId="16" fillId="0" borderId="55" xfId="64" applyFont="1" applyFill="1" applyBorder="1" applyAlignment="1">
      <alignment vertical="center"/>
      <protection/>
    </xf>
    <xf numFmtId="0" fontId="16" fillId="0" borderId="56" xfId="64" applyFont="1" applyFill="1" applyBorder="1" applyAlignment="1">
      <alignment vertical="center"/>
      <protection/>
    </xf>
    <xf numFmtId="0" fontId="16" fillId="0" borderId="57" xfId="64" applyFont="1" applyFill="1" applyBorder="1" applyAlignment="1">
      <alignment vertical="center"/>
      <protection/>
    </xf>
    <xf numFmtId="0" fontId="16" fillId="0" borderId="58" xfId="64" applyFont="1" applyFill="1" applyBorder="1" applyAlignment="1">
      <alignment vertical="center"/>
      <protection/>
    </xf>
    <xf numFmtId="0" fontId="16" fillId="0" borderId="37" xfId="64" applyFont="1" applyFill="1" applyBorder="1" applyAlignment="1">
      <alignment vertical="center" shrinkToFit="1"/>
      <protection/>
    </xf>
    <xf numFmtId="0" fontId="1" fillId="0" borderId="37" xfId="64" applyFont="1" applyFill="1" applyBorder="1" applyAlignment="1">
      <alignment vertical="center" shrinkToFit="1"/>
      <protection/>
    </xf>
    <xf numFmtId="0" fontId="1" fillId="0" borderId="0" xfId="64" applyFont="1" applyFill="1" applyAlignment="1">
      <alignment vertical="center" shrinkToFit="1"/>
      <protection/>
    </xf>
    <xf numFmtId="0" fontId="16" fillId="0" borderId="59" xfId="64" applyFont="1" applyFill="1" applyBorder="1" applyAlignment="1">
      <alignment vertical="center"/>
      <protection/>
    </xf>
    <xf numFmtId="0" fontId="16" fillId="0" borderId="41" xfId="64" applyFont="1" applyFill="1" applyBorder="1" applyAlignment="1">
      <alignment vertical="center"/>
      <protection/>
    </xf>
    <xf numFmtId="0" fontId="1" fillId="0" borderId="37" xfId="64" applyFont="1" applyFill="1" applyBorder="1" applyAlignment="1">
      <alignment vertical="center"/>
      <protection/>
    </xf>
    <xf numFmtId="180" fontId="16" fillId="0" borderId="37" xfId="64" applyNumberFormat="1" applyFont="1" applyFill="1" applyBorder="1" applyAlignment="1">
      <alignment horizontal="center" vertical="center"/>
      <protection/>
    </xf>
    <xf numFmtId="0" fontId="1" fillId="0" borderId="15" xfId="64" applyFont="1" applyFill="1" applyBorder="1" applyAlignment="1">
      <alignment vertical="center"/>
      <protection/>
    </xf>
    <xf numFmtId="0" fontId="1" fillId="0" borderId="60" xfId="64" applyFont="1" applyFill="1" applyBorder="1" applyAlignment="1">
      <alignment vertical="center" shrinkToFit="1"/>
      <protection/>
    </xf>
    <xf numFmtId="0" fontId="1" fillId="0" borderId="49" xfId="64" applyFont="1" applyFill="1" applyBorder="1" applyAlignment="1">
      <alignment vertical="center" shrinkToFit="1"/>
      <protection/>
    </xf>
    <xf numFmtId="0" fontId="16" fillId="0" borderId="49" xfId="64" applyFont="1" applyFill="1" applyBorder="1" applyAlignment="1">
      <alignment horizontal="center" vertical="center"/>
      <protection/>
    </xf>
    <xf numFmtId="0" fontId="16" fillId="0" borderId="55" xfId="64" applyFont="1" applyFill="1" applyBorder="1" applyAlignment="1">
      <alignment horizontal="center" vertical="center"/>
      <protection/>
    </xf>
    <xf numFmtId="180" fontId="16" fillId="0" borderId="37" xfId="64" applyNumberFormat="1" applyFont="1" applyFill="1" applyBorder="1" applyAlignment="1">
      <alignment vertical="center" shrinkToFit="1"/>
      <protection/>
    </xf>
    <xf numFmtId="0" fontId="20" fillId="0" borderId="0" xfId="64" applyFont="1" applyFill="1" applyAlignment="1">
      <alignment vertical="center" shrinkToFit="1"/>
      <protection/>
    </xf>
    <xf numFmtId="0" fontId="16" fillId="0" borderId="61" xfId="64" applyFont="1" applyFill="1" applyBorder="1" applyAlignment="1">
      <alignment vertical="center"/>
      <protection/>
    </xf>
    <xf numFmtId="0" fontId="16" fillId="0" borderId="62" xfId="64" applyFont="1" applyFill="1" applyBorder="1" applyAlignment="1">
      <alignment vertical="center"/>
      <protection/>
    </xf>
    <xf numFmtId="0" fontId="16" fillId="0" borderId="63" xfId="64" applyFont="1" applyFill="1" applyBorder="1" applyAlignment="1">
      <alignment vertical="center"/>
      <protection/>
    </xf>
    <xf numFmtId="0" fontId="16" fillId="0" borderId="64" xfId="64" applyFont="1" applyFill="1" applyBorder="1" applyAlignment="1">
      <alignment vertical="center"/>
      <protection/>
    </xf>
    <xf numFmtId="0" fontId="16" fillId="0" borderId="65" xfId="64" applyFont="1" applyFill="1" applyBorder="1" applyAlignment="1">
      <alignment vertical="center"/>
      <protection/>
    </xf>
    <xf numFmtId="0" fontId="16" fillId="0" borderId="66" xfId="64" applyFont="1" applyFill="1" applyBorder="1" applyAlignment="1">
      <alignment vertical="center"/>
      <protection/>
    </xf>
    <xf numFmtId="0" fontId="16" fillId="0" borderId="67" xfId="64" applyFont="1" applyFill="1" applyBorder="1" applyAlignment="1">
      <alignment vertical="center"/>
      <protection/>
    </xf>
    <xf numFmtId="0" fontId="1" fillId="0" borderId="0" xfId="64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vertical="center"/>
      <protection/>
    </xf>
    <xf numFmtId="0" fontId="1" fillId="0" borderId="25" xfId="64" applyFont="1" applyFill="1" applyBorder="1" applyAlignment="1">
      <alignment vertical="center"/>
      <protection/>
    </xf>
    <xf numFmtId="0" fontId="1" fillId="0" borderId="36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horizontal="center" vertical="center" textRotation="255"/>
      <protection/>
    </xf>
    <xf numFmtId="0" fontId="20" fillId="0" borderId="0" xfId="64" applyFont="1" applyFill="1" applyBorder="1" applyAlignment="1">
      <alignment horizontal="center" vertical="center"/>
      <protection/>
    </xf>
    <xf numFmtId="0" fontId="16" fillId="0" borderId="68" xfId="64" applyFont="1" applyFill="1" applyBorder="1" applyAlignment="1">
      <alignment vertical="center"/>
      <protection/>
    </xf>
    <xf numFmtId="0" fontId="16" fillId="0" borderId="52" xfId="64" applyFont="1" applyFill="1" applyBorder="1" applyAlignment="1">
      <alignment horizontal="center" vertical="center" shrinkToFit="1"/>
      <protection/>
    </xf>
    <xf numFmtId="58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horizontal="center" vertical="center"/>
      <protection/>
    </xf>
    <xf numFmtId="0" fontId="16" fillId="0" borderId="0" xfId="64" applyFont="1" applyFill="1" applyBorder="1" applyAlignment="1">
      <alignment vertical="center"/>
      <protection/>
    </xf>
    <xf numFmtId="0" fontId="0" fillId="0" borderId="0" xfId="64" applyFill="1" applyBorder="1" applyAlignment="1">
      <alignment vertical="center"/>
      <protection/>
    </xf>
    <xf numFmtId="0" fontId="16" fillId="0" borderId="36" xfId="64" applyFont="1" applyFill="1" applyBorder="1" applyAlignment="1">
      <alignment horizontal="center" vertical="center"/>
      <protection/>
    </xf>
    <xf numFmtId="0" fontId="16" fillId="0" borderId="37" xfId="64" applyFont="1" applyFill="1" applyBorder="1" applyAlignment="1">
      <alignment horizontal="center" vertical="center"/>
      <protection/>
    </xf>
    <xf numFmtId="0" fontId="16" fillId="0" borderId="37" xfId="64" applyFont="1" applyFill="1" applyBorder="1" applyAlignment="1">
      <alignment vertical="center"/>
      <protection/>
    </xf>
    <xf numFmtId="0" fontId="16" fillId="0" borderId="19" xfId="64" applyFont="1" applyFill="1" applyBorder="1" applyAlignment="1">
      <alignment horizontal="center" vertical="center"/>
      <protection/>
    </xf>
    <xf numFmtId="0" fontId="16" fillId="0" borderId="20" xfId="64" applyFont="1" applyFill="1" applyBorder="1" applyAlignment="1">
      <alignment horizontal="center" vertical="center"/>
      <protection/>
    </xf>
    <xf numFmtId="0" fontId="16" fillId="0" borderId="20" xfId="64" applyFont="1" applyFill="1" applyBorder="1" applyAlignment="1">
      <alignment vertical="center"/>
      <protection/>
    </xf>
    <xf numFmtId="180" fontId="16" fillId="0" borderId="37" xfId="64" applyNumberFormat="1" applyFont="1" applyFill="1" applyBorder="1" applyAlignment="1">
      <alignment horizontal="center" vertical="center" shrinkToFit="1"/>
      <protection/>
    </xf>
    <xf numFmtId="180" fontId="16" fillId="0" borderId="39" xfId="64" applyNumberFormat="1" applyFont="1" applyFill="1" applyBorder="1" applyAlignment="1">
      <alignment horizontal="center" vertical="center" shrinkToFit="1"/>
      <protection/>
    </xf>
    <xf numFmtId="180" fontId="16" fillId="0" borderId="20" xfId="64" applyNumberFormat="1" applyFont="1" applyFill="1" applyBorder="1" applyAlignment="1">
      <alignment horizontal="center" vertical="center" shrinkToFit="1"/>
      <protection/>
    </xf>
    <xf numFmtId="180" fontId="16" fillId="0" borderId="27" xfId="64" applyNumberFormat="1" applyFont="1" applyFill="1" applyBorder="1" applyAlignment="1">
      <alignment horizontal="center" vertical="center" shrinkToFit="1"/>
      <protection/>
    </xf>
    <xf numFmtId="0" fontId="18" fillId="0" borderId="36" xfId="64" applyFont="1" applyFill="1" applyBorder="1" applyAlignment="1">
      <alignment horizontal="center" vertical="center"/>
      <protection/>
    </xf>
    <xf numFmtId="0" fontId="18" fillId="0" borderId="37" xfId="64" applyFont="1" applyFill="1" applyBorder="1" applyAlignment="1">
      <alignment horizontal="center" vertical="center"/>
      <protection/>
    </xf>
    <xf numFmtId="0" fontId="18" fillId="0" borderId="19" xfId="64" applyFont="1" applyFill="1" applyBorder="1" applyAlignment="1">
      <alignment horizontal="center" vertical="center"/>
      <protection/>
    </xf>
    <xf numFmtId="0" fontId="18" fillId="0" borderId="20" xfId="64" applyFont="1" applyFill="1" applyBorder="1" applyAlignment="1">
      <alignment horizontal="center" vertical="center"/>
      <protection/>
    </xf>
    <xf numFmtId="180" fontId="18" fillId="0" borderId="39" xfId="64" applyNumberFormat="1" applyFont="1" applyFill="1" applyBorder="1" applyAlignment="1">
      <alignment horizontal="center" vertical="center" shrinkToFit="1"/>
      <protection/>
    </xf>
    <xf numFmtId="180" fontId="18" fillId="0" borderId="27" xfId="64" applyNumberFormat="1" applyFont="1" applyFill="1" applyBorder="1" applyAlignment="1">
      <alignment horizontal="center" vertical="center" shrinkToFit="1"/>
      <protection/>
    </xf>
    <xf numFmtId="0" fontId="16" fillId="0" borderId="0" xfId="64" applyFont="1" applyFill="1" applyBorder="1" applyAlignment="1">
      <alignment horizontal="center" vertical="center"/>
      <protection/>
    </xf>
    <xf numFmtId="180" fontId="16" fillId="0" borderId="0" xfId="64" applyNumberFormat="1" applyFont="1" applyFill="1" applyBorder="1" applyAlignment="1">
      <alignment horizontal="center" vertical="center" shrinkToFit="1"/>
      <protection/>
    </xf>
    <xf numFmtId="0" fontId="16" fillId="0" borderId="0" xfId="64" applyFont="1" applyFill="1" applyBorder="1" applyAlignment="1">
      <alignment horizontal="center" vertical="center" shrinkToFit="1"/>
      <protection/>
    </xf>
    <xf numFmtId="0" fontId="0" fillId="0" borderId="0" xfId="64" applyFill="1" applyAlignment="1">
      <alignment horizontal="center" vertical="center" shrinkToFit="1"/>
      <protection/>
    </xf>
    <xf numFmtId="0" fontId="16" fillId="0" borderId="0" xfId="64" applyFont="1" applyFill="1" applyAlignment="1">
      <alignment horizontal="center" vertical="center" shrinkToFit="1"/>
      <protection/>
    </xf>
    <xf numFmtId="0" fontId="16" fillId="0" borderId="72" xfId="64" applyFont="1" applyFill="1" applyBorder="1" applyAlignment="1">
      <alignment horizontal="center" vertical="center"/>
      <protection/>
    </xf>
    <xf numFmtId="0" fontId="16" fillId="0" borderId="42" xfId="64" applyFont="1" applyFill="1" applyBorder="1" applyAlignment="1">
      <alignment horizontal="center" vertical="center"/>
      <protection/>
    </xf>
    <xf numFmtId="180" fontId="16" fillId="0" borderId="73" xfId="64" applyNumberFormat="1" applyFont="1" applyFill="1" applyBorder="1" applyAlignment="1">
      <alignment horizontal="center" vertical="center" shrinkToFit="1"/>
      <protection/>
    </xf>
    <xf numFmtId="180" fontId="19" fillId="0" borderId="20" xfId="64" applyNumberFormat="1" applyFont="1" applyFill="1" applyBorder="1" applyAlignment="1">
      <alignment horizontal="center" vertical="center" shrinkToFit="1"/>
      <protection/>
    </xf>
    <xf numFmtId="180" fontId="19" fillId="0" borderId="37" xfId="64" applyNumberFormat="1" applyFont="1" applyFill="1" applyBorder="1" applyAlignment="1">
      <alignment horizontal="center" vertical="center" shrinkToFit="1"/>
      <protection/>
    </xf>
    <xf numFmtId="0" fontId="16" fillId="0" borderId="0" xfId="64" applyFont="1" applyFill="1" applyBorder="1" applyAlignment="1">
      <alignment horizontal="left" vertical="center" wrapText="1"/>
      <protection/>
    </xf>
    <xf numFmtId="0" fontId="16" fillId="0" borderId="0" xfId="64" applyFont="1" applyFill="1" applyAlignment="1">
      <alignment vertical="center"/>
      <protection/>
    </xf>
    <xf numFmtId="0" fontId="0" fillId="0" borderId="0" xfId="64" applyFill="1" applyAlignment="1">
      <alignment vertical="center"/>
      <protection/>
    </xf>
    <xf numFmtId="0" fontId="19" fillId="0" borderId="19" xfId="64" applyFont="1" applyFill="1" applyBorder="1" applyAlignment="1">
      <alignment horizontal="center" vertical="center"/>
      <protection/>
    </xf>
    <xf numFmtId="0" fontId="19" fillId="0" borderId="20" xfId="64" applyFont="1" applyFill="1" applyBorder="1" applyAlignment="1">
      <alignment horizontal="center" vertical="center"/>
      <protection/>
    </xf>
    <xf numFmtId="0" fontId="19" fillId="0" borderId="36" xfId="64" applyFont="1" applyFill="1" applyBorder="1" applyAlignment="1">
      <alignment horizontal="center" vertical="center"/>
      <protection/>
    </xf>
    <xf numFmtId="0" fontId="19" fillId="0" borderId="37" xfId="64" applyFont="1" applyFill="1" applyBorder="1" applyAlignment="1">
      <alignment horizontal="center" vertical="center"/>
      <protection/>
    </xf>
    <xf numFmtId="0" fontId="16" fillId="0" borderId="36" xfId="64" applyFont="1" applyFill="1" applyBorder="1" applyAlignment="1">
      <alignment horizontal="center" vertical="center" shrinkToFit="1"/>
      <protection/>
    </xf>
    <xf numFmtId="0" fontId="1" fillId="0" borderId="37" xfId="64" applyFont="1" applyFill="1" applyBorder="1" applyAlignment="1">
      <alignment horizontal="center" vertical="center" shrinkToFit="1"/>
      <protection/>
    </xf>
    <xf numFmtId="0" fontId="1" fillId="0" borderId="19" xfId="64" applyFont="1" applyFill="1" applyBorder="1" applyAlignment="1">
      <alignment horizontal="center" vertical="center" shrinkToFit="1"/>
      <protection/>
    </xf>
    <xf numFmtId="0" fontId="1" fillId="0" borderId="20" xfId="64" applyFont="1" applyFill="1" applyBorder="1" applyAlignment="1">
      <alignment horizontal="center" vertical="center" shrinkToFit="1"/>
      <protection/>
    </xf>
    <xf numFmtId="0" fontId="1" fillId="0" borderId="27" xfId="64" applyFont="1" applyFill="1" applyBorder="1" applyAlignment="1">
      <alignment horizontal="center" vertical="center" shrinkToFit="1"/>
      <protection/>
    </xf>
    <xf numFmtId="0" fontId="16" fillId="0" borderId="0" xfId="64" applyFont="1" applyFill="1" applyAlignment="1">
      <alignment horizontal="center" vertical="center"/>
      <protection/>
    </xf>
    <xf numFmtId="180" fontId="16" fillId="0" borderId="39" xfId="64" applyNumberFormat="1" applyFont="1" applyFill="1" applyBorder="1" applyAlignment="1">
      <alignment horizontal="center" vertical="center"/>
      <protection/>
    </xf>
    <xf numFmtId="0" fontId="1" fillId="0" borderId="27" xfId="64" applyFont="1" applyFill="1" applyBorder="1" applyAlignment="1">
      <alignment vertical="center"/>
      <protection/>
    </xf>
    <xf numFmtId="0" fontId="16" fillId="0" borderId="45" xfId="63" applyFont="1" applyFill="1" applyBorder="1" applyAlignment="1">
      <alignment horizontal="center" vertical="center" shrinkToFit="1"/>
      <protection/>
    </xf>
    <xf numFmtId="0" fontId="16" fillId="0" borderId="46" xfId="63" applyFont="1" applyFill="1" applyBorder="1" applyAlignment="1">
      <alignment horizontal="center" vertical="center" shrinkToFit="1"/>
      <protection/>
    </xf>
    <xf numFmtId="0" fontId="1" fillId="0" borderId="46" xfId="63" applyFont="1" applyFill="1" applyBorder="1" applyAlignment="1">
      <alignment vertical="center" shrinkToFit="1"/>
      <protection/>
    </xf>
    <xf numFmtId="0" fontId="1" fillId="0" borderId="47" xfId="63" applyFont="1" applyFill="1" applyBorder="1" applyAlignment="1">
      <alignment vertical="center" shrinkToFit="1"/>
      <protection/>
    </xf>
    <xf numFmtId="0" fontId="16" fillId="0" borderId="51" xfId="63" applyFont="1" applyFill="1" applyBorder="1" applyAlignment="1">
      <alignment horizontal="center" vertical="center" shrinkToFit="1"/>
      <protection/>
    </xf>
    <xf numFmtId="0" fontId="16" fillId="0" borderId="52" xfId="63" applyFont="1" applyFill="1" applyBorder="1" applyAlignment="1">
      <alignment horizontal="center" vertical="center" shrinkToFit="1"/>
      <protection/>
    </xf>
    <xf numFmtId="0" fontId="1" fillId="0" borderId="52" xfId="63" applyFont="1" applyFill="1" applyBorder="1" applyAlignment="1">
      <alignment vertical="center" shrinkToFit="1"/>
      <protection/>
    </xf>
    <xf numFmtId="0" fontId="1" fillId="0" borderId="55" xfId="63" applyFont="1" applyFill="1" applyBorder="1" applyAlignment="1">
      <alignment vertical="center" shrinkToFit="1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16" fillId="0" borderId="39" xfId="64" applyFont="1" applyFill="1" applyBorder="1" applyAlignment="1">
      <alignment horizontal="center" vertical="center"/>
      <protection/>
    </xf>
    <xf numFmtId="0" fontId="16" fillId="0" borderId="27" xfId="64" applyFont="1" applyFill="1" applyBorder="1" applyAlignment="1">
      <alignment horizontal="center" vertical="center"/>
      <protection/>
    </xf>
    <xf numFmtId="180" fontId="16" fillId="0" borderId="15" xfId="64" applyNumberFormat="1" applyFont="1" applyFill="1" applyBorder="1" applyAlignment="1">
      <alignment horizontal="center" vertical="center" shrinkToFit="1"/>
      <protection/>
    </xf>
    <xf numFmtId="0" fontId="1" fillId="0" borderId="0" xfId="64" applyFont="1" applyFill="1" applyAlignment="1">
      <alignment horizontal="center" vertical="center" shrinkToFit="1"/>
      <protection/>
    </xf>
    <xf numFmtId="0" fontId="1" fillId="0" borderId="15" xfId="64" applyFont="1" applyFill="1" applyBorder="1" applyAlignment="1">
      <alignment horizontal="center" vertical="center" shrinkToFit="1"/>
      <protection/>
    </xf>
    <xf numFmtId="0" fontId="16" fillId="0" borderId="37" xfId="64" applyFont="1" applyFill="1" applyBorder="1" applyAlignment="1">
      <alignment horizontal="center" vertical="center" shrinkToFit="1"/>
      <protection/>
    </xf>
    <xf numFmtId="0" fontId="16" fillId="0" borderId="19" xfId="64" applyFont="1" applyFill="1" applyBorder="1" applyAlignment="1">
      <alignment horizontal="center" vertical="center" shrinkToFit="1"/>
      <protection/>
    </xf>
    <xf numFmtId="0" fontId="16" fillId="0" borderId="20" xfId="64" applyFont="1" applyFill="1" applyBorder="1" applyAlignment="1">
      <alignment horizontal="center" vertical="center" shrinkToFit="1"/>
      <protection/>
    </xf>
    <xf numFmtId="0" fontId="16" fillId="0" borderId="61" xfId="64" applyFont="1" applyFill="1" applyBorder="1" applyAlignment="1">
      <alignment horizontal="center" vertical="center" shrinkToFit="1"/>
      <protection/>
    </xf>
    <xf numFmtId="0" fontId="1" fillId="0" borderId="44" xfId="64" applyFont="1" applyFill="1" applyBorder="1" applyAlignment="1">
      <alignment horizontal="center" vertical="center" shrinkToFit="1"/>
      <protection/>
    </xf>
    <xf numFmtId="0" fontId="1" fillId="0" borderId="62" xfId="64" applyFont="1" applyFill="1" applyBorder="1" applyAlignment="1">
      <alignment horizontal="center" vertical="center" shrinkToFit="1"/>
      <protection/>
    </xf>
    <xf numFmtId="0" fontId="1" fillId="0" borderId="66" xfId="64" applyFont="1" applyFill="1" applyBorder="1" applyAlignment="1">
      <alignment horizontal="center" vertical="center" shrinkToFit="1"/>
      <protection/>
    </xf>
    <xf numFmtId="0" fontId="1" fillId="0" borderId="74" xfId="64" applyFont="1" applyFill="1" applyBorder="1" applyAlignment="1">
      <alignment horizontal="center" vertical="center" shrinkToFit="1"/>
      <protection/>
    </xf>
    <xf numFmtId="0" fontId="1" fillId="0" borderId="75" xfId="64" applyFont="1" applyFill="1" applyBorder="1" applyAlignment="1">
      <alignment horizontal="center" vertical="center" shrinkToFit="1"/>
      <protection/>
    </xf>
    <xf numFmtId="0" fontId="16" fillId="0" borderId="44" xfId="64" applyFont="1" applyFill="1" applyBorder="1" applyAlignment="1">
      <alignment horizontal="center" vertical="center" shrinkToFit="1"/>
      <protection/>
    </xf>
    <xf numFmtId="0" fontId="16" fillId="0" borderId="62" xfId="64" applyFont="1" applyFill="1" applyBorder="1" applyAlignment="1">
      <alignment horizontal="center" vertical="center" shrinkToFit="1"/>
      <protection/>
    </xf>
    <xf numFmtId="0" fontId="16" fillId="0" borderId="66" xfId="64" applyFont="1" applyFill="1" applyBorder="1" applyAlignment="1">
      <alignment horizontal="center" vertical="center" shrinkToFit="1"/>
      <protection/>
    </xf>
    <xf numFmtId="0" fontId="16" fillId="0" borderId="74" xfId="64" applyFont="1" applyFill="1" applyBorder="1" applyAlignment="1">
      <alignment horizontal="center" vertical="center" shrinkToFit="1"/>
      <protection/>
    </xf>
    <xf numFmtId="0" fontId="16" fillId="0" borderId="75" xfId="64" applyFont="1" applyFill="1" applyBorder="1" applyAlignment="1">
      <alignment horizontal="center" vertical="center" shrinkToFit="1"/>
      <protection/>
    </xf>
    <xf numFmtId="0" fontId="16" fillId="0" borderId="45" xfId="64" applyFont="1" applyFill="1" applyBorder="1" applyAlignment="1">
      <alignment horizontal="center" vertical="center"/>
      <protection/>
    </xf>
    <xf numFmtId="0" fontId="16" fillId="0" borderId="46" xfId="64" applyFont="1" applyFill="1" applyBorder="1" applyAlignment="1">
      <alignment horizontal="center" vertical="center"/>
      <protection/>
    </xf>
    <xf numFmtId="0" fontId="16" fillId="0" borderId="47" xfId="64" applyFont="1" applyFill="1" applyBorder="1" applyAlignment="1">
      <alignment vertical="center"/>
      <protection/>
    </xf>
    <xf numFmtId="0" fontId="16" fillId="0" borderId="51" xfId="64" applyFont="1" applyFill="1" applyBorder="1" applyAlignment="1">
      <alignment horizontal="center" vertical="center"/>
      <protection/>
    </xf>
    <xf numFmtId="0" fontId="16" fillId="0" borderId="52" xfId="64" applyFont="1" applyFill="1" applyBorder="1" applyAlignment="1">
      <alignment horizontal="center" vertical="center"/>
      <protection/>
    </xf>
    <xf numFmtId="0" fontId="16" fillId="0" borderId="55" xfId="64" applyFont="1" applyFill="1" applyBorder="1" applyAlignment="1">
      <alignment vertical="center"/>
      <protection/>
    </xf>
    <xf numFmtId="0" fontId="16" fillId="0" borderId="37" xfId="64" applyFont="1" applyFill="1" applyBorder="1" applyAlignment="1">
      <alignment vertical="center" shrinkToFit="1"/>
      <protection/>
    </xf>
    <xf numFmtId="0" fontId="1" fillId="0" borderId="37" xfId="64" applyFont="1" applyFill="1" applyBorder="1" applyAlignment="1">
      <alignment vertical="center" shrinkToFit="1"/>
      <protection/>
    </xf>
    <xf numFmtId="0" fontId="1" fillId="0" borderId="0" xfId="64" applyFont="1" applyFill="1" applyAlignment="1">
      <alignment vertical="center" shrinkToFit="1"/>
      <protection/>
    </xf>
    <xf numFmtId="0" fontId="1" fillId="0" borderId="39" xfId="64" applyFont="1" applyFill="1" applyBorder="1" applyAlignment="1">
      <alignment horizontal="center" vertical="center" shrinkToFit="1"/>
      <protection/>
    </xf>
    <xf numFmtId="0" fontId="16" fillId="0" borderId="45" xfId="64" applyFont="1" applyFill="1" applyBorder="1" applyAlignment="1">
      <alignment horizontal="center" vertical="center" shrinkToFit="1"/>
      <protection/>
    </xf>
    <xf numFmtId="0" fontId="1" fillId="0" borderId="46" xfId="64" applyFont="1" applyFill="1" applyBorder="1" applyAlignment="1">
      <alignment horizontal="center" vertical="center" shrinkToFit="1"/>
      <protection/>
    </xf>
    <xf numFmtId="0" fontId="1" fillId="0" borderId="47" xfId="64" applyFont="1" applyFill="1" applyBorder="1" applyAlignment="1">
      <alignment horizontal="center" vertical="center" shrinkToFit="1"/>
      <protection/>
    </xf>
    <xf numFmtId="0" fontId="1" fillId="0" borderId="51" xfId="64" applyFont="1" applyFill="1" applyBorder="1" applyAlignment="1">
      <alignment horizontal="center" vertical="center" shrinkToFit="1"/>
      <protection/>
    </xf>
    <xf numFmtId="0" fontId="1" fillId="0" borderId="52" xfId="64" applyFont="1" applyFill="1" applyBorder="1" applyAlignment="1">
      <alignment horizontal="center" vertical="center" shrinkToFit="1"/>
      <protection/>
    </xf>
    <xf numFmtId="0" fontId="1" fillId="0" borderId="55" xfId="64" applyFont="1" applyFill="1" applyBorder="1" applyAlignment="1">
      <alignment horizontal="center" vertical="center" shrinkToFit="1"/>
      <protection/>
    </xf>
    <xf numFmtId="0" fontId="16" fillId="0" borderId="45" xfId="64" applyFont="1" applyFill="1" applyBorder="1" applyAlignment="1">
      <alignment horizontal="left" vertical="center" shrinkToFit="1"/>
      <protection/>
    </xf>
    <xf numFmtId="0" fontId="1" fillId="0" borderId="46" xfId="64" applyFont="1" applyFill="1" applyBorder="1" applyAlignment="1">
      <alignment horizontal="left" vertical="center" shrinkToFit="1"/>
      <protection/>
    </xf>
    <xf numFmtId="0" fontId="1" fillId="0" borderId="47" xfId="64" applyFont="1" applyFill="1" applyBorder="1" applyAlignment="1">
      <alignment horizontal="left" vertical="center" shrinkToFit="1"/>
      <protection/>
    </xf>
    <xf numFmtId="0" fontId="1" fillId="0" borderId="51" xfId="64" applyFont="1" applyFill="1" applyBorder="1" applyAlignment="1">
      <alignment horizontal="left" vertical="center" shrinkToFit="1"/>
      <protection/>
    </xf>
    <xf numFmtId="0" fontId="1" fillId="0" borderId="52" xfId="64" applyFont="1" applyFill="1" applyBorder="1" applyAlignment="1">
      <alignment horizontal="left" vertical="center" shrinkToFit="1"/>
      <protection/>
    </xf>
    <xf numFmtId="0" fontId="1" fillId="0" borderId="55" xfId="64" applyFont="1" applyFill="1" applyBorder="1" applyAlignment="1">
      <alignment horizontal="left" vertical="center" shrinkToFit="1"/>
      <protection/>
    </xf>
    <xf numFmtId="0" fontId="18" fillId="0" borderId="37" xfId="64" applyFont="1" applyFill="1" applyBorder="1" applyAlignment="1">
      <alignment vertical="center"/>
      <protection/>
    </xf>
    <xf numFmtId="0" fontId="18" fillId="0" borderId="20" xfId="64" applyFont="1" applyFill="1" applyBorder="1" applyAlignment="1">
      <alignment vertical="center"/>
      <protection/>
    </xf>
    <xf numFmtId="180" fontId="18" fillId="0" borderId="37" xfId="64" applyNumberFormat="1" applyFont="1" applyFill="1" applyBorder="1" applyAlignment="1">
      <alignment horizontal="center" vertical="center" shrinkToFit="1"/>
      <protection/>
    </xf>
    <xf numFmtId="0" fontId="0" fillId="0" borderId="39" xfId="64" applyFont="1" applyFill="1" applyBorder="1" applyAlignment="1">
      <alignment horizontal="center" vertical="center" shrinkToFit="1"/>
      <protection/>
    </xf>
    <xf numFmtId="180" fontId="18" fillId="0" borderId="20" xfId="64" applyNumberFormat="1" applyFont="1" applyFill="1" applyBorder="1" applyAlignment="1">
      <alignment horizontal="center" vertical="center" shrinkToFit="1"/>
      <protection/>
    </xf>
    <xf numFmtId="0" fontId="0" fillId="0" borderId="27" xfId="64" applyFont="1" applyFill="1" applyBorder="1" applyAlignment="1">
      <alignment horizontal="center" vertical="center" shrinkToFit="1"/>
      <protection/>
    </xf>
    <xf numFmtId="0" fontId="16" fillId="0" borderId="0" xfId="64" applyFont="1" applyFill="1" applyAlignment="1">
      <alignment horizontal="left" vertical="center" shrinkToFit="1"/>
      <protection/>
    </xf>
    <xf numFmtId="0" fontId="0" fillId="0" borderId="37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1" fillId="0" borderId="37" xfId="64" applyFont="1" applyFill="1" applyBorder="1" applyAlignment="1">
      <alignment horizontal="center" vertical="center"/>
      <protection/>
    </xf>
    <xf numFmtId="0" fontId="1" fillId="0" borderId="19" xfId="64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center" vertical="center"/>
      <protection/>
    </xf>
    <xf numFmtId="0" fontId="16" fillId="0" borderId="39" xfId="64" applyFont="1" applyFill="1" applyBorder="1" applyAlignment="1">
      <alignment horizontal="center" vertical="center" shrinkToFit="1"/>
      <protection/>
    </xf>
    <xf numFmtId="0" fontId="16" fillId="0" borderId="15" xfId="64" applyFont="1" applyFill="1" applyBorder="1" applyAlignment="1">
      <alignment horizontal="center" vertical="center" shrinkToFit="1"/>
      <protection/>
    </xf>
    <xf numFmtId="0" fontId="16" fillId="0" borderId="25" xfId="64" applyFont="1" applyFill="1" applyBorder="1" applyAlignment="1">
      <alignment horizontal="center" vertical="center" shrinkToFit="1"/>
      <protection/>
    </xf>
    <xf numFmtId="0" fontId="16" fillId="0" borderId="27" xfId="64" applyFont="1" applyFill="1" applyBorder="1" applyAlignment="1">
      <alignment horizontal="center" vertical="center" shrinkToFit="1"/>
      <protection/>
    </xf>
    <xf numFmtId="0" fontId="21" fillId="0" borderId="37" xfId="64" applyFont="1" applyFill="1" applyBorder="1" applyAlignment="1">
      <alignment horizontal="center" vertical="top"/>
      <protection/>
    </xf>
    <xf numFmtId="0" fontId="21" fillId="0" borderId="20" xfId="64" applyFont="1" applyFill="1" applyBorder="1" applyAlignment="1">
      <alignment horizontal="center" vertical="top"/>
      <protection/>
    </xf>
    <xf numFmtId="0" fontId="16" fillId="0" borderId="41" xfId="64" applyFont="1" applyFill="1" applyBorder="1" applyAlignment="1">
      <alignment horizontal="center" vertical="center" textRotation="255"/>
      <protection/>
    </xf>
    <xf numFmtId="0" fontId="16" fillId="0" borderId="65" xfId="64" applyFont="1" applyFill="1" applyBorder="1" applyAlignment="1">
      <alignment horizontal="center" vertical="center" textRotation="255"/>
      <protection/>
    </xf>
    <xf numFmtId="0" fontId="16" fillId="0" borderId="38" xfId="64" applyFont="1" applyFill="1" applyBorder="1" applyAlignment="1">
      <alignment horizontal="center" vertical="center" textRotation="255"/>
      <protection/>
    </xf>
    <xf numFmtId="180" fontId="16" fillId="0" borderId="0" xfId="64" applyNumberFormat="1" applyFont="1" applyFill="1" applyBorder="1" applyAlignment="1">
      <alignment horizontal="center" vertical="center"/>
      <protection/>
    </xf>
    <xf numFmtId="0" fontId="16" fillId="0" borderId="25" xfId="64" applyFont="1" applyFill="1" applyBorder="1" applyAlignment="1">
      <alignment horizontal="center" vertical="center"/>
      <protection/>
    </xf>
    <xf numFmtId="0" fontId="22" fillId="0" borderId="36" xfId="64" applyFont="1" applyFill="1" applyBorder="1" applyAlignment="1">
      <alignment horizontal="center" vertical="center"/>
      <protection/>
    </xf>
    <xf numFmtId="0" fontId="22" fillId="0" borderId="37" xfId="64" applyFont="1" applyFill="1" applyBorder="1" applyAlignment="1">
      <alignment horizontal="center" vertical="center"/>
      <protection/>
    </xf>
    <xf numFmtId="0" fontId="22" fillId="0" borderId="19" xfId="64" applyFont="1" applyFill="1" applyBorder="1" applyAlignment="1">
      <alignment horizontal="center" vertical="center"/>
      <protection/>
    </xf>
    <xf numFmtId="0" fontId="22" fillId="0" borderId="20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vertical="center" shrinkToFit="1"/>
      <protection/>
    </xf>
    <xf numFmtId="0" fontId="16" fillId="0" borderId="0" xfId="64" applyFont="1" applyFill="1" applyAlignment="1">
      <alignment vertical="center" shrinkToFit="1"/>
      <protection/>
    </xf>
    <xf numFmtId="0" fontId="20" fillId="0" borderId="36" xfId="64" applyFont="1" applyFill="1" applyBorder="1" applyAlignment="1">
      <alignment horizontal="center" vertical="center"/>
      <protection/>
    </xf>
    <xf numFmtId="0" fontId="20" fillId="0" borderId="37" xfId="64" applyFont="1" applyFill="1" applyBorder="1" applyAlignment="1">
      <alignment horizontal="center" vertical="center"/>
      <protection/>
    </xf>
    <xf numFmtId="0" fontId="20" fillId="0" borderId="19" xfId="64" applyFont="1" applyFill="1" applyBorder="1" applyAlignment="1">
      <alignment horizontal="center" vertical="center"/>
      <protection/>
    </xf>
    <xf numFmtId="0" fontId="20" fillId="0" borderId="20" xfId="64" applyFont="1" applyFill="1" applyBorder="1" applyAlignment="1">
      <alignment horizontal="center" vertical="center"/>
      <protection/>
    </xf>
    <xf numFmtId="0" fontId="18" fillId="0" borderId="37" xfId="64" applyFont="1" applyFill="1" applyBorder="1" applyAlignment="1">
      <alignment horizontal="left" vertical="center" shrinkToFit="1"/>
      <protection/>
    </xf>
    <xf numFmtId="0" fontId="0" fillId="0" borderId="37" xfId="64" applyFont="1" applyFill="1" applyBorder="1" applyAlignment="1">
      <alignment horizontal="left" vertical="center" shrinkToFit="1"/>
      <protection/>
    </xf>
    <xf numFmtId="0" fontId="0" fillId="0" borderId="39" xfId="64" applyFont="1" applyFill="1" applyBorder="1" applyAlignment="1">
      <alignment horizontal="left" vertical="center" shrinkToFit="1"/>
      <protection/>
    </xf>
    <xf numFmtId="0" fontId="0" fillId="0" borderId="0" xfId="64" applyFont="1" applyFill="1" applyAlignment="1">
      <alignment horizontal="left" vertical="center" shrinkToFit="1"/>
      <protection/>
    </xf>
    <xf numFmtId="0" fontId="0" fillId="0" borderId="25" xfId="64" applyFont="1" applyFill="1" applyBorder="1" applyAlignment="1">
      <alignment horizontal="left" vertical="center" shrinkToFit="1"/>
      <protection/>
    </xf>
    <xf numFmtId="0" fontId="16" fillId="0" borderId="36" xfId="64" applyFont="1" applyFill="1" applyBorder="1" applyAlignment="1">
      <alignment horizontal="distributed" vertical="center"/>
      <protection/>
    </xf>
    <xf numFmtId="0" fontId="16" fillId="0" borderId="37" xfId="64" applyFont="1" applyFill="1" applyBorder="1" applyAlignment="1">
      <alignment horizontal="distributed" vertical="center"/>
      <protection/>
    </xf>
    <xf numFmtId="0" fontId="16" fillId="0" borderId="39" xfId="64" applyFont="1" applyFill="1" applyBorder="1" applyAlignment="1">
      <alignment horizontal="distributed" vertical="center"/>
      <protection/>
    </xf>
    <xf numFmtId="0" fontId="16" fillId="0" borderId="19" xfId="64" applyFont="1" applyFill="1" applyBorder="1" applyAlignment="1">
      <alignment horizontal="distributed" vertical="center"/>
      <protection/>
    </xf>
    <xf numFmtId="0" fontId="16" fillId="0" borderId="20" xfId="64" applyFont="1" applyFill="1" applyBorder="1" applyAlignment="1">
      <alignment horizontal="distributed" vertical="center"/>
      <protection/>
    </xf>
    <xf numFmtId="0" fontId="16" fillId="0" borderId="27" xfId="64" applyFont="1" applyFill="1" applyBorder="1" applyAlignment="1">
      <alignment horizontal="distributed" vertical="center"/>
      <protection/>
    </xf>
    <xf numFmtId="0" fontId="16" fillId="0" borderId="36" xfId="64" applyFont="1" applyFill="1" applyBorder="1" applyAlignment="1">
      <alignment vertical="center" shrinkToFit="1"/>
      <protection/>
    </xf>
    <xf numFmtId="0" fontId="16" fillId="0" borderId="39" xfId="64" applyFont="1" applyFill="1" applyBorder="1" applyAlignment="1">
      <alignment vertical="center" shrinkToFit="1"/>
      <protection/>
    </xf>
    <xf numFmtId="0" fontId="16" fillId="0" borderId="19" xfId="64" applyFont="1" applyFill="1" applyBorder="1" applyAlignment="1">
      <alignment vertical="center" shrinkToFit="1"/>
      <protection/>
    </xf>
    <xf numFmtId="0" fontId="16" fillId="0" borderId="20" xfId="64" applyFont="1" applyFill="1" applyBorder="1" applyAlignment="1">
      <alignment vertical="center" shrinkToFit="1"/>
      <protection/>
    </xf>
    <xf numFmtId="0" fontId="16" fillId="0" borderId="27" xfId="64" applyFont="1" applyFill="1" applyBorder="1" applyAlignment="1">
      <alignment vertical="center" shrinkToFit="1"/>
      <protection/>
    </xf>
    <xf numFmtId="0" fontId="16" fillId="0" borderId="36" xfId="64" applyFont="1" applyFill="1" applyBorder="1" applyAlignment="1">
      <alignment vertical="center"/>
      <protection/>
    </xf>
    <xf numFmtId="0" fontId="16" fillId="0" borderId="39" xfId="64" applyFont="1" applyFill="1" applyBorder="1" applyAlignment="1">
      <alignment vertical="center"/>
      <protection/>
    </xf>
    <xf numFmtId="0" fontId="16" fillId="0" borderId="19" xfId="64" applyFont="1" applyFill="1" applyBorder="1" applyAlignment="1">
      <alignment vertical="center"/>
      <protection/>
    </xf>
    <xf numFmtId="0" fontId="16" fillId="0" borderId="27" xfId="64" applyFont="1" applyFill="1" applyBorder="1" applyAlignment="1">
      <alignment vertical="center"/>
      <protection/>
    </xf>
    <xf numFmtId="181" fontId="16" fillId="0" borderId="36" xfId="64" applyNumberFormat="1" applyFont="1" applyFill="1" applyBorder="1" applyAlignment="1">
      <alignment vertical="center"/>
      <protection/>
    </xf>
    <xf numFmtId="181" fontId="16" fillId="0" borderId="39" xfId="64" applyNumberFormat="1" applyFont="1" applyFill="1" applyBorder="1" applyAlignment="1">
      <alignment vertical="center"/>
      <protection/>
    </xf>
    <xf numFmtId="181" fontId="16" fillId="0" borderId="19" xfId="64" applyNumberFormat="1" applyFont="1" applyFill="1" applyBorder="1" applyAlignment="1">
      <alignment vertical="center"/>
      <protection/>
    </xf>
    <xf numFmtId="181" fontId="16" fillId="0" borderId="27" xfId="64" applyNumberFormat="1" applyFont="1" applyFill="1" applyBorder="1" applyAlignment="1">
      <alignment vertical="center"/>
      <protection/>
    </xf>
    <xf numFmtId="0" fontId="16" fillId="0" borderId="76" xfId="64" applyFont="1" applyFill="1" applyBorder="1" applyAlignment="1">
      <alignment vertical="center" shrinkToFit="1"/>
      <protection/>
    </xf>
    <xf numFmtId="0" fontId="16" fillId="0" borderId="77" xfId="64" applyFont="1" applyFill="1" applyBorder="1" applyAlignment="1">
      <alignment vertical="center" shrinkToFit="1"/>
      <protection/>
    </xf>
    <xf numFmtId="0" fontId="16" fillId="0" borderId="78" xfId="64" applyFont="1" applyFill="1" applyBorder="1" applyAlignment="1">
      <alignment vertical="center" shrinkToFit="1"/>
      <protection/>
    </xf>
    <xf numFmtId="0" fontId="16" fillId="0" borderId="79" xfId="64" applyFont="1" applyFill="1" applyBorder="1" applyAlignment="1">
      <alignment vertical="center" shrinkToFit="1"/>
      <protection/>
    </xf>
    <xf numFmtId="0" fontId="16" fillId="0" borderId="80" xfId="64" applyFont="1" applyFill="1" applyBorder="1" applyAlignment="1">
      <alignment vertical="center" shrinkToFit="1"/>
      <protection/>
    </xf>
    <xf numFmtId="0" fontId="16" fillId="0" borderId="81" xfId="64" applyFont="1" applyFill="1" applyBorder="1" applyAlignment="1">
      <alignment vertical="center" shrinkToFit="1"/>
      <protection/>
    </xf>
    <xf numFmtId="0" fontId="16" fillId="0" borderId="76" xfId="64" applyFont="1" applyFill="1" applyBorder="1" applyAlignment="1">
      <alignment vertical="center"/>
      <protection/>
    </xf>
    <xf numFmtId="0" fontId="16" fillId="0" borderId="78" xfId="64" applyFont="1" applyFill="1" applyBorder="1" applyAlignment="1">
      <alignment vertical="center"/>
      <protection/>
    </xf>
    <xf numFmtId="0" fontId="16" fillId="0" borderId="79" xfId="64" applyFont="1" applyFill="1" applyBorder="1" applyAlignment="1">
      <alignment vertical="center"/>
      <protection/>
    </xf>
    <xf numFmtId="0" fontId="16" fillId="0" borderId="81" xfId="64" applyFont="1" applyFill="1" applyBorder="1" applyAlignment="1">
      <alignment vertical="center"/>
      <protection/>
    </xf>
    <xf numFmtId="0" fontId="16" fillId="0" borderId="52" xfId="64" applyFont="1" applyFill="1" applyBorder="1" applyAlignment="1">
      <alignment horizontal="center" vertical="center" shrinkToFit="1"/>
      <protection/>
    </xf>
    <xf numFmtId="0" fontId="1" fillId="0" borderId="52" xfId="64" applyFont="1" applyFill="1" applyBorder="1" applyAlignment="1">
      <alignment vertical="center"/>
      <protection/>
    </xf>
    <xf numFmtId="0" fontId="12" fillId="0" borderId="29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24組織図（240401現在）" xfId="63"/>
    <cellStyle name="標準_H24年度宜野湾市行政組織図（H24.4.1予定）3.5調整案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066;&#27665;&#32076;&#28168;&#37096;\&#24066;&#27665;&#29983;&#27963;&#35506;&#65288;H24&#65289;&#25552;&#20986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3&#32113;&#35336;&#26360;\&#24179;&#25104;23&#24180;&#24230;&#12288;&#23452;&#37326;&#28286;&#24066;&#32113;&#35336;&#26360;&#12288;&#26657;&#27491;&#24460;\H23&#32113;&#35336;&#26360;(HP&#25522;&#36617;&#29992;)\H23-furoku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2207;&#21209;&#37096;\&#12304;&#22238;&#31572;&#12305;&#34892;&#25919;&#25913;&#38761;&#23460;&#65288;H24&#6528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"/>
      <sheetName val="12-1交通事故発生状況"/>
      <sheetName val="12-2交通法令違反別取締状況"/>
      <sheetName val="12-3交通事故発生状況"/>
      <sheetName val="12-5刑法犯罪種別認知及び検挙状況"/>
      <sheetName val="12-6刑法犯罪種別少年検挙人員"/>
      <sheetName val="14-20無料法律相談受付件数　14-21消費相談受付件数"/>
      <sheetName val="付録◎宜野湾市自治会長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◎宜野湾市自治会長名簿"/>
      <sheetName val="付録◎市内の公共施設"/>
      <sheetName val="付録◎行政組織図H23.4.1"/>
      <sheetName val="付録◎度量衡換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4-25市職員数 "/>
      <sheetName val="付録◎行政組織図H23.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.25" style="2" customWidth="1"/>
    <col min="2" max="2" width="16.25390625" style="2" customWidth="1"/>
    <col min="3" max="3" width="1.25" style="2" customWidth="1"/>
    <col min="4" max="4" width="2.875" style="2" customWidth="1"/>
    <col min="5" max="5" width="17.875" style="2" customWidth="1"/>
    <col min="6" max="6" width="3.00390625" style="2" customWidth="1"/>
    <col min="7" max="7" width="25.00390625" style="2" bestFit="1" customWidth="1"/>
    <col min="8" max="8" width="18.375" style="2" bestFit="1" customWidth="1"/>
    <col min="9" max="16384" width="9.00390625" style="2" customWidth="1"/>
  </cols>
  <sheetData>
    <row r="1" spans="1:14" ht="21">
      <c r="A1" s="181" t="s">
        <v>0</v>
      </c>
      <c r="B1" s="182"/>
      <c r="C1" s="182"/>
      <c r="D1" s="182"/>
      <c r="E1" s="182"/>
      <c r="F1" s="182"/>
      <c r="G1" s="182"/>
      <c r="H1" s="182"/>
      <c r="I1" s="1"/>
      <c r="J1" s="1"/>
      <c r="K1" s="1"/>
      <c r="L1" s="1"/>
      <c r="M1" s="1"/>
      <c r="N1" s="1"/>
    </row>
    <row r="2" spans="2:8" ht="13.5">
      <c r="B2" s="3"/>
      <c r="C2" s="3"/>
      <c r="D2" s="3"/>
      <c r="E2" s="3"/>
      <c r="F2" s="3"/>
      <c r="G2" s="3"/>
      <c r="H2" s="176" t="s">
        <v>1</v>
      </c>
    </row>
    <row r="3" spans="1:8" ht="22.5" customHeight="1">
      <c r="A3" s="4"/>
      <c r="B3" s="5" t="s">
        <v>2</v>
      </c>
      <c r="C3" s="6"/>
      <c r="D3" s="5"/>
      <c r="E3" s="7" t="s">
        <v>3</v>
      </c>
      <c r="F3" s="6"/>
      <c r="G3" s="8" t="s">
        <v>4</v>
      </c>
      <c r="H3" s="9" t="s">
        <v>5</v>
      </c>
    </row>
    <row r="4" spans="1:8" ht="26.25" customHeight="1">
      <c r="A4" s="10"/>
      <c r="B4" s="11" t="s">
        <v>6</v>
      </c>
      <c r="C4" s="12"/>
      <c r="D4" s="11"/>
      <c r="E4" s="11" t="s">
        <v>7</v>
      </c>
      <c r="F4" s="13"/>
      <c r="G4" s="14" t="s">
        <v>8</v>
      </c>
      <c r="H4" s="15" t="s">
        <v>9</v>
      </c>
    </row>
    <row r="5" spans="1:8" ht="26.25" customHeight="1">
      <c r="A5" s="10"/>
      <c r="B5" s="11" t="s">
        <v>10</v>
      </c>
      <c r="C5" s="12"/>
      <c r="D5" s="11"/>
      <c r="E5" s="11" t="s">
        <v>11</v>
      </c>
      <c r="F5" s="13"/>
      <c r="G5" s="14" t="s">
        <v>12</v>
      </c>
      <c r="H5" s="15" t="s">
        <v>13</v>
      </c>
    </row>
    <row r="6" spans="1:8" ht="26.25" customHeight="1">
      <c r="A6" s="10"/>
      <c r="B6" s="11" t="s">
        <v>14</v>
      </c>
      <c r="C6" s="12"/>
      <c r="D6" s="11"/>
      <c r="E6" s="11" t="s">
        <v>15</v>
      </c>
      <c r="F6" s="13"/>
      <c r="G6" s="14" t="s">
        <v>16</v>
      </c>
      <c r="H6" s="15" t="s">
        <v>17</v>
      </c>
    </row>
    <row r="7" spans="1:8" ht="26.25" customHeight="1">
      <c r="A7" s="10"/>
      <c r="B7" s="11" t="s">
        <v>18</v>
      </c>
      <c r="C7" s="12"/>
      <c r="D7" s="11"/>
      <c r="E7" s="11" t="s">
        <v>19</v>
      </c>
      <c r="F7" s="13"/>
      <c r="G7" s="14" t="s">
        <v>20</v>
      </c>
      <c r="H7" s="15" t="s">
        <v>21</v>
      </c>
    </row>
    <row r="8" spans="1:8" ht="26.25" customHeight="1">
      <c r="A8" s="10"/>
      <c r="B8" s="11" t="s">
        <v>22</v>
      </c>
      <c r="C8" s="12"/>
      <c r="D8" s="11"/>
      <c r="E8" s="11" t="s">
        <v>23</v>
      </c>
      <c r="F8" s="13"/>
      <c r="G8" s="14" t="s">
        <v>24</v>
      </c>
      <c r="H8" s="15" t="s">
        <v>25</v>
      </c>
    </row>
    <row r="9" spans="1:8" ht="26.25" customHeight="1">
      <c r="A9" s="10"/>
      <c r="B9" s="11" t="s">
        <v>26</v>
      </c>
      <c r="C9" s="12"/>
      <c r="D9" s="11"/>
      <c r="E9" s="11" t="s">
        <v>27</v>
      </c>
      <c r="F9" s="13"/>
      <c r="G9" s="14" t="s">
        <v>28</v>
      </c>
      <c r="H9" s="15" t="s">
        <v>29</v>
      </c>
    </row>
    <row r="10" spans="1:8" ht="26.25" customHeight="1">
      <c r="A10" s="10"/>
      <c r="B10" s="11" t="s">
        <v>30</v>
      </c>
      <c r="C10" s="12"/>
      <c r="D10" s="11"/>
      <c r="E10" s="11" t="s">
        <v>31</v>
      </c>
      <c r="F10" s="13"/>
      <c r="G10" s="14" t="s">
        <v>32</v>
      </c>
      <c r="H10" s="15" t="s">
        <v>33</v>
      </c>
    </row>
    <row r="11" spans="1:8" ht="26.25" customHeight="1">
      <c r="A11" s="10"/>
      <c r="B11" s="11" t="s">
        <v>34</v>
      </c>
      <c r="C11" s="12"/>
      <c r="D11" s="11"/>
      <c r="E11" s="11" t="s">
        <v>35</v>
      </c>
      <c r="F11" s="13"/>
      <c r="G11" s="14" t="s">
        <v>36</v>
      </c>
      <c r="H11" s="15" t="s">
        <v>37</v>
      </c>
    </row>
    <row r="12" spans="1:8" ht="26.25" customHeight="1">
      <c r="A12" s="10"/>
      <c r="B12" s="11" t="s">
        <v>38</v>
      </c>
      <c r="C12" s="12"/>
      <c r="D12" s="11"/>
      <c r="E12" s="11" t="s">
        <v>39</v>
      </c>
      <c r="F12" s="13"/>
      <c r="G12" s="14" t="s">
        <v>40</v>
      </c>
      <c r="H12" s="15" t="s">
        <v>41</v>
      </c>
    </row>
    <row r="13" spans="1:8" ht="26.25" customHeight="1">
      <c r="A13" s="10"/>
      <c r="B13" s="11" t="s">
        <v>42</v>
      </c>
      <c r="C13" s="12"/>
      <c r="D13" s="11"/>
      <c r="E13" s="11" t="s">
        <v>43</v>
      </c>
      <c r="F13" s="13"/>
      <c r="G13" s="14" t="s">
        <v>44</v>
      </c>
      <c r="H13" s="15" t="s">
        <v>45</v>
      </c>
    </row>
    <row r="14" spans="1:8" ht="26.25" customHeight="1">
      <c r="A14" s="10"/>
      <c r="B14" s="11" t="s">
        <v>46</v>
      </c>
      <c r="C14" s="12"/>
      <c r="D14" s="11"/>
      <c r="E14" s="11" t="s">
        <v>47</v>
      </c>
      <c r="F14" s="13"/>
      <c r="G14" s="14" t="s">
        <v>48</v>
      </c>
      <c r="H14" s="15" t="s">
        <v>49</v>
      </c>
    </row>
    <row r="15" spans="1:8" ht="26.25" customHeight="1">
      <c r="A15" s="10"/>
      <c r="B15" s="11" t="s">
        <v>50</v>
      </c>
      <c r="C15" s="12"/>
      <c r="D15" s="11"/>
      <c r="E15" s="11" t="s">
        <v>51</v>
      </c>
      <c r="F15" s="13"/>
      <c r="G15" s="14" t="s">
        <v>52</v>
      </c>
      <c r="H15" s="15" t="s">
        <v>53</v>
      </c>
    </row>
    <row r="16" spans="1:8" ht="26.25" customHeight="1">
      <c r="A16" s="10"/>
      <c r="B16" s="11" t="s">
        <v>54</v>
      </c>
      <c r="C16" s="12"/>
      <c r="D16" s="11"/>
      <c r="E16" s="11" t="s">
        <v>55</v>
      </c>
      <c r="F16" s="13"/>
      <c r="G16" s="14" t="s">
        <v>56</v>
      </c>
      <c r="H16" s="15" t="s">
        <v>57</v>
      </c>
    </row>
    <row r="17" spans="1:8" ht="26.25" customHeight="1">
      <c r="A17" s="10"/>
      <c r="B17" s="11" t="s">
        <v>58</v>
      </c>
      <c r="C17" s="12"/>
      <c r="D17" s="11"/>
      <c r="E17" s="11" t="s">
        <v>59</v>
      </c>
      <c r="F17" s="13"/>
      <c r="G17" s="14" t="s">
        <v>60</v>
      </c>
      <c r="H17" s="15" t="s">
        <v>61</v>
      </c>
    </row>
    <row r="18" spans="1:8" ht="26.25" customHeight="1">
      <c r="A18" s="10"/>
      <c r="B18" s="11" t="s">
        <v>62</v>
      </c>
      <c r="C18" s="12"/>
      <c r="D18" s="11"/>
      <c r="E18" s="11" t="s">
        <v>63</v>
      </c>
      <c r="F18" s="13"/>
      <c r="G18" s="14" t="s">
        <v>64</v>
      </c>
      <c r="H18" s="15" t="s">
        <v>65</v>
      </c>
    </row>
    <row r="19" spans="1:8" ht="26.25" customHeight="1">
      <c r="A19" s="10"/>
      <c r="B19" s="11" t="s">
        <v>66</v>
      </c>
      <c r="C19" s="12"/>
      <c r="D19" s="11"/>
      <c r="E19" s="11" t="s">
        <v>67</v>
      </c>
      <c r="F19" s="13"/>
      <c r="G19" s="14" t="s">
        <v>68</v>
      </c>
      <c r="H19" s="15" t="s">
        <v>69</v>
      </c>
    </row>
    <row r="20" spans="1:8" ht="26.25" customHeight="1">
      <c r="A20" s="10"/>
      <c r="B20" s="11" t="s">
        <v>70</v>
      </c>
      <c r="C20" s="12"/>
      <c r="D20" s="11"/>
      <c r="E20" s="11" t="s">
        <v>71</v>
      </c>
      <c r="F20" s="13"/>
      <c r="G20" s="14" t="s">
        <v>72</v>
      </c>
      <c r="H20" s="15" t="s">
        <v>73</v>
      </c>
    </row>
    <row r="21" spans="1:8" ht="26.25" customHeight="1">
      <c r="A21" s="10"/>
      <c r="B21" s="11" t="s">
        <v>74</v>
      </c>
      <c r="C21" s="12"/>
      <c r="D21" s="11"/>
      <c r="E21" s="11" t="s">
        <v>75</v>
      </c>
      <c r="F21" s="13"/>
      <c r="G21" s="14" t="s">
        <v>76</v>
      </c>
      <c r="H21" s="15" t="s">
        <v>77</v>
      </c>
    </row>
    <row r="22" spans="1:8" ht="26.25" customHeight="1">
      <c r="A22" s="10"/>
      <c r="B22" s="11" t="s">
        <v>78</v>
      </c>
      <c r="C22" s="12"/>
      <c r="D22" s="11"/>
      <c r="E22" s="11" t="s">
        <v>79</v>
      </c>
      <c r="F22" s="13"/>
      <c r="G22" s="14" t="s">
        <v>80</v>
      </c>
      <c r="H22" s="15" t="s">
        <v>81</v>
      </c>
    </row>
    <row r="23" spans="1:8" ht="26.25" customHeight="1">
      <c r="A23" s="10"/>
      <c r="B23" s="11" t="s">
        <v>82</v>
      </c>
      <c r="C23" s="12"/>
      <c r="D23" s="11"/>
      <c r="E23" s="11" t="s">
        <v>83</v>
      </c>
      <c r="F23" s="13"/>
      <c r="G23" s="14" t="s">
        <v>84</v>
      </c>
      <c r="H23" s="15" t="s">
        <v>85</v>
      </c>
    </row>
    <row r="24" spans="1:8" ht="26.25" customHeight="1">
      <c r="A24" s="10"/>
      <c r="B24" s="11" t="s">
        <v>86</v>
      </c>
      <c r="C24" s="12"/>
      <c r="D24" s="11"/>
      <c r="E24" s="11" t="s">
        <v>87</v>
      </c>
      <c r="F24" s="13"/>
      <c r="G24" s="14" t="s">
        <v>88</v>
      </c>
      <c r="H24" s="15" t="s">
        <v>89</v>
      </c>
    </row>
    <row r="25" spans="1:8" ht="26.25" customHeight="1">
      <c r="A25" s="10"/>
      <c r="B25" s="11" t="s">
        <v>90</v>
      </c>
      <c r="C25" s="12"/>
      <c r="D25" s="11"/>
      <c r="E25" s="11" t="s">
        <v>91</v>
      </c>
      <c r="F25" s="13"/>
      <c r="G25" s="14" t="s">
        <v>92</v>
      </c>
      <c r="H25" s="15" t="s">
        <v>93</v>
      </c>
    </row>
    <row r="26" spans="1:8" ht="26.25" customHeight="1">
      <c r="A26" s="16"/>
      <c r="B26" s="17" t="s">
        <v>94</v>
      </c>
      <c r="C26" s="18"/>
      <c r="D26" s="17"/>
      <c r="E26" s="17" t="s">
        <v>95</v>
      </c>
      <c r="F26" s="19"/>
      <c r="G26" s="20" t="s">
        <v>96</v>
      </c>
      <c r="H26" s="21" t="s">
        <v>97</v>
      </c>
    </row>
    <row r="27" spans="2:8" ht="13.5">
      <c r="B27" s="3"/>
      <c r="C27" s="3"/>
      <c r="D27" s="3"/>
      <c r="E27" s="3"/>
      <c r="F27" s="3"/>
      <c r="G27" s="3"/>
      <c r="H27" s="22" t="s">
        <v>98</v>
      </c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/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spans="2:8" ht="13.5">
      <c r="B34" s="3"/>
      <c r="C34" s="3"/>
      <c r="D34" s="3"/>
      <c r="E34" s="3"/>
      <c r="F34" s="3"/>
      <c r="G34" s="3"/>
      <c r="H34" s="3"/>
    </row>
    <row r="35" spans="2:8" ht="13.5">
      <c r="B35" s="3"/>
      <c r="C35" s="3"/>
      <c r="D35" s="3"/>
      <c r="E35" s="3"/>
      <c r="F35" s="3"/>
      <c r="G35" s="3"/>
      <c r="H35" s="3"/>
    </row>
    <row r="36" spans="2:8" ht="13.5">
      <c r="B36" s="3"/>
      <c r="C36" s="3"/>
      <c r="D36" s="3"/>
      <c r="E36" s="3"/>
      <c r="F36" s="3"/>
      <c r="G36" s="3"/>
      <c r="H36" s="3"/>
    </row>
    <row r="37" spans="2:8" ht="13.5">
      <c r="B37" s="3"/>
      <c r="C37" s="3"/>
      <c r="D37" s="3"/>
      <c r="E37" s="3"/>
      <c r="F37" s="3"/>
      <c r="G37" s="3"/>
      <c r="H37" s="3"/>
    </row>
    <row r="38" spans="2:8" ht="13.5">
      <c r="B38" s="3"/>
      <c r="C38" s="3"/>
      <c r="D38" s="3"/>
      <c r="E38" s="3"/>
      <c r="F38" s="3"/>
      <c r="G38" s="3"/>
      <c r="H38" s="3"/>
    </row>
    <row r="39" spans="2:8" ht="13.5">
      <c r="B39" s="3"/>
      <c r="C39" s="3"/>
      <c r="D39" s="3"/>
      <c r="E39" s="3"/>
      <c r="F39" s="3"/>
      <c r="G39" s="3"/>
      <c r="H39" s="3"/>
    </row>
    <row r="40" spans="2:8" ht="13.5">
      <c r="B40" s="3"/>
      <c r="C40" s="3"/>
      <c r="D40" s="3"/>
      <c r="E40" s="3"/>
      <c r="F40" s="3"/>
      <c r="G40" s="3"/>
      <c r="H40" s="3"/>
    </row>
  </sheetData>
  <sheetProtection/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00390625" style="24" customWidth="1"/>
    <col min="2" max="2" width="35.50390625" style="25" customWidth="1"/>
    <col min="3" max="4" width="1.875" style="23" customWidth="1"/>
    <col min="5" max="5" width="26.125" style="23" customWidth="1"/>
    <col min="6" max="6" width="1.875" style="23" customWidth="1"/>
    <col min="7" max="7" width="17.125" style="26" customWidth="1"/>
    <col min="8" max="8" width="1.875" style="23" customWidth="1"/>
    <col min="9" max="16384" width="9.00390625" style="23" customWidth="1"/>
  </cols>
  <sheetData>
    <row r="1" spans="1:8" ht="21">
      <c r="A1" s="181" t="s">
        <v>99</v>
      </c>
      <c r="B1" s="183"/>
      <c r="C1" s="183"/>
      <c r="D1" s="183"/>
      <c r="E1" s="183"/>
      <c r="F1" s="183"/>
      <c r="G1" s="183"/>
      <c r="H1" s="183"/>
    </row>
    <row r="2" ht="6" customHeight="1"/>
    <row r="3" spans="1:8" ht="21" customHeight="1">
      <c r="A3" s="184" t="s">
        <v>100</v>
      </c>
      <c r="B3" s="184"/>
      <c r="C3" s="185"/>
      <c r="D3" s="186" t="s">
        <v>101</v>
      </c>
      <c r="E3" s="187"/>
      <c r="F3" s="188" t="s">
        <v>102</v>
      </c>
      <c r="G3" s="184"/>
      <c r="H3" s="184"/>
    </row>
    <row r="4" spans="1:8" ht="14.25" customHeight="1">
      <c r="A4" s="27" t="s">
        <v>103</v>
      </c>
      <c r="B4" s="28" t="s">
        <v>104</v>
      </c>
      <c r="C4" s="29"/>
      <c r="D4" s="30"/>
      <c r="E4" s="13"/>
      <c r="F4" s="29"/>
      <c r="G4" s="11"/>
      <c r="H4" s="31"/>
    </row>
    <row r="5" spans="1:8" ht="14.25" customHeight="1">
      <c r="A5" s="27"/>
      <c r="B5" s="28" t="s">
        <v>105</v>
      </c>
      <c r="C5" s="29"/>
      <c r="D5" s="30"/>
      <c r="E5" s="13"/>
      <c r="F5" s="29"/>
      <c r="G5" s="11"/>
      <c r="H5" s="31"/>
    </row>
    <row r="6" spans="1:8" ht="14.25" customHeight="1">
      <c r="A6" s="27"/>
      <c r="B6" s="32" t="s">
        <v>106</v>
      </c>
      <c r="C6" s="29"/>
      <c r="D6" s="30"/>
      <c r="E6" s="13" t="s">
        <v>107</v>
      </c>
      <c r="F6" s="29"/>
      <c r="G6" s="179" t="s">
        <v>108</v>
      </c>
      <c r="H6" s="31"/>
    </row>
    <row r="7" spans="1:8" ht="14.25" customHeight="1">
      <c r="A7" s="27"/>
      <c r="B7" s="32" t="s">
        <v>109</v>
      </c>
      <c r="C7" s="29"/>
      <c r="D7" s="30"/>
      <c r="E7" s="13" t="s">
        <v>110</v>
      </c>
      <c r="F7" s="29"/>
      <c r="G7" s="179" t="s">
        <v>111</v>
      </c>
      <c r="H7" s="31"/>
    </row>
    <row r="8" spans="1:8" ht="14.25" customHeight="1">
      <c r="A8" s="27"/>
      <c r="B8" s="32" t="s">
        <v>112</v>
      </c>
      <c r="C8" s="29"/>
      <c r="D8" s="30"/>
      <c r="E8" s="13" t="s">
        <v>113</v>
      </c>
      <c r="F8" s="29"/>
      <c r="G8" s="179" t="s">
        <v>114</v>
      </c>
      <c r="H8" s="31"/>
    </row>
    <row r="9" spans="1:8" ht="14.25" customHeight="1">
      <c r="A9" s="27"/>
      <c r="B9" s="32" t="s">
        <v>115</v>
      </c>
      <c r="C9" s="29"/>
      <c r="D9" s="30"/>
      <c r="E9" s="13" t="s">
        <v>116</v>
      </c>
      <c r="F9" s="29"/>
      <c r="G9" s="179" t="s">
        <v>117</v>
      </c>
      <c r="H9" s="31"/>
    </row>
    <row r="10" spans="1:8" ht="14.25" customHeight="1">
      <c r="A10" s="27"/>
      <c r="B10" s="32" t="s">
        <v>118</v>
      </c>
      <c r="C10" s="29"/>
      <c r="D10" s="30"/>
      <c r="E10" s="13" t="s">
        <v>119</v>
      </c>
      <c r="F10" s="29"/>
      <c r="G10" s="179" t="s">
        <v>120</v>
      </c>
      <c r="H10" s="31"/>
    </row>
    <row r="11" spans="1:8" ht="14.25" customHeight="1">
      <c r="A11" s="27"/>
      <c r="B11" s="32" t="s">
        <v>121</v>
      </c>
      <c r="C11" s="29"/>
      <c r="D11" s="30"/>
      <c r="E11" s="13" t="s">
        <v>119</v>
      </c>
      <c r="F11" s="29"/>
      <c r="G11" s="179" t="s">
        <v>122</v>
      </c>
      <c r="H11" s="31"/>
    </row>
    <row r="12" spans="1:8" ht="14.25" customHeight="1">
      <c r="A12" s="27"/>
      <c r="B12" s="28" t="s">
        <v>123</v>
      </c>
      <c r="C12" s="29"/>
      <c r="D12" s="30"/>
      <c r="E12" s="13"/>
      <c r="F12" s="29"/>
      <c r="G12" s="179"/>
      <c r="H12" s="31"/>
    </row>
    <row r="13" spans="1:8" ht="14.25" customHeight="1">
      <c r="A13" s="27"/>
      <c r="B13" s="32" t="s">
        <v>124</v>
      </c>
      <c r="C13" s="29"/>
      <c r="D13" s="30"/>
      <c r="E13" s="13" t="s">
        <v>125</v>
      </c>
      <c r="F13" s="29"/>
      <c r="G13" s="179" t="s">
        <v>126</v>
      </c>
      <c r="H13" s="31"/>
    </row>
    <row r="14" spans="1:8" ht="14.25" customHeight="1">
      <c r="A14" s="27"/>
      <c r="B14" s="32" t="s">
        <v>127</v>
      </c>
      <c r="C14" s="29"/>
      <c r="D14" s="30"/>
      <c r="E14" s="13" t="s">
        <v>128</v>
      </c>
      <c r="F14" s="29"/>
      <c r="G14" s="179" t="s">
        <v>129</v>
      </c>
      <c r="H14" s="31"/>
    </row>
    <row r="15" spans="1:8" ht="14.25" customHeight="1">
      <c r="A15" s="27"/>
      <c r="B15" s="32" t="s">
        <v>130</v>
      </c>
      <c r="C15" s="29"/>
      <c r="D15" s="30"/>
      <c r="E15" s="13" t="s">
        <v>131</v>
      </c>
      <c r="F15" s="29"/>
      <c r="G15" s="179" t="s">
        <v>132</v>
      </c>
      <c r="H15" s="31"/>
    </row>
    <row r="16" spans="1:8" ht="14.25" customHeight="1">
      <c r="A16" s="27"/>
      <c r="B16" s="32" t="s">
        <v>133</v>
      </c>
      <c r="C16" s="29"/>
      <c r="D16" s="30"/>
      <c r="E16" s="13" t="s">
        <v>131</v>
      </c>
      <c r="F16" s="29"/>
      <c r="G16" s="179" t="s">
        <v>134</v>
      </c>
      <c r="H16" s="31"/>
    </row>
    <row r="17" spans="1:8" ht="14.25" customHeight="1">
      <c r="A17" s="27"/>
      <c r="B17" s="32" t="s">
        <v>135</v>
      </c>
      <c r="C17" s="29"/>
      <c r="D17" s="30"/>
      <c r="E17" s="13" t="s">
        <v>136</v>
      </c>
      <c r="F17" s="29"/>
      <c r="G17" s="179" t="s">
        <v>137</v>
      </c>
      <c r="H17" s="31"/>
    </row>
    <row r="18" spans="1:8" ht="14.25" customHeight="1">
      <c r="A18" s="27"/>
      <c r="B18" s="28" t="s">
        <v>138</v>
      </c>
      <c r="C18" s="29"/>
      <c r="D18" s="30"/>
      <c r="E18" s="13"/>
      <c r="F18" s="29"/>
      <c r="G18" s="179"/>
      <c r="H18" s="31"/>
    </row>
    <row r="19" spans="1:8" ht="14.25" customHeight="1">
      <c r="A19" s="27"/>
      <c r="B19" s="32" t="s">
        <v>139</v>
      </c>
      <c r="C19" s="29"/>
      <c r="D19" s="30"/>
      <c r="E19" s="13" t="s">
        <v>140</v>
      </c>
      <c r="F19" s="29"/>
      <c r="G19" s="179" t="s">
        <v>141</v>
      </c>
      <c r="H19" s="31"/>
    </row>
    <row r="20" spans="1:8" ht="14.25" customHeight="1">
      <c r="A20" s="27"/>
      <c r="B20" s="32" t="s">
        <v>142</v>
      </c>
      <c r="C20" s="29"/>
      <c r="D20" s="30"/>
      <c r="E20" s="13" t="s">
        <v>143</v>
      </c>
      <c r="F20" s="29"/>
      <c r="G20" s="179" t="s">
        <v>144</v>
      </c>
      <c r="H20" s="31"/>
    </row>
    <row r="21" spans="1:8" ht="14.25" customHeight="1">
      <c r="A21" s="27"/>
      <c r="B21" s="32" t="s">
        <v>145</v>
      </c>
      <c r="C21" s="29"/>
      <c r="D21" s="30"/>
      <c r="E21" s="13" t="s">
        <v>146</v>
      </c>
      <c r="F21" s="29"/>
      <c r="G21" s="179" t="s">
        <v>147</v>
      </c>
      <c r="H21" s="31"/>
    </row>
    <row r="22" spans="1:8" ht="14.25" customHeight="1">
      <c r="A22" s="27"/>
      <c r="B22" s="32" t="s">
        <v>148</v>
      </c>
      <c r="C22" s="29"/>
      <c r="D22" s="30"/>
      <c r="E22" s="13" t="s">
        <v>149</v>
      </c>
      <c r="F22" s="29"/>
      <c r="G22" s="179" t="s">
        <v>150</v>
      </c>
      <c r="H22" s="31"/>
    </row>
    <row r="23" spans="1:8" ht="14.25" customHeight="1">
      <c r="A23" s="27"/>
      <c r="B23" s="32" t="s">
        <v>151</v>
      </c>
      <c r="C23" s="29"/>
      <c r="D23" s="30"/>
      <c r="E23" s="13" t="s">
        <v>152</v>
      </c>
      <c r="F23" s="29"/>
      <c r="G23" s="179" t="s">
        <v>153</v>
      </c>
      <c r="H23" s="31"/>
    </row>
    <row r="24" spans="1:8" ht="14.25" customHeight="1">
      <c r="A24" s="27"/>
      <c r="B24" s="32" t="s">
        <v>154</v>
      </c>
      <c r="C24" s="29"/>
      <c r="D24" s="30"/>
      <c r="E24" s="13" t="s">
        <v>155</v>
      </c>
      <c r="F24" s="29"/>
      <c r="G24" s="179" t="s">
        <v>156</v>
      </c>
      <c r="H24" s="31"/>
    </row>
    <row r="25" spans="1:8" ht="14.25" customHeight="1">
      <c r="A25" s="27"/>
      <c r="B25" s="32" t="s">
        <v>157</v>
      </c>
      <c r="C25" s="29"/>
      <c r="D25" s="30"/>
      <c r="E25" s="13" t="s">
        <v>158</v>
      </c>
      <c r="F25" s="29"/>
      <c r="G25" s="179" t="s">
        <v>159</v>
      </c>
      <c r="H25" s="31"/>
    </row>
    <row r="26" spans="1:8" ht="14.25" customHeight="1">
      <c r="A26" s="27"/>
      <c r="B26" s="32" t="s">
        <v>160</v>
      </c>
      <c r="C26" s="29"/>
      <c r="D26" s="30"/>
      <c r="E26" s="13" t="s">
        <v>161</v>
      </c>
      <c r="F26" s="29"/>
      <c r="G26" s="179" t="s">
        <v>162</v>
      </c>
      <c r="H26" s="31"/>
    </row>
    <row r="27" spans="1:8" ht="14.25" customHeight="1">
      <c r="A27" s="27"/>
      <c r="B27" s="28" t="s">
        <v>163</v>
      </c>
      <c r="C27" s="29"/>
      <c r="D27" s="30"/>
      <c r="E27" s="13"/>
      <c r="F27" s="29"/>
      <c r="G27" s="179"/>
      <c r="H27" s="31"/>
    </row>
    <row r="28" spans="1:8" ht="14.25" customHeight="1">
      <c r="A28" s="27"/>
      <c r="B28" s="32" t="s">
        <v>164</v>
      </c>
      <c r="C28" s="29"/>
      <c r="D28" s="30"/>
      <c r="E28" s="13" t="s">
        <v>140</v>
      </c>
      <c r="F28" s="29"/>
      <c r="G28" s="179" t="s">
        <v>165</v>
      </c>
      <c r="H28" s="31"/>
    </row>
    <row r="29" spans="1:8" ht="14.25" customHeight="1">
      <c r="A29" s="27"/>
      <c r="B29" s="32" t="s">
        <v>166</v>
      </c>
      <c r="C29" s="29"/>
      <c r="D29" s="30"/>
      <c r="E29" s="13" t="s">
        <v>143</v>
      </c>
      <c r="F29" s="29"/>
      <c r="G29" s="179" t="s">
        <v>167</v>
      </c>
      <c r="H29" s="31"/>
    </row>
    <row r="30" spans="1:8" ht="14.25" customHeight="1">
      <c r="A30" s="27"/>
      <c r="B30" s="32" t="s">
        <v>168</v>
      </c>
      <c r="C30" s="29"/>
      <c r="D30" s="30"/>
      <c r="E30" s="13" t="s">
        <v>146</v>
      </c>
      <c r="F30" s="29"/>
      <c r="G30" s="179" t="s">
        <v>169</v>
      </c>
      <c r="H30" s="31"/>
    </row>
    <row r="31" spans="1:8" ht="14.25" customHeight="1">
      <c r="A31" s="27"/>
      <c r="B31" s="32" t="s">
        <v>170</v>
      </c>
      <c r="C31" s="29"/>
      <c r="D31" s="30"/>
      <c r="E31" s="13" t="s">
        <v>149</v>
      </c>
      <c r="F31" s="29"/>
      <c r="G31" s="179" t="s">
        <v>171</v>
      </c>
      <c r="H31" s="31"/>
    </row>
    <row r="32" spans="1:8" ht="14.25" customHeight="1">
      <c r="A32" s="27"/>
      <c r="B32" s="32" t="s">
        <v>172</v>
      </c>
      <c r="C32" s="29"/>
      <c r="D32" s="30"/>
      <c r="E32" s="13" t="s">
        <v>152</v>
      </c>
      <c r="F32" s="29"/>
      <c r="G32" s="179" t="s">
        <v>173</v>
      </c>
      <c r="H32" s="31"/>
    </row>
    <row r="33" spans="1:8" ht="14.25" customHeight="1">
      <c r="A33" s="27"/>
      <c r="B33" s="32" t="s">
        <v>174</v>
      </c>
      <c r="C33" s="29"/>
      <c r="D33" s="30"/>
      <c r="E33" s="13" t="s">
        <v>155</v>
      </c>
      <c r="F33" s="29"/>
      <c r="G33" s="179" t="s">
        <v>175</v>
      </c>
      <c r="H33" s="31"/>
    </row>
    <row r="34" spans="1:8" ht="14.25" customHeight="1">
      <c r="A34" s="27"/>
      <c r="B34" s="32" t="s">
        <v>176</v>
      </c>
      <c r="C34" s="29"/>
      <c r="D34" s="30"/>
      <c r="E34" s="13" t="s">
        <v>158</v>
      </c>
      <c r="F34" s="29"/>
      <c r="G34" s="179" t="s">
        <v>177</v>
      </c>
      <c r="H34" s="31"/>
    </row>
    <row r="35" spans="1:8" ht="14.25" customHeight="1">
      <c r="A35" s="27"/>
      <c r="B35" s="32" t="s">
        <v>178</v>
      </c>
      <c r="C35" s="29"/>
      <c r="D35" s="30"/>
      <c r="E35" s="13" t="s">
        <v>161</v>
      </c>
      <c r="F35" s="29"/>
      <c r="G35" s="179" t="s">
        <v>179</v>
      </c>
      <c r="H35" s="31"/>
    </row>
    <row r="36" spans="1:8" ht="14.25" customHeight="1">
      <c r="A36" s="27"/>
      <c r="B36" s="28" t="s">
        <v>180</v>
      </c>
      <c r="C36" s="29"/>
      <c r="D36" s="30"/>
      <c r="E36" s="13"/>
      <c r="F36" s="29"/>
      <c r="G36" s="179"/>
      <c r="H36" s="31"/>
    </row>
    <row r="37" spans="1:8" ht="14.25" customHeight="1">
      <c r="A37" s="27"/>
      <c r="B37" s="32" t="s">
        <v>181</v>
      </c>
      <c r="C37" s="29"/>
      <c r="D37" s="30"/>
      <c r="E37" s="13" t="s">
        <v>182</v>
      </c>
      <c r="F37" s="29"/>
      <c r="G37" s="179" t="s">
        <v>183</v>
      </c>
      <c r="H37" s="31"/>
    </row>
    <row r="38" spans="1:8" ht="14.25" customHeight="1">
      <c r="A38" s="27"/>
      <c r="B38" s="32" t="s">
        <v>184</v>
      </c>
      <c r="C38" s="29"/>
      <c r="D38" s="30"/>
      <c r="E38" s="13" t="s">
        <v>185</v>
      </c>
      <c r="F38" s="29"/>
      <c r="G38" s="179" t="s">
        <v>186</v>
      </c>
      <c r="H38" s="31"/>
    </row>
    <row r="39" spans="1:8" ht="14.25" customHeight="1">
      <c r="A39" s="27"/>
      <c r="B39" s="32" t="s">
        <v>187</v>
      </c>
      <c r="C39" s="29"/>
      <c r="D39" s="30"/>
      <c r="E39" s="13" t="s">
        <v>188</v>
      </c>
      <c r="F39" s="29"/>
      <c r="G39" s="179" t="s">
        <v>189</v>
      </c>
      <c r="H39" s="31"/>
    </row>
    <row r="40" spans="1:8" ht="14.25" customHeight="1">
      <c r="A40" s="27"/>
      <c r="B40" s="32" t="s">
        <v>190</v>
      </c>
      <c r="C40" s="29"/>
      <c r="D40" s="30"/>
      <c r="E40" s="13" t="s">
        <v>191</v>
      </c>
      <c r="F40" s="29"/>
      <c r="G40" s="179" t="s">
        <v>192</v>
      </c>
      <c r="H40" s="31"/>
    </row>
    <row r="41" spans="1:8" ht="14.25" customHeight="1">
      <c r="A41" s="27"/>
      <c r="B41" s="28" t="s">
        <v>193</v>
      </c>
      <c r="C41" s="29"/>
      <c r="D41" s="30"/>
      <c r="E41" s="13"/>
      <c r="F41" s="29"/>
      <c r="G41" s="179"/>
      <c r="H41" s="31"/>
    </row>
    <row r="42" spans="1:8" ht="14.25" customHeight="1">
      <c r="A42" s="27"/>
      <c r="B42" s="32" t="s">
        <v>194</v>
      </c>
      <c r="C42" s="29"/>
      <c r="D42" s="30"/>
      <c r="E42" s="13" t="s">
        <v>195</v>
      </c>
      <c r="F42" s="29"/>
      <c r="G42" s="179" t="s">
        <v>196</v>
      </c>
      <c r="H42" s="31"/>
    </row>
    <row r="43" spans="1:8" ht="14.25" customHeight="1">
      <c r="A43" s="27"/>
      <c r="B43" s="32" t="s">
        <v>197</v>
      </c>
      <c r="C43" s="29"/>
      <c r="D43" s="30"/>
      <c r="E43" s="13" t="s">
        <v>198</v>
      </c>
      <c r="F43" s="29"/>
      <c r="G43" s="179" t="s">
        <v>199</v>
      </c>
      <c r="H43" s="31"/>
    </row>
    <row r="44" spans="1:8" ht="14.25" customHeight="1">
      <c r="A44" s="27"/>
      <c r="B44" s="32" t="s">
        <v>200</v>
      </c>
      <c r="C44" s="29"/>
      <c r="D44" s="30"/>
      <c r="E44" s="13" t="s">
        <v>201</v>
      </c>
      <c r="F44" s="29"/>
      <c r="G44" s="179" t="s">
        <v>202</v>
      </c>
      <c r="H44" s="31"/>
    </row>
    <row r="45" spans="1:8" ht="14.25" customHeight="1">
      <c r="A45" s="27"/>
      <c r="B45" s="32" t="s">
        <v>203</v>
      </c>
      <c r="C45" s="29"/>
      <c r="D45" s="30"/>
      <c r="E45" s="13" t="s">
        <v>146</v>
      </c>
      <c r="F45" s="29"/>
      <c r="G45" s="179" t="s">
        <v>204</v>
      </c>
      <c r="H45" s="31"/>
    </row>
    <row r="46" spans="1:8" ht="14.25" customHeight="1">
      <c r="A46" s="27"/>
      <c r="B46" s="28" t="s">
        <v>205</v>
      </c>
      <c r="C46" s="29"/>
      <c r="D46" s="30"/>
      <c r="E46" s="13"/>
      <c r="F46" s="29"/>
      <c r="G46" s="179"/>
      <c r="H46" s="31"/>
    </row>
    <row r="47" spans="1:8" ht="14.25" customHeight="1">
      <c r="A47" s="27"/>
      <c r="B47" s="32" t="s">
        <v>206</v>
      </c>
      <c r="C47" s="29"/>
      <c r="D47" s="30"/>
      <c r="E47" s="13" t="s">
        <v>207</v>
      </c>
      <c r="F47" s="29"/>
      <c r="G47" s="179" t="s">
        <v>208</v>
      </c>
      <c r="H47" s="31"/>
    </row>
    <row r="48" spans="1:8" ht="14.25" customHeight="1">
      <c r="A48" s="27"/>
      <c r="B48" s="32" t="s">
        <v>209</v>
      </c>
      <c r="C48" s="29"/>
      <c r="D48" s="30"/>
      <c r="E48" s="13" t="s">
        <v>210</v>
      </c>
      <c r="F48" s="29"/>
      <c r="G48" s="179" t="s">
        <v>211</v>
      </c>
      <c r="H48" s="31"/>
    </row>
    <row r="49" spans="1:8" ht="14.25" customHeight="1">
      <c r="A49" s="27"/>
      <c r="B49" s="32" t="s">
        <v>212</v>
      </c>
      <c r="C49" s="29"/>
      <c r="D49" s="30"/>
      <c r="E49" s="13" t="s">
        <v>213</v>
      </c>
      <c r="F49" s="29"/>
      <c r="G49" s="179" t="s">
        <v>214</v>
      </c>
      <c r="H49" s="31"/>
    </row>
    <row r="50" spans="1:8" ht="14.25" customHeight="1">
      <c r="A50" s="27"/>
      <c r="B50" s="28" t="s">
        <v>215</v>
      </c>
      <c r="C50" s="29"/>
      <c r="D50" s="30"/>
      <c r="E50" s="13"/>
      <c r="F50" s="29"/>
      <c r="G50" s="179"/>
      <c r="H50" s="31"/>
    </row>
    <row r="51" spans="1:8" ht="14.25" customHeight="1">
      <c r="A51" s="27"/>
      <c r="B51" s="32" t="s">
        <v>216</v>
      </c>
      <c r="C51" s="29"/>
      <c r="D51" s="30"/>
      <c r="E51" s="13" t="s">
        <v>217</v>
      </c>
      <c r="F51" s="29"/>
      <c r="G51" s="179" t="s">
        <v>218</v>
      </c>
      <c r="H51" s="31"/>
    </row>
    <row r="52" spans="1:8" ht="14.25" customHeight="1">
      <c r="A52" s="27"/>
      <c r="B52" s="32" t="s">
        <v>219</v>
      </c>
      <c r="C52" s="29"/>
      <c r="D52" s="30"/>
      <c r="E52" s="13" t="s">
        <v>220</v>
      </c>
      <c r="F52" s="29"/>
      <c r="G52" s="179" t="s">
        <v>221</v>
      </c>
      <c r="H52" s="31"/>
    </row>
    <row r="53" spans="1:8" ht="14.25" customHeight="1">
      <c r="A53" s="27"/>
      <c r="B53" s="32" t="s">
        <v>222</v>
      </c>
      <c r="C53" s="29"/>
      <c r="D53" s="30"/>
      <c r="E53" s="13" t="s">
        <v>223</v>
      </c>
      <c r="F53" s="29"/>
      <c r="G53" s="179" t="s">
        <v>224</v>
      </c>
      <c r="H53" s="31"/>
    </row>
    <row r="54" spans="1:8" ht="14.25" customHeight="1">
      <c r="A54" s="33"/>
      <c r="B54" s="34" t="s">
        <v>225</v>
      </c>
      <c r="C54" s="35"/>
      <c r="D54" s="36"/>
      <c r="E54" s="19" t="s">
        <v>226</v>
      </c>
      <c r="F54" s="35"/>
      <c r="G54" s="180" t="s">
        <v>227</v>
      </c>
      <c r="H54" s="37"/>
    </row>
    <row r="55" spans="1:8" ht="14.25" customHeight="1">
      <c r="A55" s="38"/>
      <c r="B55" s="32"/>
      <c r="C55" s="29"/>
      <c r="D55" s="29"/>
      <c r="E55" s="29"/>
      <c r="F55" s="29"/>
      <c r="G55" s="11"/>
      <c r="H55" s="29"/>
    </row>
    <row r="56" spans="1:8" ht="14.25" customHeight="1">
      <c r="A56" s="38"/>
      <c r="B56" s="32"/>
      <c r="C56" s="29"/>
      <c r="D56" s="29"/>
      <c r="E56" s="29"/>
      <c r="F56" s="29"/>
      <c r="G56" s="11"/>
      <c r="H56" s="29"/>
    </row>
    <row r="57" spans="1:8" ht="14.25" customHeight="1">
      <c r="A57" s="38"/>
      <c r="B57" s="32"/>
      <c r="C57" s="29"/>
      <c r="D57" s="29"/>
      <c r="E57" s="29"/>
      <c r="F57" s="29"/>
      <c r="G57" s="11"/>
      <c r="H57" s="29"/>
    </row>
    <row r="58" spans="1:8" ht="21">
      <c r="A58" s="181"/>
      <c r="B58" s="183"/>
      <c r="C58" s="183"/>
      <c r="D58" s="183"/>
      <c r="E58" s="183"/>
      <c r="F58" s="183"/>
      <c r="G58" s="183"/>
      <c r="H58" s="183"/>
    </row>
    <row r="59" ht="6" customHeight="1"/>
    <row r="60" spans="1:8" ht="21" customHeight="1">
      <c r="A60" s="184" t="s">
        <v>100</v>
      </c>
      <c r="B60" s="184"/>
      <c r="C60" s="185"/>
      <c r="D60" s="186" t="s">
        <v>101</v>
      </c>
      <c r="E60" s="187"/>
      <c r="F60" s="188" t="s">
        <v>102</v>
      </c>
      <c r="G60" s="184"/>
      <c r="H60" s="184"/>
    </row>
    <row r="61" spans="1:8" ht="15" customHeight="1">
      <c r="A61" s="27"/>
      <c r="B61" s="28" t="s">
        <v>228</v>
      </c>
      <c r="C61" s="29"/>
      <c r="D61" s="30"/>
      <c r="E61" s="13"/>
      <c r="F61" s="29"/>
      <c r="G61" s="29"/>
      <c r="H61" s="31"/>
    </row>
    <row r="62" spans="1:8" ht="15.75" customHeight="1">
      <c r="A62" s="27"/>
      <c r="B62" s="32" t="s">
        <v>229</v>
      </c>
      <c r="C62" s="29"/>
      <c r="D62" s="30"/>
      <c r="E62" s="13" t="s">
        <v>230</v>
      </c>
      <c r="F62" s="29"/>
      <c r="G62" s="177" t="s">
        <v>231</v>
      </c>
      <c r="H62" s="31"/>
    </row>
    <row r="63" spans="1:8" ht="15.75" customHeight="1">
      <c r="A63" s="27"/>
      <c r="B63" s="32" t="s">
        <v>232</v>
      </c>
      <c r="C63" s="29"/>
      <c r="D63" s="30"/>
      <c r="E63" s="13" t="s">
        <v>233</v>
      </c>
      <c r="F63" s="29"/>
      <c r="G63" s="177" t="s">
        <v>234</v>
      </c>
      <c r="H63" s="31"/>
    </row>
    <row r="64" spans="1:8" ht="15.75" customHeight="1">
      <c r="A64" s="27"/>
      <c r="B64" s="32" t="s">
        <v>235</v>
      </c>
      <c r="C64" s="29"/>
      <c r="D64" s="30"/>
      <c r="E64" s="13" t="s">
        <v>233</v>
      </c>
      <c r="F64" s="29"/>
      <c r="G64" s="177" t="s">
        <v>234</v>
      </c>
      <c r="H64" s="31"/>
    </row>
    <row r="65" spans="1:8" ht="15.75" customHeight="1">
      <c r="A65" s="27"/>
      <c r="B65" s="32" t="s">
        <v>236</v>
      </c>
      <c r="C65" s="29"/>
      <c r="D65" s="30"/>
      <c r="E65" s="13" t="s">
        <v>233</v>
      </c>
      <c r="F65" s="29"/>
      <c r="G65" s="177" t="s">
        <v>237</v>
      </c>
      <c r="H65" s="31"/>
    </row>
    <row r="66" spans="1:8" ht="15.75" customHeight="1">
      <c r="A66" s="27"/>
      <c r="B66" s="32" t="s">
        <v>238</v>
      </c>
      <c r="C66" s="29"/>
      <c r="D66" s="30"/>
      <c r="E66" s="13" t="s">
        <v>239</v>
      </c>
      <c r="F66" s="29"/>
      <c r="G66" s="177" t="s">
        <v>240</v>
      </c>
      <c r="H66" s="31"/>
    </row>
    <row r="67" spans="1:8" ht="15.75" customHeight="1">
      <c r="A67" s="27"/>
      <c r="B67" s="32" t="s">
        <v>241</v>
      </c>
      <c r="C67" s="29"/>
      <c r="D67" s="30"/>
      <c r="E67" s="13" t="s">
        <v>242</v>
      </c>
      <c r="F67" s="29"/>
      <c r="G67" s="177" t="s">
        <v>243</v>
      </c>
      <c r="H67" s="31"/>
    </row>
    <row r="68" spans="1:8" ht="15.75" customHeight="1">
      <c r="A68" s="27"/>
      <c r="B68" s="32" t="s">
        <v>244</v>
      </c>
      <c r="C68" s="29"/>
      <c r="D68" s="30"/>
      <c r="E68" s="13" t="s">
        <v>245</v>
      </c>
      <c r="F68" s="29"/>
      <c r="G68" s="177" t="s">
        <v>246</v>
      </c>
      <c r="H68" s="31"/>
    </row>
    <row r="69" spans="1:8" ht="15.75" customHeight="1">
      <c r="A69" s="27"/>
      <c r="B69" s="32" t="s">
        <v>247</v>
      </c>
      <c r="C69" s="29"/>
      <c r="D69" s="30"/>
      <c r="E69" s="13" t="s">
        <v>220</v>
      </c>
      <c r="F69" s="29"/>
      <c r="G69" s="177" t="s">
        <v>248</v>
      </c>
      <c r="H69" s="31"/>
    </row>
    <row r="70" spans="1:8" ht="15" customHeight="1">
      <c r="A70" s="27"/>
      <c r="B70" s="28" t="s">
        <v>249</v>
      </c>
      <c r="C70" s="29"/>
      <c r="D70" s="30"/>
      <c r="E70" s="13"/>
      <c r="F70" s="29"/>
      <c r="G70" s="177"/>
      <c r="H70" s="31"/>
    </row>
    <row r="71" spans="1:8" ht="15" customHeight="1">
      <c r="A71" s="27"/>
      <c r="B71" s="32" t="s">
        <v>250</v>
      </c>
      <c r="C71" s="29"/>
      <c r="D71" s="30"/>
      <c r="E71" s="13" t="s">
        <v>251</v>
      </c>
      <c r="F71" s="29"/>
      <c r="G71" s="177" t="s">
        <v>252</v>
      </c>
      <c r="H71" s="31"/>
    </row>
    <row r="72" spans="1:8" ht="15" customHeight="1">
      <c r="A72" s="27"/>
      <c r="B72" s="32" t="s">
        <v>253</v>
      </c>
      <c r="C72" s="29"/>
      <c r="D72" s="30"/>
      <c r="E72" s="13" t="s">
        <v>254</v>
      </c>
      <c r="F72" s="29"/>
      <c r="G72" s="177" t="s">
        <v>255</v>
      </c>
      <c r="H72" s="31"/>
    </row>
    <row r="73" spans="1:8" ht="15" customHeight="1">
      <c r="A73" s="27"/>
      <c r="B73" s="32" t="s">
        <v>256</v>
      </c>
      <c r="C73" s="29"/>
      <c r="D73" s="30"/>
      <c r="E73" s="13" t="s">
        <v>136</v>
      </c>
      <c r="F73" s="29"/>
      <c r="G73" s="177" t="s">
        <v>257</v>
      </c>
      <c r="H73" s="31"/>
    </row>
    <row r="74" spans="1:8" ht="15" customHeight="1">
      <c r="A74" s="27" t="s">
        <v>103</v>
      </c>
      <c r="B74" s="28" t="s">
        <v>258</v>
      </c>
      <c r="C74" s="29"/>
      <c r="D74" s="30"/>
      <c r="E74" s="13"/>
      <c r="F74" s="29"/>
      <c r="G74" s="177"/>
      <c r="H74" s="31"/>
    </row>
    <row r="75" spans="1:8" ht="15.75" customHeight="1">
      <c r="A75" s="27"/>
      <c r="B75" s="32" t="s">
        <v>259</v>
      </c>
      <c r="C75" s="29"/>
      <c r="D75" s="30"/>
      <c r="E75" s="13" t="s">
        <v>260</v>
      </c>
      <c r="F75" s="29"/>
      <c r="G75" s="177" t="s">
        <v>261</v>
      </c>
      <c r="H75" s="31"/>
    </row>
    <row r="76" spans="1:8" ht="15.75" customHeight="1">
      <c r="A76" s="27"/>
      <c r="B76" s="32" t="s">
        <v>262</v>
      </c>
      <c r="C76" s="29"/>
      <c r="D76" s="30"/>
      <c r="E76" s="13" t="s">
        <v>263</v>
      </c>
      <c r="F76" s="29"/>
      <c r="G76" s="177" t="s">
        <v>264</v>
      </c>
      <c r="H76" s="31"/>
    </row>
    <row r="77" spans="1:8" ht="15.75" customHeight="1">
      <c r="A77" s="27"/>
      <c r="B77" s="32" t="s">
        <v>265</v>
      </c>
      <c r="C77" s="29"/>
      <c r="D77" s="30"/>
      <c r="E77" s="13" t="s">
        <v>266</v>
      </c>
      <c r="F77" s="29"/>
      <c r="G77" s="177" t="s">
        <v>267</v>
      </c>
      <c r="H77" s="31"/>
    </row>
    <row r="78" spans="1:8" ht="15.75" customHeight="1">
      <c r="A78" s="27"/>
      <c r="B78" s="32" t="s">
        <v>268</v>
      </c>
      <c r="C78" s="29"/>
      <c r="D78" s="30"/>
      <c r="E78" s="13" t="s">
        <v>269</v>
      </c>
      <c r="F78" s="29"/>
      <c r="G78" s="177" t="s">
        <v>270</v>
      </c>
      <c r="H78" s="31"/>
    </row>
    <row r="79" spans="1:8" ht="15" customHeight="1">
      <c r="A79" s="27" t="s">
        <v>103</v>
      </c>
      <c r="B79" s="28" t="s">
        <v>271</v>
      </c>
      <c r="C79" s="29"/>
      <c r="D79" s="30"/>
      <c r="E79" s="13"/>
      <c r="F79" s="29"/>
      <c r="G79" s="177"/>
      <c r="H79" s="31"/>
    </row>
    <row r="80" spans="1:8" ht="15" customHeight="1">
      <c r="A80" s="27"/>
      <c r="B80" s="32" t="s">
        <v>272</v>
      </c>
      <c r="C80" s="29"/>
      <c r="D80" s="30"/>
      <c r="E80" s="13" t="s">
        <v>273</v>
      </c>
      <c r="F80" s="29"/>
      <c r="G80" s="177" t="s">
        <v>274</v>
      </c>
      <c r="H80" s="31"/>
    </row>
    <row r="81" spans="1:8" ht="15" customHeight="1">
      <c r="A81" s="27"/>
      <c r="B81" s="32" t="s">
        <v>275</v>
      </c>
      <c r="C81" s="29"/>
      <c r="D81" s="30"/>
      <c r="E81" s="13" t="s">
        <v>276</v>
      </c>
      <c r="F81" s="29"/>
      <c r="G81" s="177" t="s">
        <v>277</v>
      </c>
      <c r="H81" s="31"/>
    </row>
    <row r="82" spans="1:8" ht="15" customHeight="1">
      <c r="A82" s="27"/>
      <c r="B82" s="32" t="s">
        <v>278</v>
      </c>
      <c r="C82" s="29"/>
      <c r="D82" s="30"/>
      <c r="E82" s="13" t="s">
        <v>279</v>
      </c>
      <c r="F82" s="29"/>
      <c r="G82" s="177" t="s">
        <v>280</v>
      </c>
      <c r="H82" s="31"/>
    </row>
    <row r="83" spans="1:8" ht="15" customHeight="1">
      <c r="A83" s="27"/>
      <c r="B83" s="32" t="s">
        <v>281</v>
      </c>
      <c r="C83" s="29"/>
      <c r="D83" s="30"/>
      <c r="E83" s="13" t="s">
        <v>279</v>
      </c>
      <c r="F83" s="29"/>
      <c r="G83" s="177" t="s">
        <v>282</v>
      </c>
      <c r="H83" s="31"/>
    </row>
    <row r="84" spans="1:8" ht="15" customHeight="1">
      <c r="A84" s="27"/>
      <c r="B84" s="32" t="s">
        <v>283</v>
      </c>
      <c r="C84" s="29"/>
      <c r="D84" s="30"/>
      <c r="E84" s="13" t="s">
        <v>284</v>
      </c>
      <c r="F84" s="29"/>
      <c r="G84" s="177" t="s">
        <v>285</v>
      </c>
      <c r="H84" s="31"/>
    </row>
    <row r="85" spans="1:8" ht="15" customHeight="1">
      <c r="A85" s="27" t="s">
        <v>103</v>
      </c>
      <c r="B85" s="28" t="s">
        <v>286</v>
      </c>
      <c r="C85" s="29"/>
      <c r="D85" s="30"/>
      <c r="E85" s="13"/>
      <c r="F85" s="29"/>
      <c r="G85" s="177"/>
      <c r="H85" s="31"/>
    </row>
    <row r="86" spans="1:8" ht="15" customHeight="1">
      <c r="A86" s="27"/>
      <c r="B86" s="32" t="s">
        <v>287</v>
      </c>
      <c r="C86" s="29"/>
      <c r="D86" s="30"/>
      <c r="E86" s="13" t="s">
        <v>288</v>
      </c>
      <c r="F86" s="29"/>
      <c r="G86" s="177" t="s">
        <v>289</v>
      </c>
      <c r="H86" s="31"/>
    </row>
    <row r="87" spans="1:8" ht="15" customHeight="1">
      <c r="A87" s="27"/>
      <c r="B87" s="32" t="s">
        <v>290</v>
      </c>
      <c r="C87" s="29"/>
      <c r="D87" s="30"/>
      <c r="E87" s="13" t="s">
        <v>291</v>
      </c>
      <c r="F87" s="29"/>
      <c r="G87" s="177" t="s">
        <v>292</v>
      </c>
      <c r="H87" s="31"/>
    </row>
    <row r="88" spans="1:8" ht="15" customHeight="1">
      <c r="A88" s="27" t="s">
        <v>103</v>
      </c>
      <c r="B88" s="28" t="s">
        <v>293</v>
      </c>
      <c r="C88" s="29"/>
      <c r="D88" s="30"/>
      <c r="E88" s="13"/>
      <c r="F88" s="29"/>
      <c r="G88" s="177"/>
      <c r="H88" s="31"/>
    </row>
    <row r="89" spans="1:8" ht="16.5" customHeight="1">
      <c r="A89" s="27"/>
      <c r="B89" s="32" t="s">
        <v>294</v>
      </c>
      <c r="C89" s="29"/>
      <c r="D89" s="30"/>
      <c r="E89" s="13" t="s">
        <v>107</v>
      </c>
      <c r="F89" s="29"/>
      <c r="G89" s="177" t="s">
        <v>295</v>
      </c>
      <c r="H89" s="31"/>
    </row>
    <row r="90" spans="1:8" ht="16.5" customHeight="1">
      <c r="A90" s="27"/>
      <c r="B90" s="32" t="s">
        <v>296</v>
      </c>
      <c r="C90" s="29"/>
      <c r="D90" s="30"/>
      <c r="E90" s="13" t="s">
        <v>297</v>
      </c>
      <c r="F90" s="29"/>
      <c r="G90" s="177" t="s">
        <v>298</v>
      </c>
      <c r="H90" s="31"/>
    </row>
    <row r="91" spans="1:8" ht="16.5" customHeight="1">
      <c r="A91" s="27"/>
      <c r="B91" s="32" t="s">
        <v>299</v>
      </c>
      <c r="C91" s="29"/>
      <c r="D91" s="30"/>
      <c r="E91" s="13" t="s">
        <v>300</v>
      </c>
      <c r="F91" s="29"/>
      <c r="G91" s="177" t="s">
        <v>301</v>
      </c>
      <c r="H91" s="31"/>
    </row>
    <row r="92" spans="1:8" ht="16.5" customHeight="1">
      <c r="A92" s="27"/>
      <c r="B92" s="32" t="s">
        <v>302</v>
      </c>
      <c r="C92" s="29"/>
      <c r="D92" s="30"/>
      <c r="E92" s="13" t="s">
        <v>303</v>
      </c>
      <c r="F92" s="29"/>
      <c r="G92" s="177" t="s">
        <v>304</v>
      </c>
      <c r="H92" s="31"/>
    </row>
    <row r="93" spans="1:8" ht="16.5" customHeight="1">
      <c r="A93" s="27"/>
      <c r="B93" s="32" t="s">
        <v>305</v>
      </c>
      <c r="C93" s="29"/>
      <c r="D93" s="30"/>
      <c r="E93" s="13" t="s">
        <v>306</v>
      </c>
      <c r="F93" s="29"/>
      <c r="G93" s="177" t="s">
        <v>307</v>
      </c>
      <c r="H93" s="31"/>
    </row>
    <row r="94" spans="1:8" ht="15" customHeight="1">
      <c r="A94" s="27"/>
      <c r="B94" s="32" t="s">
        <v>308</v>
      </c>
      <c r="C94" s="29"/>
      <c r="D94" s="30"/>
      <c r="E94" s="13" t="s">
        <v>309</v>
      </c>
      <c r="F94" s="29"/>
      <c r="G94" s="177" t="s">
        <v>310</v>
      </c>
      <c r="H94" s="31"/>
    </row>
    <row r="95" spans="1:8" ht="15" customHeight="1">
      <c r="A95" s="27"/>
      <c r="B95" s="32" t="s">
        <v>311</v>
      </c>
      <c r="C95" s="29"/>
      <c r="D95" s="30"/>
      <c r="E95" s="13" t="s">
        <v>312</v>
      </c>
      <c r="F95" s="29"/>
      <c r="G95" s="177" t="s">
        <v>313</v>
      </c>
      <c r="H95" s="31"/>
    </row>
    <row r="96" spans="1:8" ht="15" customHeight="1">
      <c r="A96" s="27"/>
      <c r="B96" s="32" t="s">
        <v>314</v>
      </c>
      <c r="C96" s="29"/>
      <c r="D96" s="30"/>
      <c r="E96" s="13" t="s">
        <v>315</v>
      </c>
      <c r="F96" s="29"/>
      <c r="G96" s="177" t="s">
        <v>316</v>
      </c>
      <c r="H96" s="31"/>
    </row>
    <row r="97" spans="1:8" ht="15" customHeight="1">
      <c r="A97" s="27"/>
      <c r="B97" s="32" t="s">
        <v>317</v>
      </c>
      <c r="C97" s="29"/>
      <c r="D97" s="30"/>
      <c r="E97" s="13" t="s">
        <v>318</v>
      </c>
      <c r="F97" s="29"/>
      <c r="G97" s="177" t="s">
        <v>319</v>
      </c>
      <c r="H97" s="31"/>
    </row>
    <row r="98" spans="1:8" ht="15" customHeight="1">
      <c r="A98" s="27"/>
      <c r="B98" s="32" t="s">
        <v>320</v>
      </c>
      <c r="C98" s="29"/>
      <c r="D98" s="30"/>
      <c r="E98" s="13" t="s">
        <v>321</v>
      </c>
      <c r="F98" s="29"/>
      <c r="G98" s="177" t="s">
        <v>322</v>
      </c>
      <c r="H98" s="31"/>
    </row>
    <row r="99" spans="1:8" ht="15" customHeight="1">
      <c r="A99" s="27"/>
      <c r="B99" s="32" t="s">
        <v>323</v>
      </c>
      <c r="C99" s="29"/>
      <c r="D99" s="30"/>
      <c r="E99" s="13" t="s">
        <v>324</v>
      </c>
      <c r="F99" s="29"/>
      <c r="G99" s="177" t="s">
        <v>325</v>
      </c>
      <c r="H99" s="31"/>
    </row>
    <row r="100" spans="1:8" ht="15" customHeight="1">
      <c r="A100" s="27"/>
      <c r="B100" s="32" t="s">
        <v>326</v>
      </c>
      <c r="C100" s="29"/>
      <c r="D100" s="30"/>
      <c r="E100" s="13" t="s">
        <v>327</v>
      </c>
      <c r="F100" s="29"/>
      <c r="G100" s="177" t="s">
        <v>328</v>
      </c>
      <c r="H100" s="31"/>
    </row>
    <row r="101" spans="1:8" ht="15" customHeight="1">
      <c r="A101" s="27"/>
      <c r="B101" s="32" t="s">
        <v>329</v>
      </c>
      <c r="C101" s="29"/>
      <c r="D101" s="30"/>
      <c r="E101" s="13" t="s">
        <v>330</v>
      </c>
      <c r="F101" s="29"/>
      <c r="G101" s="177" t="s">
        <v>331</v>
      </c>
      <c r="H101" s="31"/>
    </row>
    <row r="102" spans="1:8" ht="15" customHeight="1">
      <c r="A102" s="27"/>
      <c r="B102" s="32" t="s">
        <v>332</v>
      </c>
      <c r="C102" s="29"/>
      <c r="D102" s="30"/>
      <c r="E102" s="13" t="s">
        <v>333</v>
      </c>
      <c r="F102" s="29"/>
      <c r="G102" s="177" t="s">
        <v>334</v>
      </c>
      <c r="H102" s="31"/>
    </row>
    <row r="103" spans="1:8" ht="15" customHeight="1">
      <c r="A103" s="33"/>
      <c r="B103" s="34" t="s">
        <v>335</v>
      </c>
      <c r="C103" s="35"/>
      <c r="D103" s="36"/>
      <c r="E103" s="19" t="s">
        <v>336</v>
      </c>
      <c r="F103" s="35"/>
      <c r="G103" s="178" t="s">
        <v>337</v>
      </c>
      <c r="H103" s="37"/>
    </row>
    <row r="104" spans="1:8" ht="14.25" customHeight="1">
      <c r="A104" s="38"/>
      <c r="B104" s="32"/>
      <c r="C104" s="29"/>
      <c r="D104" s="29"/>
      <c r="E104" s="29"/>
      <c r="F104" s="29"/>
      <c r="G104" s="29"/>
      <c r="H104" s="29"/>
    </row>
    <row r="105" spans="1:8" ht="14.25" customHeight="1">
      <c r="A105" s="38"/>
      <c r="B105" s="32"/>
      <c r="C105" s="29"/>
      <c r="D105" s="29"/>
      <c r="E105" s="29"/>
      <c r="F105" s="29"/>
      <c r="G105" s="29"/>
      <c r="H105" s="29"/>
    </row>
    <row r="106" spans="1:8" ht="14.25" customHeight="1">
      <c r="A106" s="38"/>
      <c r="B106" s="32"/>
      <c r="C106" s="29"/>
      <c r="D106" s="29"/>
      <c r="E106" s="29"/>
      <c r="F106" s="29"/>
      <c r="G106" s="29"/>
      <c r="H106" s="29"/>
    </row>
    <row r="107" spans="1:8" ht="15" customHeight="1">
      <c r="A107" s="38"/>
      <c r="B107" s="32"/>
      <c r="C107" s="29"/>
      <c r="D107" s="29"/>
      <c r="E107" s="29"/>
      <c r="F107" s="29"/>
      <c r="G107" s="29"/>
      <c r="H107" s="29"/>
    </row>
    <row r="108" spans="1:8" ht="13.5">
      <c r="A108" s="38"/>
      <c r="B108" s="32"/>
      <c r="C108" s="29"/>
      <c r="D108" s="29"/>
      <c r="E108" s="29"/>
      <c r="F108" s="29"/>
      <c r="G108" s="11"/>
      <c r="H108" s="29"/>
    </row>
    <row r="109" spans="1:8" ht="13.5">
      <c r="A109" s="38"/>
      <c r="B109" s="32"/>
      <c r="C109" s="29"/>
      <c r="D109" s="29"/>
      <c r="E109" s="29"/>
      <c r="F109" s="29"/>
      <c r="G109" s="11"/>
      <c r="H109" s="29"/>
    </row>
  </sheetData>
  <sheetProtection/>
  <mergeCells count="8">
    <mergeCell ref="A1:H1"/>
    <mergeCell ref="A3:C3"/>
    <mergeCell ref="D3:E3"/>
    <mergeCell ref="F3:H3"/>
    <mergeCell ref="A58:H58"/>
    <mergeCell ref="A60:C60"/>
    <mergeCell ref="D60:E60"/>
    <mergeCell ref="F60:H60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0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6.75" customHeight="1"/>
  <cols>
    <col min="1" max="1" width="2.75390625" style="83" customWidth="1"/>
    <col min="2" max="2" width="2.25390625" style="83" customWidth="1"/>
    <col min="3" max="7" width="2.625" style="83" customWidth="1"/>
    <col min="8" max="8" width="2.50390625" style="83" customWidth="1"/>
    <col min="9" max="10" width="2.625" style="83" customWidth="1"/>
    <col min="11" max="12" width="2.875" style="83" customWidth="1"/>
    <col min="13" max="21" width="2.625" style="83" customWidth="1"/>
    <col min="22" max="22" width="2.75390625" style="83" customWidth="1"/>
    <col min="23" max="29" width="2.625" style="83" customWidth="1"/>
    <col min="30" max="30" width="2.50390625" style="83" customWidth="1"/>
    <col min="31" max="56" width="2.625" style="83" customWidth="1"/>
    <col min="57" max="16384" width="9.00390625" style="83" customWidth="1"/>
  </cols>
  <sheetData>
    <row r="1" spans="1:56" ht="21.75" customHeight="1">
      <c r="A1" s="189" t="s">
        <v>400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AH1" s="190"/>
      <c r="AI1" s="190"/>
      <c r="AJ1" s="190"/>
      <c r="AK1" s="190"/>
      <c r="AL1" s="190"/>
      <c r="AM1" s="190"/>
      <c r="AN1" s="190"/>
      <c r="AO1" s="190"/>
      <c r="AR1" s="84"/>
      <c r="AS1" s="84"/>
      <c r="AT1" s="84"/>
      <c r="AU1" s="84"/>
      <c r="AV1" s="84"/>
      <c r="AW1" s="84"/>
      <c r="AX1" s="84"/>
      <c r="AY1" s="191"/>
      <c r="AZ1" s="191"/>
      <c r="BA1" s="192"/>
      <c r="BB1" s="192"/>
      <c r="BC1" s="192"/>
      <c r="BD1" s="192"/>
    </row>
    <row r="2" spans="44:56" ht="6.75" customHeight="1">
      <c r="AR2" s="84"/>
      <c r="AS2" s="84"/>
      <c r="AT2" s="84"/>
      <c r="AU2" s="84"/>
      <c r="AV2" s="84"/>
      <c r="AW2" s="84"/>
      <c r="AX2" s="84"/>
      <c r="AY2" s="192"/>
      <c r="AZ2" s="192"/>
      <c r="BA2" s="192"/>
      <c r="BB2" s="192"/>
      <c r="BC2" s="192"/>
      <c r="BD2" s="192"/>
    </row>
    <row r="3" spans="6:56" ht="6.75" customHeight="1">
      <c r="F3" s="86"/>
      <c r="G3" s="193" t="s">
        <v>401</v>
      </c>
      <c r="H3" s="194"/>
      <c r="I3" s="194"/>
      <c r="J3" s="195"/>
      <c r="K3" s="199">
        <f>SUM(U3+U6+U9+U16+U19+U22+U25+U30+J5+J7)</f>
        <v>76</v>
      </c>
      <c r="L3" s="200"/>
      <c r="M3" s="91"/>
      <c r="N3" s="91"/>
      <c r="O3" s="86"/>
      <c r="P3" s="203" t="s">
        <v>402</v>
      </c>
      <c r="Q3" s="204"/>
      <c r="R3" s="204"/>
      <c r="S3" s="204"/>
      <c r="T3" s="204"/>
      <c r="U3" s="207">
        <v>9</v>
      </c>
      <c r="V3" s="92"/>
      <c r="W3" s="193" t="s">
        <v>403</v>
      </c>
      <c r="X3" s="194"/>
      <c r="Y3" s="194"/>
      <c r="Z3" s="194"/>
      <c r="AA3" s="194"/>
      <c r="AB3" s="200">
        <v>2</v>
      </c>
      <c r="AC3" s="193" t="s">
        <v>404</v>
      </c>
      <c r="AD3" s="194"/>
      <c r="AE3" s="194"/>
      <c r="AF3" s="194"/>
      <c r="AG3" s="194"/>
      <c r="AH3" s="200">
        <v>4</v>
      </c>
      <c r="AI3" s="193" t="s">
        <v>405</v>
      </c>
      <c r="AJ3" s="194"/>
      <c r="AK3" s="194"/>
      <c r="AL3" s="194"/>
      <c r="AM3" s="194"/>
      <c r="AN3" s="200">
        <v>3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6:56" ht="6" customHeight="1">
      <c r="F4" s="93"/>
      <c r="G4" s="196"/>
      <c r="H4" s="197"/>
      <c r="I4" s="197"/>
      <c r="J4" s="198"/>
      <c r="K4" s="201"/>
      <c r="L4" s="202"/>
      <c r="N4" s="93"/>
      <c r="O4" s="89"/>
      <c r="P4" s="205"/>
      <c r="Q4" s="206"/>
      <c r="R4" s="206"/>
      <c r="S4" s="206"/>
      <c r="T4" s="206"/>
      <c r="U4" s="208"/>
      <c r="W4" s="196"/>
      <c r="X4" s="197"/>
      <c r="Y4" s="197"/>
      <c r="Z4" s="197"/>
      <c r="AA4" s="197"/>
      <c r="AB4" s="202"/>
      <c r="AC4" s="196"/>
      <c r="AD4" s="197"/>
      <c r="AE4" s="197"/>
      <c r="AF4" s="197"/>
      <c r="AG4" s="197"/>
      <c r="AH4" s="202"/>
      <c r="AI4" s="196"/>
      <c r="AJ4" s="197"/>
      <c r="AK4" s="197"/>
      <c r="AL4" s="197"/>
      <c r="AM4" s="197"/>
      <c r="AN4" s="202"/>
      <c r="AR4" s="84"/>
      <c r="AS4" s="84"/>
      <c r="AT4" s="84"/>
      <c r="AU4" s="84"/>
      <c r="AV4" s="84"/>
      <c r="AW4" s="84"/>
      <c r="AX4" s="84"/>
      <c r="AY4" s="191"/>
      <c r="AZ4" s="191"/>
      <c r="BA4" s="192"/>
      <c r="BB4" s="192"/>
      <c r="BC4" s="192"/>
      <c r="BD4" s="192"/>
    </row>
    <row r="5" spans="6:56" ht="6" customHeight="1">
      <c r="F5" s="97"/>
      <c r="G5" s="209" t="s">
        <v>406</v>
      </c>
      <c r="H5" s="209"/>
      <c r="I5" s="209"/>
      <c r="J5" s="210">
        <v>1</v>
      </c>
      <c r="K5" s="99"/>
      <c r="L5" s="99"/>
      <c r="N5" s="97"/>
      <c r="O5" s="84"/>
      <c r="P5" s="98"/>
      <c r="Q5" s="98"/>
      <c r="R5" s="98"/>
      <c r="S5" s="98"/>
      <c r="T5" s="98"/>
      <c r="U5" s="99"/>
      <c r="W5" s="98"/>
      <c r="X5" s="98"/>
      <c r="Y5" s="98"/>
      <c r="Z5" s="98"/>
      <c r="AA5" s="98"/>
      <c r="AB5" s="100"/>
      <c r="AC5" s="98"/>
      <c r="AD5" s="98"/>
      <c r="AE5" s="98"/>
      <c r="AF5" s="98"/>
      <c r="AG5" s="98"/>
      <c r="AH5" s="99"/>
      <c r="AI5" s="98"/>
      <c r="AJ5" s="98"/>
      <c r="AK5" s="98"/>
      <c r="AL5" s="98"/>
      <c r="AM5" s="98"/>
      <c r="AN5" s="99"/>
      <c r="AR5" s="84"/>
      <c r="AS5" s="84"/>
      <c r="AT5" s="84"/>
      <c r="AU5" s="84"/>
      <c r="AV5" s="84"/>
      <c r="AW5" s="84"/>
      <c r="AX5" s="84"/>
      <c r="AY5" s="192"/>
      <c r="AZ5" s="192"/>
      <c r="BA5" s="192"/>
      <c r="BB5" s="192"/>
      <c r="BC5" s="192"/>
      <c r="BD5" s="192"/>
    </row>
    <row r="6" spans="6:56" ht="6" customHeight="1">
      <c r="F6" s="97"/>
      <c r="G6" s="209"/>
      <c r="H6" s="209"/>
      <c r="I6" s="209"/>
      <c r="J6" s="210"/>
      <c r="K6" s="99"/>
      <c r="L6" s="99"/>
      <c r="N6" s="97"/>
      <c r="O6" s="84"/>
      <c r="P6" s="193" t="s">
        <v>407</v>
      </c>
      <c r="Q6" s="194"/>
      <c r="R6" s="194"/>
      <c r="S6" s="194"/>
      <c r="T6" s="194"/>
      <c r="U6" s="200">
        <v>3</v>
      </c>
      <c r="W6" s="193" t="s">
        <v>408</v>
      </c>
      <c r="X6" s="194"/>
      <c r="Y6" s="194"/>
      <c r="Z6" s="194"/>
      <c r="AA6" s="194"/>
      <c r="AB6" s="200">
        <v>2</v>
      </c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9"/>
      <c r="AR6" s="84"/>
      <c r="AS6" s="84"/>
      <c r="AT6" s="84"/>
      <c r="AU6" s="84"/>
      <c r="AV6" s="84"/>
      <c r="AW6" s="84"/>
      <c r="AX6" s="84"/>
      <c r="AY6" s="191"/>
      <c r="AZ6" s="191"/>
      <c r="BA6" s="192"/>
      <c r="BB6" s="192"/>
      <c r="BC6" s="192"/>
      <c r="BD6" s="192"/>
    </row>
    <row r="7" spans="6:56" ht="6" customHeight="1">
      <c r="F7" s="97"/>
      <c r="G7" s="209" t="s">
        <v>409</v>
      </c>
      <c r="H7" s="209"/>
      <c r="I7" s="209"/>
      <c r="J7" s="210">
        <v>1</v>
      </c>
      <c r="K7" s="99"/>
      <c r="L7" s="99"/>
      <c r="N7" s="93"/>
      <c r="O7" s="101"/>
      <c r="P7" s="196"/>
      <c r="Q7" s="197"/>
      <c r="R7" s="197"/>
      <c r="S7" s="197"/>
      <c r="T7" s="197"/>
      <c r="U7" s="202"/>
      <c r="V7" s="93"/>
      <c r="W7" s="196"/>
      <c r="X7" s="197"/>
      <c r="Y7" s="197"/>
      <c r="Z7" s="197"/>
      <c r="AA7" s="197"/>
      <c r="AB7" s="202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9"/>
      <c r="AR7" s="84"/>
      <c r="AS7" s="84"/>
      <c r="AT7" s="84"/>
      <c r="AU7" s="84"/>
      <c r="AV7" s="84"/>
      <c r="AW7" s="84"/>
      <c r="AX7" s="84"/>
      <c r="AY7" s="191"/>
      <c r="AZ7" s="192"/>
      <c r="BA7" s="192"/>
      <c r="BB7" s="192"/>
      <c r="BC7" s="192"/>
      <c r="BD7" s="192"/>
    </row>
    <row r="8" spans="6:56" ht="6" customHeight="1">
      <c r="F8" s="97"/>
      <c r="G8" s="209"/>
      <c r="H8" s="209"/>
      <c r="I8" s="209"/>
      <c r="J8" s="210"/>
      <c r="K8" s="102"/>
      <c r="L8" s="102"/>
      <c r="N8" s="97"/>
      <c r="O8" s="84"/>
      <c r="P8" s="98"/>
      <c r="Q8" s="98"/>
      <c r="R8" s="98"/>
      <c r="S8" s="98"/>
      <c r="T8" s="98"/>
      <c r="U8" s="99"/>
      <c r="W8" s="98"/>
      <c r="X8" s="98"/>
      <c r="Y8" s="98"/>
      <c r="Z8" s="98"/>
      <c r="AA8" s="98"/>
      <c r="AB8" s="99"/>
      <c r="AC8" s="98"/>
      <c r="AD8" s="98"/>
      <c r="AE8" s="98"/>
      <c r="AF8" s="98"/>
      <c r="AG8" s="98"/>
      <c r="AH8" s="99"/>
      <c r="AI8" s="98"/>
      <c r="AJ8" s="98"/>
      <c r="AK8" s="98"/>
      <c r="AL8" s="98"/>
      <c r="AM8" s="98"/>
      <c r="AN8" s="99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</row>
    <row r="9" spans="6:56" ht="6.75" customHeight="1">
      <c r="F9" s="97"/>
      <c r="G9" s="211" t="s">
        <v>410</v>
      </c>
      <c r="H9" s="211"/>
      <c r="I9" s="211"/>
      <c r="J9" s="211"/>
      <c r="K9" s="212"/>
      <c r="L9" s="212"/>
      <c r="N9" s="104"/>
      <c r="O9" s="86"/>
      <c r="P9" s="193" t="s">
        <v>411</v>
      </c>
      <c r="Q9" s="194"/>
      <c r="R9" s="194"/>
      <c r="S9" s="194"/>
      <c r="T9" s="194"/>
      <c r="U9" s="200">
        <f>SUM(AB9+AH9+AN9+1)</f>
        <v>9</v>
      </c>
      <c r="V9" s="92"/>
      <c r="W9" s="214" t="s">
        <v>412</v>
      </c>
      <c r="X9" s="215"/>
      <c r="Y9" s="215"/>
      <c r="Z9" s="215"/>
      <c r="AA9" s="215"/>
      <c r="AB9" s="216">
        <v>5</v>
      </c>
      <c r="AC9" s="193" t="s">
        <v>413</v>
      </c>
      <c r="AD9" s="194"/>
      <c r="AE9" s="194"/>
      <c r="AF9" s="194"/>
      <c r="AG9" s="194"/>
      <c r="AH9" s="216">
        <v>3</v>
      </c>
      <c r="AI9" s="222"/>
      <c r="AJ9" s="223"/>
      <c r="AK9" s="223"/>
      <c r="AL9" s="223"/>
      <c r="AM9" s="223"/>
      <c r="AN9" s="217"/>
      <c r="AR9" s="84"/>
      <c r="AS9" s="84"/>
      <c r="AT9" s="84"/>
      <c r="AU9" s="84"/>
      <c r="AV9" s="84"/>
      <c r="AW9" s="84"/>
      <c r="AX9" s="84"/>
      <c r="AY9" s="85"/>
      <c r="AZ9" s="192"/>
      <c r="BA9" s="192"/>
      <c r="BB9" s="192"/>
      <c r="BC9" s="192"/>
      <c r="BD9" s="192"/>
    </row>
    <row r="10" spans="6:56" ht="6.75" customHeight="1">
      <c r="F10" s="97"/>
      <c r="G10" s="213"/>
      <c r="H10" s="213"/>
      <c r="I10" s="213"/>
      <c r="J10" s="213"/>
      <c r="K10" s="212"/>
      <c r="L10" s="212"/>
      <c r="N10" s="97"/>
      <c r="O10" s="84"/>
      <c r="P10" s="196"/>
      <c r="Q10" s="197"/>
      <c r="R10" s="197"/>
      <c r="S10" s="197"/>
      <c r="T10" s="197"/>
      <c r="U10" s="202"/>
      <c r="W10" s="214"/>
      <c r="X10" s="215"/>
      <c r="Y10" s="215"/>
      <c r="Z10" s="215"/>
      <c r="AA10" s="215"/>
      <c r="AB10" s="216"/>
      <c r="AC10" s="196"/>
      <c r="AD10" s="197"/>
      <c r="AE10" s="197"/>
      <c r="AF10" s="197"/>
      <c r="AG10" s="197"/>
      <c r="AH10" s="216"/>
      <c r="AI10" s="224"/>
      <c r="AJ10" s="225"/>
      <c r="AK10" s="225"/>
      <c r="AL10" s="225"/>
      <c r="AM10" s="225"/>
      <c r="AN10" s="218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</row>
    <row r="11" spans="6:56" ht="6.75" customHeight="1">
      <c r="F11" s="97"/>
      <c r="G11" s="84"/>
      <c r="H11" s="84"/>
      <c r="I11" s="84"/>
      <c r="J11" s="106"/>
      <c r="K11" s="102"/>
      <c r="L11" s="102"/>
      <c r="N11" s="97"/>
      <c r="O11" s="84"/>
      <c r="P11" s="98"/>
      <c r="Q11" s="98"/>
      <c r="R11" s="98"/>
      <c r="S11" s="98"/>
      <c r="T11" s="98"/>
      <c r="U11" s="98"/>
      <c r="W11" s="219" t="s">
        <v>414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</row>
    <row r="12" spans="6:56" ht="6.75" customHeight="1">
      <c r="F12" s="97"/>
      <c r="G12" s="107"/>
      <c r="H12" s="107"/>
      <c r="I12" s="107"/>
      <c r="J12" s="107"/>
      <c r="K12" s="102"/>
      <c r="L12" s="102"/>
      <c r="N12" s="97"/>
      <c r="O12" s="84"/>
      <c r="P12" s="98"/>
      <c r="Q12" s="98"/>
      <c r="R12" s="98"/>
      <c r="S12" s="98"/>
      <c r="T12" s="98"/>
      <c r="U12" s="98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</row>
    <row r="13" spans="6:56" ht="6.75" customHeight="1">
      <c r="F13" s="97"/>
      <c r="G13" s="108"/>
      <c r="H13" s="108"/>
      <c r="I13" s="108"/>
      <c r="J13" s="108"/>
      <c r="K13" s="102"/>
      <c r="L13" s="102"/>
      <c r="N13" s="97"/>
      <c r="O13" s="84"/>
      <c r="P13" s="98"/>
      <c r="Q13" s="98"/>
      <c r="R13" s="98"/>
      <c r="S13" s="98"/>
      <c r="T13" s="98"/>
      <c r="U13" s="98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82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</row>
    <row r="14" spans="6:56" ht="6.75" customHeight="1">
      <c r="F14" s="97"/>
      <c r="G14" s="109"/>
      <c r="H14" s="109"/>
      <c r="I14" s="109"/>
      <c r="J14" s="109"/>
      <c r="K14" s="103"/>
      <c r="L14" s="103"/>
      <c r="N14" s="97"/>
      <c r="O14" s="84"/>
      <c r="P14" s="98"/>
      <c r="Q14" s="98"/>
      <c r="R14" s="98"/>
      <c r="S14" s="98"/>
      <c r="T14" s="98"/>
      <c r="U14" s="98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82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</row>
    <row r="15" spans="6:56" ht="6.75" customHeight="1">
      <c r="F15" s="97"/>
      <c r="G15" s="109"/>
      <c r="H15" s="109"/>
      <c r="I15" s="109"/>
      <c r="J15" s="109"/>
      <c r="K15" s="103"/>
      <c r="L15" s="103"/>
      <c r="N15" s="97"/>
      <c r="O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</row>
    <row r="16" spans="6:56" ht="6.75" customHeight="1">
      <c r="F16" s="97"/>
      <c r="I16" s="84"/>
      <c r="J16" s="84"/>
      <c r="K16" s="84"/>
      <c r="L16" s="84"/>
      <c r="M16" s="84"/>
      <c r="N16" s="104"/>
      <c r="O16" s="86"/>
      <c r="P16" s="193" t="s">
        <v>415</v>
      </c>
      <c r="Q16" s="194"/>
      <c r="R16" s="194"/>
      <c r="S16" s="194"/>
      <c r="T16" s="194"/>
      <c r="U16" s="200">
        <f>AB16+2</f>
        <v>4</v>
      </c>
      <c r="V16" s="92"/>
      <c r="W16" s="193" t="s">
        <v>416</v>
      </c>
      <c r="X16" s="194"/>
      <c r="Y16" s="194"/>
      <c r="Z16" s="194"/>
      <c r="AA16" s="194"/>
      <c r="AB16" s="216">
        <v>2</v>
      </c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</row>
    <row r="17" spans="6:56" ht="6.75" customHeight="1">
      <c r="F17" s="97"/>
      <c r="G17" s="191"/>
      <c r="H17" s="220"/>
      <c r="I17" s="221"/>
      <c r="J17" s="221"/>
      <c r="K17" s="221"/>
      <c r="L17" s="221"/>
      <c r="M17" s="84"/>
      <c r="N17" s="97"/>
      <c r="O17" s="84"/>
      <c r="P17" s="196"/>
      <c r="Q17" s="197"/>
      <c r="R17" s="197"/>
      <c r="S17" s="197"/>
      <c r="T17" s="197"/>
      <c r="U17" s="202"/>
      <c r="W17" s="196"/>
      <c r="X17" s="197"/>
      <c r="Y17" s="197"/>
      <c r="Z17" s="197"/>
      <c r="AA17" s="197"/>
      <c r="AB17" s="216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</row>
    <row r="18" spans="6:56" ht="6.75" customHeight="1">
      <c r="F18" s="97"/>
      <c r="G18" s="192"/>
      <c r="H18" s="221"/>
      <c r="I18" s="221"/>
      <c r="J18" s="221"/>
      <c r="K18" s="221"/>
      <c r="L18" s="221"/>
      <c r="M18" s="84"/>
      <c r="N18" s="97"/>
      <c r="O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</row>
    <row r="19" spans="6:56" ht="6.75" customHeight="1">
      <c r="F19" s="97"/>
      <c r="G19" s="84"/>
      <c r="I19" s="84"/>
      <c r="J19" s="84"/>
      <c r="K19" s="84"/>
      <c r="L19" s="84"/>
      <c r="M19" s="84"/>
      <c r="N19" s="104"/>
      <c r="O19" s="91"/>
      <c r="P19" s="193" t="s">
        <v>417</v>
      </c>
      <c r="Q19" s="194"/>
      <c r="R19" s="194"/>
      <c r="S19" s="194"/>
      <c r="T19" s="194"/>
      <c r="U19" s="200">
        <f>AB19+1</f>
        <v>9</v>
      </c>
      <c r="V19" s="92"/>
      <c r="W19" s="193" t="s">
        <v>418</v>
      </c>
      <c r="X19" s="194"/>
      <c r="Y19" s="194"/>
      <c r="Z19" s="194"/>
      <c r="AA19" s="194"/>
      <c r="AB19" s="216">
        <v>8</v>
      </c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</row>
    <row r="20" spans="6:56" ht="6.75" customHeight="1">
      <c r="F20" s="97"/>
      <c r="G20" s="191"/>
      <c r="H20" s="220"/>
      <c r="I20" s="221"/>
      <c r="J20" s="221"/>
      <c r="K20" s="221"/>
      <c r="L20" s="221"/>
      <c r="M20" s="84"/>
      <c r="N20" s="97"/>
      <c r="O20" s="84"/>
      <c r="P20" s="196"/>
      <c r="Q20" s="197"/>
      <c r="R20" s="197"/>
      <c r="S20" s="197"/>
      <c r="T20" s="197"/>
      <c r="U20" s="202"/>
      <c r="W20" s="196"/>
      <c r="X20" s="197"/>
      <c r="Y20" s="197"/>
      <c r="Z20" s="197"/>
      <c r="AA20" s="197"/>
      <c r="AB20" s="216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</row>
    <row r="21" spans="6:56" ht="6.75" customHeight="1">
      <c r="F21" s="97"/>
      <c r="G21" s="192"/>
      <c r="H21" s="221"/>
      <c r="I21" s="221"/>
      <c r="J21" s="221"/>
      <c r="K21" s="221"/>
      <c r="L21" s="221"/>
      <c r="M21" s="84"/>
      <c r="N21" s="97"/>
      <c r="O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</row>
    <row r="22" spans="6:56" ht="6.75" customHeight="1">
      <c r="F22" s="97"/>
      <c r="G22" s="84"/>
      <c r="I22" s="84"/>
      <c r="J22" s="84"/>
      <c r="K22" s="84"/>
      <c r="L22" s="84"/>
      <c r="M22" s="84"/>
      <c r="N22" s="104"/>
      <c r="O22" s="91"/>
      <c r="P22" s="193" t="s">
        <v>419</v>
      </c>
      <c r="Q22" s="194"/>
      <c r="R22" s="194"/>
      <c r="S22" s="194"/>
      <c r="T22" s="194"/>
      <c r="U22" s="200">
        <f>AB22+1</f>
        <v>3</v>
      </c>
      <c r="V22" s="92"/>
      <c r="W22" s="193" t="s">
        <v>420</v>
      </c>
      <c r="X22" s="194"/>
      <c r="Y22" s="194"/>
      <c r="Z22" s="194"/>
      <c r="AA22" s="194"/>
      <c r="AB22" s="216">
        <v>2</v>
      </c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</row>
    <row r="23" spans="6:56" ht="6.75" customHeight="1">
      <c r="F23" s="97"/>
      <c r="G23" s="191"/>
      <c r="H23" s="220"/>
      <c r="I23" s="221"/>
      <c r="J23" s="221"/>
      <c r="K23" s="221"/>
      <c r="L23" s="221"/>
      <c r="M23" s="84"/>
      <c r="N23" s="97"/>
      <c r="O23" s="84"/>
      <c r="P23" s="196"/>
      <c r="Q23" s="197"/>
      <c r="R23" s="197"/>
      <c r="S23" s="197"/>
      <c r="T23" s="197"/>
      <c r="U23" s="202"/>
      <c r="W23" s="196"/>
      <c r="X23" s="197"/>
      <c r="Y23" s="197"/>
      <c r="Z23" s="197"/>
      <c r="AA23" s="197"/>
      <c r="AB23" s="216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</row>
    <row r="24" spans="6:56" ht="6.75" customHeight="1">
      <c r="F24" s="97"/>
      <c r="G24" s="191"/>
      <c r="H24" s="221"/>
      <c r="I24" s="221"/>
      <c r="J24" s="221"/>
      <c r="K24" s="221"/>
      <c r="L24" s="221"/>
      <c r="M24" s="84"/>
      <c r="N24" s="97"/>
      <c r="O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</row>
    <row r="25" spans="6:56" ht="6.75" customHeight="1">
      <c r="F25" s="97"/>
      <c r="G25" s="84"/>
      <c r="I25" s="84"/>
      <c r="J25" s="84"/>
      <c r="K25" s="84"/>
      <c r="L25" s="84"/>
      <c r="M25" s="84"/>
      <c r="N25" s="104"/>
      <c r="O25" s="86"/>
      <c r="P25" s="193" t="s">
        <v>421</v>
      </c>
      <c r="Q25" s="194"/>
      <c r="R25" s="194"/>
      <c r="S25" s="194"/>
      <c r="T25" s="194"/>
      <c r="U25" s="200">
        <f>AB25+AH25+AN25+AB27+1</f>
        <v>19</v>
      </c>
      <c r="V25" s="92"/>
      <c r="W25" s="193" t="s">
        <v>422</v>
      </c>
      <c r="X25" s="194"/>
      <c r="Y25" s="194"/>
      <c r="Z25" s="194"/>
      <c r="AA25" s="194"/>
      <c r="AB25" s="200">
        <v>4</v>
      </c>
      <c r="AC25" s="193" t="s">
        <v>423</v>
      </c>
      <c r="AD25" s="194"/>
      <c r="AE25" s="194"/>
      <c r="AF25" s="194"/>
      <c r="AG25" s="194"/>
      <c r="AH25" s="200">
        <v>7</v>
      </c>
      <c r="AI25" s="193" t="s">
        <v>424</v>
      </c>
      <c r="AJ25" s="194"/>
      <c r="AK25" s="194"/>
      <c r="AL25" s="194"/>
      <c r="AM25" s="194"/>
      <c r="AN25" s="200">
        <v>4</v>
      </c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</row>
    <row r="26" spans="6:56" ht="6.75" customHeight="1">
      <c r="F26" s="97"/>
      <c r="G26" s="191"/>
      <c r="H26" s="220"/>
      <c r="I26" s="221"/>
      <c r="J26" s="221"/>
      <c r="K26" s="221"/>
      <c r="L26" s="221"/>
      <c r="M26" s="84"/>
      <c r="N26" s="97"/>
      <c r="O26" s="84"/>
      <c r="P26" s="196"/>
      <c r="Q26" s="197"/>
      <c r="R26" s="197"/>
      <c r="S26" s="197"/>
      <c r="T26" s="197"/>
      <c r="U26" s="202"/>
      <c r="W26" s="196"/>
      <c r="X26" s="197"/>
      <c r="Y26" s="197"/>
      <c r="Z26" s="197"/>
      <c r="AA26" s="197"/>
      <c r="AB26" s="202"/>
      <c r="AC26" s="196"/>
      <c r="AD26" s="197"/>
      <c r="AE26" s="197"/>
      <c r="AF26" s="197"/>
      <c r="AG26" s="197"/>
      <c r="AH26" s="202"/>
      <c r="AI26" s="196"/>
      <c r="AJ26" s="197"/>
      <c r="AK26" s="197"/>
      <c r="AL26" s="197"/>
      <c r="AM26" s="197"/>
      <c r="AN26" s="202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</row>
    <row r="27" spans="6:56" ht="6.75" customHeight="1">
      <c r="F27" s="97"/>
      <c r="G27" s="192"/>
      <c r="H27" s="221"/>
      <c r="I27" s="221"/>
      <c r="J27" s="221"/>
      <c r="K27" s="221"/>
      <c r="L27" s="221"/>
      <c r="M27" s="84"/>
      <c r="N27" s="97"/>
      <c r="O27" s="84"/>
      <c r="P27" s="98"/>
      <c r="Q27" s="98"/>
      <c r="R27" s="98"/>
      <c r="S27" s="98"/>
      <c r="T27" s="98"/>
      <c r="U27" s="98"/>
      <c r="W27" s="193" t="s">
        <v>425</v>
      </c>
      <c r="X27" s="194"/>
      <c r="Y27" s="194"/>
      <c r="Z27" s="194"/>
      <c r="AA27" s="194"/>
      <c r="AB27" s="200">
        <v>3</v>
      </c>
      <c r="AO27" s="98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</row>
    <row r="28" spans="6:56" ht="6.75" customHeight="1">
      <c r="F28" s="97"/>
      <c r="I28" s="84"/>
      <c r="J28" s="84"/>
      <c r="K28" s="84"/>
      <c r="L28" s="84"/>
      <c r="M28" s="84"/>
      <c r="N28" s="97"/>
      <c r="O28" s="84"/>
      <c r="P28" s="98"/>
      <c r="Q28" s="98"/>
      <c r="R28" s="98"/>
      <c r="S28" s="98"/>
      <c r="T28" s="98"/>
      <c r="U28" s="98"/>
      <c r="W28" s="196"/>
      <c r="X28" s="197"/>
      <c r="Y28" s="197"/>
      <c r="Z28" s="197"/>
      <c r="AA28" s="197"/>
      <c r="AB28" s="202"/>
      <c r="AO28" s="98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</row>
    <row r="29" spans="6:56" ht="6.75" customHeight="1">
      <c r="F29" s="97"/>
      <c r="I29" s="84"/>
      <c r="J29" s="84"/>
      <c r="K29" s="84"/>
      <c r="L29" s="84"/>
      <c r="M29" s="84"/>
      <c r="N29" s="97"/>
      <c r="O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</row>
    <row r="30" spans="6:56" ht="6.75" customHeight="1">
      <c r="F30" s="97"/>
      <c r="I30" s="84"/>
      <c r="J30" s="84"/>
      <c r="K30" s="84"/>
      <c r="L30" s="84"/>
      <c r="M30" s="84"/>
      <c r="N30" s="104"/>
      <c r="O30" s="86"/>
      <c r="P30" s="193" t="s">
        <v>426</v>
      </c>
      <c r="Q30" s="194"/>
      <c r="R30" s="194"/>
      <c r="S30" s="194"/>
      <c r="T30" s="194"/>
      <c r="U30" s="200">
        <f>AB30+AH30+AN30+AB32+2</f>
        <v>18</v>
      </c>
      <c r="V30" s="92"/>
      <c r="W30" s="193" t="s">
        <v>427</v>
      </c>
      <c r="X30" s="194"/>
      <c r="Y30" s="194"/>
      <c r="Z30" s="194"/>
      <c r="AA30" s="194"/>
      <c r="AB30" s="200">
        <v>7</v>
      </c>
      <c r="AC30" s="193" t="s">
        <v>428</v>
      </c>
      <c r="AD30" s="194"/>
      <c r="AE30" s="194"/>
      <c r="AF30" s="194"/>
      <c r="AG30" s="194"/>
      <c r="AH30" s="200">
        <v>3</v>
      </c>
      <c r="AI30" s="193" t="s">
        <v>429</v>
      </c>
      <c r="AJ30" s="194"/>
      <c r="AK30" s="194"/>
      <c r="AL30" s="194"/>
      <c r="AM30" s="194"/>
      <c r="AN30" s="200">
        <v>4</v>
      </c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</row>
    <row r="31" spans="6:56" ht="6.75" customHeight="1">
      <c r="F31" s="97"/>
      <c r="I31" s="84"/>
      <c r="J31" s="84"/>
      <c r="K31" s="84"/>
      <c r="L31" s="84"/>
      <c r="M31" s="84"/>
      <c r="N31" s="84"/>
      <c r="O31" s="89"/>
      <c r="P31" s="196"/>
      <c r="Q31" s="197"/>
      <c r="R31" s="197"/>
      <c r="S31" s="197"/>
      <c r="T31" s="197"/>
      <c r="U31" s="202"/>
      <c r="W31" s="196"/>
      <c r="X31" s="197"/>
      <c r="Y31" s="197"/>
      <c r="Z31" s="197"/>
      <c r="AA31" s="197"/>
      <c r="AB31" s="202"/>
      <c r="AC31" s="196"/>
      <c r="AD31" s="197"/>
      <c r="AE31" s="197"/>
      <c r="AF31" s="197"/>
      <c r="AG31" s="197"/>
      <c r="AH31" s="202"/>
      <c r="AI31" s="196"/>
      <c r="AJ31" s="197"/>
      <c r="AK31" s="197"/>
      <c r="AL31" s="197"/>
      <c r="AM31" s="197"/>
      <c r="AN31" s="202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</row>
    <row r="32" spans="6:56" ht="6.75" customHeight="1">
      <c r="F32" s="97"/>
      <c r="I32" s="84"/>
      <c r="J32" s="84"/>
      <c r="K32" s="84"/>
      <c r="L32" s="84"/>
      <c r="M32" s="84"/>
      <c r="N32" s="84"/>
      <c r="O32" s="84"/>
      <c r="P32" s="98"/>
      <c r="Q32" s="98"/>
      <c r="R32" s="98"/>
      <c r="S32" s="98"/>
      <c r="T32" s="98"/>
      <c r="U32" s="99"/>
      <c r="W32" s="226" t="s">
        <v>430</v>
      </c>
      <c r="X32" s="227"/>
      <c r="Y32" s="227"/>
      <c r="Z32" s="227"/>
      <c r="AA32" s="227"/>
      <c r="AB32" s="200">
        <v>2</v>
      </c>
      <c r="AC32" s="98"/>
      <c r="AD32" s="98"/>
      <c r="AE32" s="98"/>
      <c r="AF32" s="98"/>
      <c r="AG32" s="98"/>
      <c r="AH32" s="99"/>
      <c r="AI32" s="103"/>
      <c r="AJ32" s="103"/>
      <c r="AK32" s="103"/>
      <c r="AL32" s="103"/>
      <c r="AM32" s="103"/>
      <c r="AN32" s="99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</row>
    <row r="33" spans="6:56" ht="6.75" customHeight="1">
      <c r="F33" s="97"/>
      <c r="I33" s="84"/>
      <c r="J33" s="84"/>
      <c r="K33" s="84"/>
      <c r="L33" s="84"/>
      <c r="M33" s="84"/>
      <c r="N33" s="84"/>
      <c r="O33" s="84"/>
      <c r="P33" s="98"/>
      <c r="Q33" s="98"/>
      <c r="R33" s="98"/>
      <c r="S33" s="98"/>
      <c r="T33" s="98"/>
      <c r="U33" s="99"/>
      <c r="W33" s="228"/>
      <c r="X33" s="229"/>
      <c r="Y33" s="229"/>
      <c r="Z33" s="229"/>
      <c r="AA33" s="229"/>
      <c r="AB33" s="230"/>
      <c r="AC33" s="98"/>
      <c r="AD33" s="98"/>
      <c r="AE33" s="98"/>
      <c r="AF33" s="98"/>
      <c r="AG33" s="98"/>
      <c r="AH33" s="99"/>
      <c r="AI33" s="103"/>
      <c r="AJ33" s="103"/>
      <c r="AK33" s="103"/>
      <c r="AL33" s="103"/>
      <c r="AM33" s="103"/>
      <c r="AN33" s="99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</row>
    <row r="34" spans="6:56" ht="6.75" customHeight="1">
      <c r="F34" s="97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</row>
    <row r="35" spans="6:56" ht="6.75" customHeight="1">
      <c r="F35" s="92"/>
      <c r="G35" s="193" t="s">
        <v>431</v>
      </c>
      <c r="H35" s="194"/>
      <c r="I35" s="194"/>
      <c r="J35" s="195"/>
      <c r="K35" s="199">
        <f>SUM(U35+U43+U46+J39+J37)</f>
        <v>26</v>
      </c>
      <c r="L35" s="200"/>
      <c r="M35" s="91"/>
      <c r="N35" s="91"/>
      <c r="O35" s="86"/>
      <c r="P35" s="203" t="s">
        <v>432</v>
      </c>
      <c r="Q35" s="204"/>
      <c r="R35" s="204"/>
      <c r="S35" s="204"/>
      <c r="T35" s="204"/>
      <c r="U35" s="207">
        <f>AB35+AH35+AN35+AB37+AH37+AN37+1</f>
        <v>13</v>
      </c>
      <c r="V35" s="92"/>
      <c r="W35" s="193" t="s">
        <v>403</v>
      </c>
      <c r="X35" s="194"/>
      <c r="Y35" s="194"/>
      <c r="Z35" s="194"/>
      <c r="AA35" s="194"/>
      <c r="AB35" s="200">
        <v>2</v>
      </c>
      <c r="AC35" s="203" t="s">
        <v>433</v>
      </c>
      <c r="AD35" s="204"/>
      <c r="AE35" s="204"/>
      <c r="AF35" s="204"/>
      <c r="AG35" s="204"/>
      <c r="AH35" s="207">
        <v>3</v>
      </c>
      <c r="AI35" s="193" t="s">
        <v>434</v>
      </c>
      <c r="AJ35" s="194"/>
      <c r="AK35" s="194"/>
      <c r="AL35" s="194"/>
      <c r="AM35" s="194"/>
      <c r="AN35" s="200">
        <v>2</v>
      </c>
      <c r="AR35" s="110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</row>
    <row r="36" spans="6:56" ht="6.75" customHeight="1">
      <c r="F36" s="97"/>
      <c r="G36" s="196"/>
      <c r="H36" s="197"/>
      <c r="I36" s="197"/>
      <c r="J36" s="198"/>
      <c r="K36" s="201"/>
      <c r="L36" s="202"/>
      <c r="N36" s="93"/>
      <c r="O36" s="89"/>
      <c r="P36" s="205"/>
      <c r="Q36" s="206"/>
      <c r="R36" s="206"/>
      <c r="S36" s="206"/>
      <c r="T36" s="206"/>
      <c r="U36" s="208"/>
      <c r="W36" s="196"/>
      <c r="X36" s="197"/>
      <c r="Y36" s="197"/>
      <c r="Z36" s="197"/>
      <c r="AA36" s="197"/>
      <c r="AB36" s="202"/>
      <c r="AC36" s="205"/>
      <c r="AD36" s="206"/>
      <c r="AE36" s="206"/>
      <c r="AF36" s="206"/>
      <c r="AG36" s="206"/>
      <c r="AH36" s="208"/>
      <c r="AI36" s="196"/>
      <c r="AJ36" s="197"/>
      <c r="AK36" s="197"/>
      <c r="AL36" s="197"/>
      <c r="AM36" s="197"/>
      <c r="AN36" s="202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</row>
    <row r="37" spans="6:56" ht="6.75" customHeight="1">
      <c r="F37" s="97"/>
      <c r="G37" s="194" t="s">
        <v>406</v>
      </c>
      <c r="H37" s="194"/>
      <c r="I37" s="194"/>
      <c r="J37" s="199">
        <v>1</v>
      </c>
      <c r="N37" s="97"/>
      <c r="O37" s="84"/>
      <c r="P37" s="194" t="s">
        <v>435</v>
      </c>
      <c r="Q37" s="194"/>
      <c r="R37" s="194"/>
      <c r="S37" s="194"/>
      <c r="T37" s="194"/>
      <c r="U37" s="194"/>
      <c r="W37" s="193" t="s">
        <v>436</v>
      </c>
      <c r="X37" s="194"/>
      <c r="Y37" s="194"/>
      <c r="Z37" s="194"/>
      <c r="AA37" s="194"/>
      <c r="AB37" s="232">
        <v>2</v>
      </c>
      <c r="AC37" s="193" t="s">
        <v>437</v>
      </c>
      <c r="AD37" s="194"/>
      <c r="AE37" s="194"/>
      <c r="AF37" s="194"/>
      <c r="AG37" s="194"/>
      <c r="AH37" s="232">
        <v>1</v>
      </c>
      <c r="AI37" s="193" t="s">
        <v>438</v>
      </c>
      <c r="AJ37" s="194"/>
      <c r="AK37" s="194"/>
      <c r="AL37" s="194"/>
      <c r="AM37" s="194"/>
      <c r="AN37" s="232">
        <v>2</v>
      </c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</row>
    <row r="38" spans="6:56" ht="6.75" customHeight="1">
      <c r="F38" s="97"/>
      <c r="G38" s="209"/>
      <c r="H38" s="209"/>
      <c r="I38" s="209"/>
      <c r="J38" s="210"/>
      <c r="M38" s="111"/>
      <c r="N38" s="97"/>
      <c r="O38" s="84"/>
      <c r="P38" s="231"/>
      <c r="Q38" s="231"/>
      <c r="R38" s="231"/>
      <c r="S38" s="231"/>
      <c r="T38" s="231"/>
      <c r="U38" s="231"/>
      <c r="W38" s="196"/>
      <c r="X38" s="197"/>
      <c r="Y38" s="197"/>
      <c r="Z38" s="197"/>
      <c r="AA38" s="197"/>
      <c r="AB38" s="233"/>
      <c r="AC38" s="196"/>
      <c r="AD38" s="197"/>
      <c r="AE38" s="197"/>
      <c r="AF38" s="197"/>
      <c r="AG38" s="197"/>
      <c r="AH38" s="233"/>
      <c r="AI38" s="196"/>
      <c r="AJ38" s="197"/>
      <c r="AK38" s="197"/>
      <c r="AL38" s="197"/>
      <c r="AM38" s="197"/>
      <c r="AN38" s="233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</row>
    <row r="39" spans="6:56" ht="6.75" customHeight="1">
      <c r="F39" s="97"/>
      <c r="G39" s="209" t="s">
        <v>409</v>
      </c>
      <c r="H39" s="209"/>
      <c r="I39" s="209"/>
      <c r="J39" s="210">
        <v>1</v>
      </c>
      <c r="M39" s="111"/>
      <c r="N39" s="97"/>
      <c r="O39" s="84"/>
      <c r="P39" s="109"/>
      <c r="Q39" s="109"/>
      <c r="R39" s="109"/>
      <c r="S39" s="109"/>
      <c r="T39" s="109"/>
      <c r="U39" s="109"/>
      <c r="W39" s="98"/>
      <c r="X39" s="112"/>
      <c r="Y39" s="98"/>
      <c r="Z39" s="98"/>
      <c r="AA39" s="98"/>
      <c r="AB39" s="113"/>
      <c r="AC39" s="98"/>
      <c r="AD39" s="98"/>
      <c r="AE39" s="98"/>
      <c r="AF39" s="98"/>
      <c r="AG39" s="98"/>
      <c r="AH39" s="113"/>
      <c r="AI39" s="98"/>
      <c r="AJ39" s="98"/>
      <c r="AK39" s="98"/>
      <c r="AL39" s="98"/>
      <c r="AM39" s="98"/>
      <c r="AN39" s="113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</row>
    <row r="40" spans="6:56" ht="6.75" customHeight="1">
      <c r="F40" s="97"/>
      <c r="G40" s="209"/>
      <c r="H40" s="209"/>
      <c r="I40" s="209"/>
      <c r="J40" s="210"/>
      <c r="M40" s="111"/>
      <c r="N40" s="97"/>
      <c r="O40" s="84"/>
      <c r="P40" s="109"/>
      <c r="Q40" s="109"/>
      <c r="R40" s="109"/>
      <c r="S40" s="109"/>
      <c r="T40" s="109"/>
      <c r="U40" s="109"/>
      <c r="W40" s="234" t="s">
        <v>241</v>
      </c>
      <c r="X40" s="235"/>
      <c r="Y40" s="235"/>
      <c r="Z40" s="235"/>
      <c r="AA40" s="235"/>
      <c r="AB40" s="236"/>
      <c r="AC40" s="236"/>
      <c r="AD40" s="237"/>
      <c r="AE40" s="98"/>
      <c r="AF40" s="98"/>
      <c r="AG40" s="98"/>
      <c r="AH40" s="113"/>
      <c r="AI40" s="98"/>
      <c r="AJ40" s="98"/>
      <c r="AK40" s="98"/>
      <c r="AL40" s="98"/>
      <c r="AM40" s="98"/>
      <c r="AN40" s="113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</row>
    <row r="41" spans="6:56" ht="6.75" customHeight="1">
      <c r="F41" s="97"/>
      <c r="G41" s="213" t="s">
        <v>439</v>
      </c>
      <c r="H41" s="213"/>
      <c r="I41" s="213"/>
      <c r="J41" s="213"/>
      <c r="K41" s="213"/>
      <c r="L41" s="213"/>
      <c r="M41" s="111"/>
      <c r="N41" s="97"/>
      <c r="O41" s="84"/>
      <c r="P41" s="109"/>
      <c r="Q41" s="109"/>
      <c r="R41" s="109"/>
      <c r="S41" s="109"/>
      <c r="T41" s="109"/>
      <c r="U41" s="109"/>
      <c r="W41" s="238"/>
      <c r="X41" s="239"/>
      <c r="Y41" s="239"/>
      <c r="Z41" s="239"/>
      <c r="AA41" s="239"/>
      <c r="AB41" s="240"/>
      <c r="AC41" s="240"/>
      <c r="AD41" s="241"/>
      <c r="AE41" s="98"/>
      <c r="AF41" s="98"/>
      <c r="AG41" s="98"/>
      <c r="AH41" s="113"/>
      <c r="AI41" s="98"/>
      <c r="AJ41" s="98"/>
      <c r="AK41" s="98"/>
      <c r="AL41" s="98"/>
      <c r="AM41" s="98"/>
      <c r="AN41" s="113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</row>
    <row r="42" spans="6:56" ht="6.75" customHeight="1">
      <c r="F42" s="97"/>
      <c r="G42" s="213"/>
      <c r="H42" s="213"/>
      <c r="I42" s="213"/>
      <c r="J42" s="213"/>
      <c r="K42" s="213"/>
      <c r="L42" s="213"/>
      <c r="M42" s="111"/>
      <c r="N42" s="97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R42" s="84"/>
      <c r="AS42" s="84"/>
      <c r="AT42" s="242"/>
      <c r="AU42" s="242"/>
      <c r="AV42" s="242"/>
      <c r="AW42" s="242"/>
      <c r="AX42" s="242"/>
      <c r="AY42" s="114"/>
      <c r="AZ42" s="84"/>
      <c r="BA42" s="84"/>
      <c r="BB42" s="84"/>
      <c r="BC42" s="84"/>
      <c r="BD42" s="84"/>
    </row>
    <row r="43" spans="6:56" ht="6.75" customHeight="1">
      <c r="F43" s="97"/>
      <c r="G43" s="84"/>
      <c r="H43" s="84"/>
      <c r="I43" s="84"/>
      <c r="J43" s="106"/>
      <c r="N43" s="104"/>
      <c r="O43" s="86"/>
      <c r="P43" s="193" t="s">
        <v>440</v>
      </c>
      <c r="Q43" s="194"/>
      <c r="R43" s="194"/>
      <c r="S43" s="194"/>
      <c r="T43" s="194"/>
      <c r="U43" s="200">
        <f>AB43+AH43+AN43+1</f>
        <v>5</v>
      </c>
      <c r="V43" s="92"/>
      <c r="W43" s="193" t="s">
        <v>441</v>
      </c>
      <c r="X43" s="194"/>
      <c r="Y43" s="194"/>
      <c r="Z43" s="194"/>
      <c r="AA43" s="194"/>
      <c r="AB43" s="200">
        <v>2</v>
      </c>
      <c r="AC43" s="193" t="s">
        <v>442</v>
      </c>
      <c r="AD43" s="194"/>
      <c r="AE43" s="194"/>
      <c r="AF43" s="194"/>
      <c r="AG43" s="194"/>
      <c r="AH43" s="200">
        <v>2</v>
      </c>
      <c r="AI43" s="243"/>
      <c r="AJ43" s="209"/>
      <c r="AK43" s="209"/>
      <c r="AL43" s="209"/>
      <c r="AM43" s="209"/>
      <c r="AN43" s="201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</row>
    <row r="44" spans="6:56" ht="6.75" customHeight="1">
      <c r="F44" s="97"/>
      <c r="G44" s="108"/>
      <c r="H44" s="108"/>
      <c r="I44" s="108"/>
      <c r="J44" s="108"/>
      <c r="K44" s="108"/>
      <c r="L44" s="108"/>
      <c r="M44" s="111"/>
      <c r="N44" s="97"/>
      <c r="O44" s="84"/>
      <c r="P44" s="196"/>
      <c r="Q44" s="197"/>
      <c r="R44" s="197"/>
      <c r="S44" s="197"/>
      <c r="T44" s="197"/>
      <c r="U44" s="202"/>
      <c r="W44" s="196"/>
      <c r="X44" s="197"/>
      <c r="Y44" s="197"/>
      <c r="Z44" s="197"/>
      <c r="AA44" s="197"/>
      <c r="AB44" s="202"/>
      <c r="AC44" s="196"/>
      <c r="AD44" s="197"/>
      <c r="AE44" s="197"/>
      <c r="AF44" s="197"/>
      <c r="AG44" s="197"/>
      <c r="AH44" s="202"/>
      <c r="AI44" s="243"/>
      <c r="AJ44" s="209"/>
      <c r="AK44" s="209"/>
      <c r="AL44" s="209"/>
      <c r="AM44" s="209"/>
      <c r="AN44" s="199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</row>
    <row r="45" spans="6:56" ht="6.75" customHeight="1">
      <c r="F45" s="97"/>
      <c r="G45" s="108"/>
      <c r="H45" s="108"/>
      <c r="I45" s="108"/>
      <c r="J45" s="108"/>
      <c r="K45" s="108"/>
      <c r="L45" s="108"/>
      <c r="M45" s="111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</row>
    <row r="46" spans="6:56" ht="6.75" customHeight="1">
      <c r="F46" s="97"/>
      <c r="G46" s="108"/>
      <c r="H46" s="108"/>
      <c r="I46" s="108"/>
      <c r="J46" s="108"/>
      <c r="K46" s="108"/>
      <c r="N46" s="104"/>
      <c r="O46" s="86"/>
      <c r="P46" s="193" t="s">
        <v>443</v>
      </c>
      <c r="Q46" s="194"/>
      <c r="R46" s="194"/>
      <c r="S46" s="194"/>
      <c r="T46" s="194"/>
      <c r="U46" s="200">
        <f>AB46+1</f>
        <v>6</v>
      </c>
      <c r="V46" s="92"/>
      <c r="W46" s="193" t="s">
        <v>444</v>
      </c>
      <c r="X46" s="194"/>
      <c r="Y46" s="194"/>
      <c r="Z46" s="194"/>
      <c r="AA46" s="194"/>
      <c r="AB46" s="216">
        <v>5</v>
      </c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</row>
    <row r="47" spans="6:56" ht="6.75" customHeight="1">
      <c r="F47" s="97"/>
      <c r="G47" s="108"/>
      <c r="H47" s="108"/>
      <c r="I47" s="108"/>
      <c r="J47" s="108"/>
      <c r="K47" s="108"/>
      <c r="M47" s="84"/>
      <c r="N47" s="84"/>
      <c r="O47" s="84"/>
      <c r="P47" s="196"/>
      <c r="Q47" s="197"/>
      <c r="R47" s="197"/>
      <c r="S47" s="197"/>
      <c r="T47" s="197"/>
      <c r="U47" s="202"/>
      <c r="W47" s="196"/>
      <c r="X47" s="197"/>
      <c r="Y47" s="197"/>
      <c r="Z47" s="197"/>
      <c r="AA47" s="197"/>
      <c r="AB47" s="216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</row>
    <row r="48" spans="6:56" ht="6.75" customHeight="1">
      <c r="F48" s="97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</row>
    <row r="49" spans="6:56" ht="6.75" customHeight="1">
      <c r="F49" s="92"/>
      <c r="G49" s="193" t="s">
        <v>445</v>
      </c>
      <c r="H49" s="194"/>
      <c r="I49" s="194"/>
      <c r="J49" s="195"/>
      <c r="K49" s="199">
        <f>U49+U52+U55+U60+U66+U63+J51+J53</f>
        <v>50</v>
      </c>
      <c r="L49" s="200"/>
      <c r="M49" s="91"/>
      <c r="N49" s="91"/>
      <c r="O49" s="86"/>
      <c r="P49" s="193" t="s">
        <v>446</v>
      </c>
      <c r="Q49" s="194"/>
      <c r="R49" s="194"/>
      <c r="S49" s="194"/>
      <c r="T49" s="194"/>
      <c r="U49" s="200">
        <f>AB49+AH49+AN49</f>
        <v>6</v>
      </c>
      <c r="V49" s="92"/>
      <c r="W49" s="193" t="s">
        <v>403</v>
      </c>
      <c r="X49" s="194"/>
      <c r="Y49" s="194"/>
      <c r="Z49" s="194"/>
      <c r="AA49" s="194"/>
      <c r="AB49" s="200">
        <v>2</v>
      </c>
      <c r="AC49" s="193" t="s">
        <v>447</v>
      </c>
      <c r="AD49" s="194"/>
      <c r="AE49" s="194"/>
      <c r="AF49" s="194"/>
      <c r="AG49" s="194"/>
      <c r="AH49" s="200">
        <v>2</v>
      </c>
      <c r="AI49" s="193" t="s">
        <v>448</v>
      </c>
      <c r="AJ49" s="194"/>
      <c r="AK49" s="194"/>
      <c r="AL49" s="194"/>
      <c r="AM49" s="194"/>
      <c r="AN49" s="200">
        <v>2</v>
      </c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</row>
    <row r="50" spans="6:56" ht="6.75" customHeight="1">
      <c r="F50" s="97"/>
      <c r="G50" s="196"/>
      <c r="H50" s="197"/>
      <c r="I50" s="197"/>
      <c r="J50" s="198"/>
      <c r="K50" s="201"/>
      <c r="L50" s="202"/>
      <c r="N50" s="93"/>
      <c r="O50" s="89"/>
      <c r="P50" s="196"/>
      <c r="Q50" s="197"/>
      <c r="R50" s="197"/>
      <c r="S50" s="197"/>
      <c r="T50" s="197"/>
      <c r="U50" s="202"/>
      <c r="W50" s="196"/>
      <c r="X50" s="197"/>
      <c r="Y50" s="197"/>
      <c r="Z50" s="197"/>
      <c r="AA50" s="197"/>
      <c r="AB50" s="202"/>
      <c r="AC50" s="196"/>
      <c r="AD50" s="197"/>
      <c r="AE50" s="197"/>
      <c r="AF50" s="197"/>
      <c r="AG50" s="197"/>
      <c r="AH50" s="202"/>
      <c r="AI50" s="196"/>
      <c r="AJ50" s="197"/>
      <c r="AK50" s="197"/>
      <c r="AL50" s="197"/>
      <c r="AM50" s="197"/>
      <c r="AN50" s="202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</row>
    <row r="51" spans="6:56" ht="6.75" customHeight="1">
      <c r="F51" s="97"/>
      <c r="G51" s="194" t="s">
        <v>406</v>
      </c>
      <c r="H51" s="194"/>
      <c r="I51" s="194"/>
      <c r="J51" s="199">
        <v>1</v>
      </c>
      <c r="N51" s="97"/>
      <c r="O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</row>
    <row r="52" spans="6:56" ht="6.75" customHeight="1">
      <c r="F52" s="97"/>
      <c r="G52" s="209"/>
      <c r="H52" s="209"/>
      <c r="I52" s="209"/>
      <c r="J52" s="210"/>
      <c r="N52" s="104"/>
      <c r="O52" s="86"/>
      <c r="P52" s="193" t="s">
        <v>449</v>
      </c>
      <c r="Q52" s="194"/>
      <c r="R52" s="194"/>
      <c r="S52" s="194"/>
      <c r="T52" s="194"/>
      <c r="U52" s="200">
        <f>AB52+AH52+1</f>
        <v>7</v>
      </c>
      <c r="V52" s="92"/>
      <c r="W52" s="193" t="s">
        <v>450</v>
      </c>
      <c r="X52" s="194"/>
      <c r="Y52" s="194"/>
      <c r="Z52" s="194"/>
      <c r="AA52" s="194"/>
      <c r="AB52" s="200">
        <v>3</v>
      </c>
      <c r="AC52" s="193" t="s">
        <v>451</v>
      </c>
      <c r="AD52" s="194"/>
      <c r="AE52" s="194"/>
      <c r="AF52" s="194"/>
      <c r="AG52" s="194"/>
      <c r="AH52" s="200">
        <v>3</v>
      </c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</row>
    <row r="53" spans="6:56" ht="6.75" customHeight="1">
      <c r="F53" s="97"/>
      <c r="G53" s="209" t="s">
        <v>409</v>
      </c>
      <c r="H53" s="209"/>
      <c r="I53" s="209"/>
      <c r="J53" s="210">
        <v>1</v>
      </c>
      <c r="N53" s="97"/>
      <c r="O53" s="84"/>
      <c r="P53" s="196"/>
      <c r="Q53" s="197"/>
      <c r="R53" s="197"/>
      <c r="S53" s="197"/>
      <c r="T53" s="197"/>
      <c r="U53" s="202"/>
      <c r="W53" s="196"/>
      <c r="X53" s="197"/>
      <c r="Y53" s="197"/>
      <c r="Z53" s="197"/>
      <c r="AA53" s="197"/>
      <c r="AB53" s="202"/>
      <c r="AC53" s="196"/>
      <c r="AD53" s="197"/>
      <c r="AE53" s="197"/>
      <c r="AF53" s="197"/>
      <c r="AG53" s="197"/>
      <c r="AH53" s="202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</row>
    <row r="54" spans="6:56" ht="6.75" customHeight="1">
      <c r="F54" s="97"/>
      <c r="G54" s="209"/>
      <c r="H54" s="209"/>
      <c r="I54" s="209"/>
      <c r="J54" s="210"/>
      <c r="N54" s="97"/>
      <c r="O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</row>
    <row r="55" spans="6:56" ht="6.75" customHeight="1">
      <c r="F55" s="97"/>
      <c r="G55" s="213" t="s">
        <v>452</v>
      </c>
      <c r="H55" s="213"/>
      <c r="I55" s="213"/>
      <c r="J55" s="213"/>
      <c r="K55" s="213"/>
      <c r="L55" s="213"/>
      <c r="N55" s="104"/>
      <c r="O55" s="86"/>
      <c r="P55" s="193" t="s">
        <v>453</v>
      </c>
      <c r="Q55" s="194"/>
      <c r="R55" s="194"/>
      <c r="S55" s="194"/>
      <c r="T55" s="194"/>
      <c r="U55" s="200">
        <f>AB55+AH55+AN55+AB57+1</f>
        <v>21</v>
      </c>
      <c r="V55" s="92"/>
      <c r="W55" s="193" t="s">
        <v>454</v>
      </c>
      <c r="X55" s="194"/>
      <c r="Y55" s="194"/>
      <c r="Z55" s="194"/>
      <c r="AA55" s="194"/>
      <c r="AB55" s="200">
        <v>4</v>
      </c>
      <c r="AC55" s="193" t="s">
        <v>455</v>
      </c>
      <c r="AD55" s="194"/>
      <c r="AE55" s="194"/>
      <c r="AF55" s="194"/>
      <c r="AG55" s="194"/>
      <c r="AH55" s="200">
        <v>5</v>
      </c>
      <c r="AI55" s="193" t="s">
        <v>456</v>
      </c>
      <c r="AJ55" s="194"/>
      <c r="AK55" s="194"/>
      <c r="AL55" s="194"/>
      <c r="AM55" s="194"/>
      <c r="AN55" s="200">
        <v>7</v>
      </c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</row>
    <row r="56" spans="6:56" ht="6.75" customHeight="1">
      <c r="F56" s="97"/>
      <c r="G56" s="213"/>
      <c r="H56" s="213"/>
      <c r="I56" s="213"/>
      <c r="J56" s="213"/>
      <c r="K56" s="213"/>
      <c r="L56" s="213"/>
      <c r="N56" s="97"/>
      <c r="O56" s="84"/>
      <c r="P56" s="196"/>
      <c r="Q56" s="197"/>
      <c r="R56" s="197"/>
      <c r="S56" s="197"/>
      <c r="T56" s="197"/>
      <c r="U56" s="202"/>
      <c r="W56" s="196"/>
      <c r="X56" s="197"/>
      <c r="Y56" s="197"/>
      <c r="Z56" s="197"/>
      <c r="AA56" s="197"/>
      <c r="AB56" s="202"/>
      <c r="AC56" s="196"/>
      <c r="AD56" s="197"/>
      <c r="AE56" s="197"/>
      <c r="AF56" s="197"/>
      <c r="AG56" s="197"/>
      <c r="AH56" s="202"/>
      <c r="AI56" s="196"/>
      <c r="AJ56" s="197"/>
      <c r="AK56" s="197"/>
      <c r="AL56" s="197"/>
      <c r="AM56" s="197"/>
      <c r="AN56" s="202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</row>
    <row r="57" spans="6:56" ht="6.75" customHeight="1">
      <c r="F57" s="97"/>
      <c r="G57" s="98"/>
      <c r="H57" s="98"/>
      <c r="I57" s="98"/>
      <c r="J57" s="99"/>
      <c r="N57" s="97"/>
      <c r="O57" s="84"/>
      <c r="P57" s="98"/>
      <c r="Q57" s="98"/>
      <c r="R57" s="98"/>
      <c r="S57" s="98"/>
      <c r="T57" s="98"/>
      <c r="U57" s="98"/>
      <c r="W57" s="193" t="s">
        <v>457</v>
      </c>
      <c r="X57" s="194"/>
      <c r="Y57" s="194"/>
      <c r="Z57" s="194"/>
      <c r="AA57" s="194"/>
      <c r="AB57" s="200">
        <v>4</v>
      </c>
      <c r="AH57" s="98"/>
      <c r="AI57" s="98"/>
      <c r="AO57" s="98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</row>
    <row r="58" spans="6:56" ht="6.75" customHeight="1">
      <c r="F58" s="97"/>
      <c r="G58" s="98"/>
      <c r="H58" s="98"/>
      <c r="I58" s="98"/>
      <c r="J58" s="99"/>
      <c r="N58" s="97"/>
      <c r="O58" s="84"/>
      <c r="P58" s="98"/>
      <c r="Q58" s="98"/>
      <c r="R58" s="98"/>
      <c r="S58" s="98"/>
      <c r="T58" s="98"/>
      <c r="U58" s="98"/>
      <c r="W58" s="196"/>
      <c r="X58" s="197"/>
      <c r="Y58" s="197"/>
      <c r="Z58" s="197"/>
      <c r="AA58" s="197"/>
      <c r="AB58" s="202"/>
      <c r="AH58" s="98"/>
      <c r="AI58" s="98"/>
      <c r="AO58" s="98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</row>
    <row r="59" spans="1:56" ht="6.75" customHeight="1">
      <c r="A59" s="193" t="s">
        <v>458</v>
      </c>
      <c r="B59" s="194"/>
      <c r="C59" s="244"/>
      <c r="D59" s="117"/>
      <c r="E59" s="193" t="s">
        <v>459</v>
      </c>
      <c r="F59" s="194"/>
      <c r="G59" s="244"/>
      <c r="H59" s="246">
        <f>SUM(K3,K35,K49,K79,K117,K140,K149)</f>
        <v>401</v>
      </c>
      <c r="I59" s="247"/>
      <c r="J59" s="247"/>
      <c r="K59" s="119"/>
      <c r="L59" s="119"/>
      <c r="N59" s="97"/>
      <c r="O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</row>
    <row r="60" spans="1:56" ht="6.75" customHeight="1">
      <c r="A60" s="196"/>
      <c r="B60" s="197"/>
      <c r="C60" s="245"/>
      <c r="D60" s="120"/>
      <c r="E60" s="196"/>
      <c r="F60" s="197"/>
      <c r="G60" s="245"/>
      <c r="H60" s="248"/>
      <c r="I60" s="247"/>
      <c r="J60" s="247"/>
      <c r="K60" s="119"/>
      <c r="L60" s="119"/>
      <c r="N60" s="104"/>
      <c r="O60" s="86"/>
      <c r="P60" s="193" t="s">
        <v>460</v>
      </c>
      <c r="Q60" s="194"/>
      <c r="R60" s="194"/>
      <c r="S60" s="194"/>
      <c r="T60" s="194"/>
      <c r="U60" s="200">
        <f>SUM(AB60,AH60)+1</f>
        <v>5</v>
      </c>
      <c r="V60" s="92"/>
      <c r="W60" s="226" t="s">
        <v>461</v>
      </c>
      <c r="X60" s="249"/>
      <c r="Y60" s="249"/>
      <c r="Z60" s="249"/>
      <c r="AA60" s="249"/>
      <c r="AB60" s="200">
        <v>2</v>
      </c>
      <c r="AC60" s="193" t="s">
        <v>462</v>
      </c>
      <c r="AD60" s="194"/>
      <c r="AE60" s="194"/>
      <c r="AF60" s="194"/>
      <c r="AG60" s="194"/>
      <c r="AH60" s="200">
        <v>2</v>
      </c>
      <c r="AI60" s="115"/>
      <c r="AJ60" s="252" t="s">
        <v>244</v>
      </c>
      <c r="AK60" s="253"/>
      <c r="AL60" s="253"/>
      <c r="AM60" s="253"/>
      <c r="AN60" s="253"/>
      <c r="AO60" s="25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</row>
    <row r="61" spans="3:56" ht="6.75" customHeight="1">
      <c r="C61" s="97"/>
      <c r="D61" s="84"/>
      <c r="F61" s="97"/>
      <c r="M61" s="111"/>
      <c r="N61" s="97"/>
      <c r="O61" s="84"/>
      <c r="P61" s="196"/>
      <c r="Q61" s="197"/>
      <c r="R61" s="197"/>
      <c r="S61" s="197"/>
      <c r="T61" s="197"/>
      <c r="U61" s="202"/>
      <c r="W61" s="250"/>
      <c r="X61" s="251"/>
      <c r="Y61" s="251"/>
      <c r="Z61" s="251"/>
      <c r="AA61" s="251"/>
      <c r="AB61" s="202"/>
      <c r="AC61" s="196"/>
      <c r="AD61" s="197"/>
      <c r="AE61" s="197"/>
      <c r="AF61" s="197"/>
      <c r="AG61" s="197"/>
      <c r="AH61" s="202"/>
      <c r="AI61" s="87"/>
      <c r="AJ61" s="255"/>
      <c r="AK61" s="256"/>
      <c r="AL61" s="256"/>
      <c r="AM61" s="256"/>
      <c r="AN61" s="256"/>
      <c r="AO61" s="257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</row>
    <row r="62" spans="3:56" ht="6.75" customHeight="1">
      <c r="C62" s="97"/>
      <c r="D62" s="84"/>
      <c r="F62" s="97"/>
      <c r="M62" s="111"/>
      <c r="N62" s="97"/>
      <c r="O62" s="84"/>
      <c r="P62" s="98"/>
      <c r="Q62" s="98"/>
      <c r="R62" s="98"/>
      <c r="S62" s="98"/>
      <c r="T62" s="98"/>
      <c r="U62" s="99"/>
      <c r="W62" s="121"/>
      <c r="X62" s="121"/>
      <c r="Y62" s="121"/>
      <c r="Z62" s="121"/>
      <c r="AA62" s="121"/>
      <c r="AB62" s="122"/>
      <c r="AC62" s="98"/>
      <c r="AD62" s="98"/>
      <c r="AE62" s="98"/>
      <c r="AF62" s="98"/>
      <c r="AG62" s="98"/>
      <c r="AH62" s="122"/>
      <c r="AI62" s="98"/>
      <c r="AJ62" s="123"/>
      <c r="AK62" s="123"/>
      <c r="AL62" s="123"/>
      <c r="AM62" s="123"/>
      <c r="AN62" s="123"/>
      <c r="AO62" s="12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</row>
    <row r="63" spans="3:56" ht="6.75" customHeight="1">
      <c r="C63" s="97"/>
      <c r="D63" s="84"/>
      <c r="F63" s="97"/>
      <c r="M63" s="111"/>
      <c r="N63" s="97"/>
      <c r="O63" s="84"/>
      <c r="P63" s="226" t="s">
        <v>463</v>
      </c>
      <c r="Q63" s="249"/>
      <c r="R63" s="249"/>
      <c r="S63" s="249"/>
      <c r="T63" s="249"/>
      <c r="U63" s="200">
        <f>SUM(AB63,AH63)+1</f>
        <v>5</v>
      </c>
      <c r="V63" s="92"/>
      <c r="W63" s="226" t="s">
        <v>464</v>
      </c>
      <c r="X63" s="249"/>
      <c r="Y63" s="249"/>
      <c r="Z63" s="249"/>
      <c r="AA63" s="249"/>
      <c r="AB63" s="200">
        <v>2</v>
      </c>
      <c r="AC63" s="193" t="s">
        <v>465</v>
      </c>
      <c r="AD63" s="194"/>
      <c r="AE63" s="194"/>
      <c r="AF63" s="194"/>
      <c r="AG63" s="194"/>
      <c r="AH63" s="200">
        <v>2</v>
      </c>
      <c r="AI63" s="94"/>
      <c r="AJ63" s="252" t="s">
        <v>238</v>
      </c>
      <c r="AK63" s="258"/>
      <c r="AL63" s="258"/>
      <c r="AM63" s="258"/>
      <c r="AN63" s="258"/>
      <c r="AO63" s="259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</row>
    <row r="64" spans="3:56" ht="9" customHeight="1">
      <c r="C64" s="97"/>
      <c r="D64" s="84"/>
      <c r="F64" s="97"/>
      <c r="M64" s="111"/>
      <c r="N64" s="93"/>
      <c r="O64" s="101"/>
      <c r="P64" s="250"/>
      <c r="Q64" s="251"/>
      <c r="R64" s="251"/>
      <c r="S64" s="251"/>
      <c r="T64" s="251"/>
      <c r="U64" s="202"/>
      <c r="W64" s="250"/>
      <c r="X64" s="251"/>
      <c r="Y64" s="251"/>
      <c r="Z64" s="251"/>
      <c r="AA64" s="251"/>
      <c r="AB64" s="202"/>
      <c r="AC64" s="196"/>
      <c r="AD64" s="197"/>
      <c r="AE64" s="197"/>
      <c r="AF64" s="197"/>
      <c r="AG64" s="197"/>
      <c r="AH64" s="202"/>
      <c r="AI64" s="115"/>
      <c r="AJ64" s="260"/>
      <c r="AK64" s="261"/>
      <c r="AL64" s="261"/>
      <c r="AM64" s="261"/>
      <c r="AN64" s="261"/>
      <c r="AO64" s="262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</row>
    <row r="65" spans="3:56" ht="6.75" customHeight="1">
      <c r="C65" s="125"/>
      <c r="D65" s="100"/>
      <c r="E65" s="119"/>
      <c r="F65" s="126"/>
      <c r="G65" s="119"/>
      <c r="M65" s="111"/>
      <c r="N65" s="97"/>
      <c r="O65" s="84"/>
      <c r="P65" s="98"/>
      <c r="Q65" s="98"/>
      <c r="R65" s="98"/>
      <c r="S65" s="98"/>
      <c r="T65" s="98"/>
      <c r="U65" s="99"/>
      <c r="V65" s="84"/>
      <c r="W65" s="98"/>
      <c r="X65" s="98"/>
      <c r="Y65" s="98"/>
      <c r="Z65" s="98"/>
      <c r="AA65" s="98"/>
      <c r="AB65" s="99"/>
      <c r="AC65" s="98"/>
      <c r="AD65" s="98"/>
      <c r="AE65" s="98"/>
      <c r="AF65" s="98"/>
      <c r="AG65" s="98"/>
      <c r="AH65" s="99"/>
      <c r="AI65" s="98"/>
      <c r="AJ65" s="127"/>
      <c r="AK65" s="127"/>
      <c r="AL65" s="127"/>
      <c r="AM65" s="127"/>
      <c r="AN65" s="128"/>
      <c r="AO65" s="129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</row>
    <row r="66" spans="3:56" ht="6.75" customHeight="1">
      <c r="C66" s="126"/>
      <c r="D66" s="130"/>
      <c r="E66" s="119"/>
      <c r="F66" s="126"/>
      <c r="G66" s="119"/>
      <c r="N66" s="104"/>
      <c r="O66" s="86"/>
      <c r="P66" s="193" t="s">
        <v>466</v>
      </c>
      <c r="Q66" s="194"/>
      <c r="R66" s="194"/>
      <c r="S66" s="194"/>
      <c r="T66" s="194"/>
      <c r="U66" s="200">
        <f>AB66+1</f>
        <v>4</v>
      </c>
      <c r="V66" s="92"/>
      <c r="W66" s="193" t="s">
        <v>467</v>
      </c>
      <c r="X66" s="194"/>
      <c r="Y66" s="194"/>
      <c r="Z66" s="194"/>
      <c r="AA66" s="194"/>
      <c r="AB66" s="200">
        <v>3</v>
      </c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</row>
    <row r="67" spans="2:56" ht="6.75" customHeight="1">
      <c r="B67" s="111"/>
      <c r="C67" s="97"/>
      <c r="E67" s="111"/>
      <c r="F67" s="97"/>
      <c r="O67" s="84"/>
      <c r="P67" s="196"/>
      <c r="Q67" s="197"/>
      <c r="R67" s="197"/>
      <c r="S67" s="197"/>
      <c r="T67" s="197"/>
      <c r="U67" s="202"/>
      <c r="W67" s="196"/>
      <c r="X67" s="197"/>
      <c r="Y67" s="197"/>
      <c r="Z67" s="197"/>
      <c r="AA67" s="197"/>
      <c r="AB67" s="202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</row>
    <row r="68" spans="2:56" ht="6.75" customHeight="1">
      <c r="B68" s="111"/>
      <c r="C68" s="115"/>
      <c r="D68" s="98"/>
      <c r="E68" s="131"/>
      <c r="F68" s="115"/>
      <c r="G68" s="98"/>
      <c r="H68" s="98"/>
      <c r="I68" s="98"/>
      <c r="O68" s="84"/>
      <c r="W68" s="98"/>
      <c r="X68" s="98"/>
      <c r="Y68" s="98"/>
      <c r="Z68" s="98"/>
      <c r="AA68" s="98"/>
      <c r="AB68" s="99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</row>
    <row r="69" spans="2:56" ht="6.75" customHeight="1">
      <c r="B69" s="111"/>
      <c r="C69" s="115"/>
      <c r="D69" s="98"/>
      <c r="E69" s="131"/>
      <c r="F69" s="115"/>
      <c r="G69" s="98"/>
      <c r="H69" s="98"/>
      <c r="I69" s="98"/>
      <c r="O69" s="132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</row>
    <row r="70" spans="2:56" ht="6.75" customHeight="1">
      <c r="B70" s="111"/>
      <c r="C70" s="97"/>
      <c r="E70" s="111"/>
      <c r="F70" s="97"/>
      <c r="K70" s="84"/>
      <c r="L70" s="84"/>
      <c r="M70" s="84"/>
      <c r="N70" s="91"/>
      <c r="O70" s="135"/>
      <c r="P70" s="193" t="s">
        <v>468</v>
      </c>
      <c r="Q70" s="194"/>
      <c r="R70" s="194"/>
      <c r="S70" s="194"/>
      <c r="T70" s="194"/>
      <c r="U70" s="200">
        <f>AB70+AH70</f>
        <v>5</v>
      </c>
      <c r="V70" s="92"/>
      <c r="W70" s="193" t="s">
        <v>403</v>
      </c>
      <c r="X70" s="194"/>
      <c r="Y70" s="194"/>
      <c r="Z70" s="194"/>
      <c r="AA70" s="194"/>
      <c r="AB70" s="200">
        <v>3</v>
      </c>
      <c r="AC70" s="193" t="s">
        <v>404</v>
      </c>
      <c r="AD70" s="194"/>
      <c r="AE70" s="194"/>
      <c r="AF70" s="194"/>
      <c r="AG70" s="194"/>
      <c r="AH70" s="200">
        <v>2</v>
      </c>
      <c r="AI70" s="84"/>
      <c r="AJ70" s="84"/>
      <c r="AK70" s="84"/>
      <c r="AL70" s="84"/>
      <c r="AM70" s="84"/>
      <c r="AN70" s="84"/>
      <c r="AO70" s="136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</row>
    <row r="71" spans="2:56" ht="6.75" customHeight="1">
      <c r="B71" s="111"/>
      <c r="C71" s="97"/>
      <c r="E71" s="111"/>
      <c r="F71" s="97"/>
      <c r="K71" s="84"/>
      <c r="L71" s="84"/>
      <c r="M71" s="111"/>
      <c r="N71" s="93"/>
      <c r="O71" s="137"/>
      <c r="P71" s="196"/>
      <c r="Q71" s="197"/>
      <c r="R71" s="197"/>
      <c r="S71" s="197"/>
      <c r="T71" s="197"/>
      <c r="U71" s="202"/>
      <c r="V71" s="84"/>
      <c r="W71" s="196"/>
      <c r="X71" s="197"/>
      <c r="Y71" s="197"/>
      <c r="Z71" s="197"/>
      <c r="AA71" s="197"/>
      <c r="AB71" s="202"/>
      <c r="AC71" s="196"/>
      <c r="AD71" s="197"/>
      <c r="AE71" s="197"/>
      <c r="AF71" s="197"/>
      <c r="AG71" s="197"/>
      <c r="AH71" s="202"/>
      <c r="AI71" s="84"/>
      <c r="AJ71" s="84"/>
      <c r="AK71" s="84"/>
      <c r="AL71" s="84"/>
      <c r="AM71" s="84"/>
      <c r="AN71" s="84"/>
      <c r="AO71" s="136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</row>
    <row r="72" spans="2:56" ht="6.75" customHeight="1">
      <c r="B72" s="111"/>
      <c r="C72" s="97"/>
      <c r="D72" s="84"/>
      <c r="F72" s="97"/>
      <c r="H72" s="263" t="s">
        <v>469</v>
      </c>
      <c r="I72" s="264"/>
      <c r="J72" s="264"/>
      <c r="K72" s="265"/>
      <c r="L72" s="138"/>
      <c r="M72" s="139"/>
      <c r="N72" s="140"/>
      <c r="O72" s="141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136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</row>
    <row r="73" spans="3:56" ht="6.75" customHeight="1">
      <c r="C73" s="97"/>
      <c r="D73" s="84"/>
      <c r="F73" s="97"/>
      <c r="H73" s="266"/>
      <c r="I73" s="267"/>
      <c r="J73" s="267"/>
      <c r="K73" s="268"/>
      <c r="L73" s="132"/>
      <c r="M73" s="133"/>
      <c r="N73" s="144"/>
      <c r="O73" s="135"/>
      <c r="P73" s="193" t="s">
        <v>470</v>
      </c>
      <c r="Q73" s="194"/>
      <c r="R73" s="194"/>
      <c r="S73" s="194"/>
      <c r="T73" s="194"/>
      <c r="U73" s="200">
        <f>AB73+AH73+1</f>
        <v>10</v>
      </c>
      <c r="V73" s="92"/>
      <c r="W73" s="193" t="s">
        <v>471</v>
      </c>
      <c r="X73" s="194"/>
      <c r="Y73" s="194"/>
      <c r="Z73" s="194"/>
      <c r="AA73" s="194"/>
      <c r="AB73" s="200">
        <v>2</v>
      </c>
      <c r="AC73" s="193" t="s">
        <v>472</v>
      </c>
      <c r="AD73" s="194"/>
      <c r="AE73" s="194"/>
      <c r="AF73" s="194"/>
      <c r="AG73" s="194"/>
      <c r="AH73" s="200">
        <v>7</v>
      </c>
      <c r="AI73" s="84"/>
      <c r="AJ73" s="84"/>
      <c r="AK73" s="84"/>
      <c r="AL73" s="84"/>
      <c r="AM73" s="84"/>
      <c r="AN73" s="84"/>
      <c r="AO73" s="136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</row>
    <row r="74" spans="3:56" ht="7.5" customHeight="1">
      <c r="C74" s="97"/>
      <c r="D74" s="84"/>
      <c r="F74" s="97"/>
      <c r="H74" s="145"/>
      <c r="I74" s="146"/>
      <c r="N74" s="97"/>
      <c r="O74" s="141"/>
      <c r="P74" s="196"/>
      <c r="Q74" s="197"/>
      <c r="R74" s="197"/>
      <c r="S74" s="197"/>
      <c r="T74" s="197"/>
      <c r="U74" s="202"/>
      <c r="V74" s="84"/>
      <c r="W74" s="196"/>
      <c r="X74" s="197"/>
      <c r="Y74" s="197"/>
      <c r="Z74" s="197"/>
      <c r="AA74" s="197"/>
      <c r="AB74" s="202"/>
      <c r="AC74" s="196"/>
      <c r="AD74" s="197"/>
      <c r="AE74" s="197"/>
      <c r="AF74" s="197"/>
      <c r="AG74" s="197"/>
      <c r="AH74" s="202"/>
      <c r="AI74" s="84"/>
      <c r="AJ74" s="84"/>
      <c r="AK74" s="84"/>
      <c r="AL74" s="84"/>
      <c r="AM74" s="84"/>
      <c r="AN74" s="84"/>
      <c r="AO74" s="136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</row>
    <row r="75" spans="3:56" ht="6.75" customHeight="1" hidden="1">
      <c r="C75" s="97"/>
      <c r="D75" s="84"/>
      <c r="F75" s="97"/>
      <c r="H75" s="111"/>
      <c r="I75" s="97"/>
      <c r="N75" s="97"/>
      <c r="O75" s="141"/>
      <c r="P75" s="98"/>
      <c r="Q75" s="98"/>
      <c r="R75" s="98"/>
      <c r="S75" s="98"/>
      <c r="T75" s="98"/>
      <c r="U75" s="99"/>
      <c r="V75" s="84"/>
      <c r="W75" s="269" t="s">
        <v>473</v>
      </c>
      <c r="X75" s="270"/>
      <c r="Y75" s="270"/>
      <c r="Z75" s="270"/>
      <c r="AA75" s="270"/>
      <c r="AB75" s="270"/>
      <c r="AC75" s="88"/>
      <c r="AD75" s="88"/>
      <c r="AE75" s="88"/>
      <c r="AF75" s="88"/>
      <c r="AG75" s="88"/>
      <c r="AH75" s="90"/>
      <c r="AI75" s="84"/>
      <c r="AJ75" s="84"/>
      <c r="AK75" s="84"/>
      <c r="AL75" s="84"/>
      <c r="AM75" s="84"/>
      <c r="AN75" s="84"/>
      <c r="AO75" s="136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</row>
    <row r="76" spans="3:56" ht="6.75" customHeight="1" hidden="1">
      <c r="C76" s="97"/>
      <c r="D76" s="84"/>
      <c r="F76" s="97"/>
      <c r="H76" s="111"/>
      <c r="I76" s="97"/>
      <c r="N76" s="97"/>
      <c r="O76" s="141"/>
      <c r="P76" s="98"/>
      <c r="Q76" s="98"/>
      <c r="R76" s="98"/>
      <c r="S76" s="98"/>
      <c r="T76" s="98"/>
      <c r="U76" s="99"/>
      <c r="V76" s="84"/>
      <c r="W76" s="271"/>
      <c r="X76" s="271"/>
      <c r="Y76" s="271"/>
      <c r="Z76" s="271"/>
      <c r="AA76" s="271"/>
      <c r="AB76" s="271"/>
      <c r="AC76" s="98"/>
      <c r="AD76" s="98"/>
      <c r="AE76" s="98"/>
      <c r="AF76" s="98"/>
      <c r="AG76" s="98"/>
      <c r="AH76" s="99"/>
      <c r="AI76" s="84"/>
      <c r="AJ76" s="84"/>
      <c r="AK76" s="84"/>
      <c r="AL76" s="84"/>
      <c r="AM76" s="84"/>
      <c r="AN76" s="84"/>
      <c r="AO76" s="136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</row>
    <row r="77" spans="3:56" ht="6.75" customHeight="1">
      <c r="C77" s="97"/>
      <c r="D77" s="84"/>
      <c r="F77" s="97"/>
      <c r="H77" s="111"/>
      <c r="I77" s="97"/>
      <c r="N77" s="97"/>
      <c r="O77" s="141"/>
      <c r="P77" s="98"/>
      <c r="Q77" s="98"/>
      <c r="R77" s="98"/>
      <c r="S77" s="98"/>
      <c r="T77" s="98"/>
      <c r="U77" s="99"/>
      <c r="V77" s="84"/>
      <c r="W77" s="98"/>
      <c r="X77" s="98"/>
      <c r="Y77" s="98"/>
      <c r="Z77" s="98"/>
      <c r="AA77" s="98"/>
      <c r="AB77" s="96"/>
      <c r="AC77" s="95"/>
      <c r="AD77" s="95"/>
      <c r="AE77" s="95"/>
      <c r="AF77" s="95"/>
      <c r="AG77" s="95"/>
      <c r="AH77" s="96"/>
      <c r="AI77" s="91"/>
      <c r="AJ77" s="84"/>
      <c r="AK77" s="84"/>
      <c r="AL77" s="84"/>
      <c r="AM77" s="84"/>
      <c r="AN77" s="84"/>
      <c r="AO77" s="136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</row>
    <row r="78" spans="3:56" ht="6.75" customHeight="1">
      <c r="C78" s="97"/>
      <c r="D78" s="84"/>
      <c r="F78" s="97"/>
      <c r="H78" s="86"/>
      <c r="I78" s="104"/>
      <c r="N78" s="104"/>
      <c r="O78" s="135"/>
      <c r="P78" s="193" t="s">
        <v>474</v>
      </c>
      <c r="Q78" s="194"/>
      <c r="R78" s="194"/>
      <c r="S78" s="194"/>
      <c r="T78" s="194"/>
      <c r="U78" s="200">
        <f>AB78+AH78+AN78+AB80+AN80+1+AH80</f>
        <v>43</v>
      </c>
      <c r="V78" s="92"/>
      <c r="W78" s="193" t="s">
        <v>475</v>
      </c>
      <c r="X78" s="194"/>
      <c r="Y78" s="194"/>
      <c r="Z78" s="194"/>
      <c r="AA78" s="194"/>
      <c r="AB78" s="200">
        <v>5</v>
      </c>
      <c r="AC78" s="193" t="s">
        <v>476</v>
      </c>
      <c r="AD78" s="194"/>
      <c r="AE78" s="194"/>
      <c r="AF78" s="194"/>
      <c r="AG78" s="194"/>
      <c r="AH78" s="200">
        <v>8</v>
      </c>
      <c r="AI78" s="193" t="s">
        <v>477</v>
      </c>
      <c r="AJ78" s="194"/>
      <c r="AK78" s="194"/>
      <c r="AL78" s="194"/>
      <c r="AM78" s="194"/>
      <c r="AN78" s="200">
        <v>12</v>
      </c>
      <c r="AO78" s="136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</row>
    <row r="79" spans="3:56" ht="6.75" customHeight="1">
      <c r="C79" s="97"/>
      <c r="D79" s="84"/>
      <c r="F79" s="97"/>
      <c r="G79" s="193" t="s">
        <v>478</v>
      </c>
      <c r="H79" s="194"/>
      <c r="I79" s="194"/>
      <c r="J79" s="195"/>
      <c r="K79" s="199">
        <f>U70+U73++U78+U88+U91+U96+U103+U108+U111+U114+3</f>
        <v>164</v>
      </c>
      <c r="L79" s="272"/>
      <c r="M79" s="92"/>
      <c r="N79" s="93"/>
      <c r="O79" s="150"/>
      <c r="P79" s="196"/>
      <c r="Q79" s="197"/>
      <c r="R79" s="197"/>
      <c r="S79" s="197"/>
      <c r="T79" s="197"/>
      <c r="U79" s="202"/>
      <c r="V79" s="84"/>
      <c r="W79" s="196"/>
      <c r="X79" s="197"/>
      <c r="Y79" s="197"/>
      <c r="Z79" s="197"/>
      <c r="AA79" s="197"/>
      <c r="AB79" s="202"/>
      <c r="AC79" s="196"/>
      <c r="AD79" s="197"/>
      <c r="AE79" s="197"/>
      <c r="AF79" s="197"/>
      <c r="AG79" s="197"/>
      <c r="AH79" s="202"/>
      <c r="AI79" s="196"/>
      <c r="AJ79" s="197"/>
      <c r="AK79" s="197"/>
      <c r="AL79" s="197"/>
      <c r="AM79" s="197"/>
      <c r="AN79" s="202"/>
      <c r="AO79" s="136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</row>
    <row r="80" spans="3:56" ht="6.75" customHeight="1">
      <c r="C80" s="97"/>
      <c r="D80" s="84"/>
      <c r="F80" s="151"/>
      <c r="G80" s="196"/>
      <c r="H80" s="197"/>
      <c r="I80" s="197"/>
      <c r="J80" s="198"/>
      <c r="K80" s="201"/>
      <c r="L80" s="230"/>
      <c r="M80" s="151"/>
      <c r="N80" s="97"/>
      <c r="O80" s="141"/>
      <c r="P80" s="84"/>
      <c r="Q80" s="84"/>
      <c r="R80" s="84"/>
      <c r="S80" s="84"/>
      <c r="T80" s="84"/>
      <c r="U80" s="84"/>
      <c r="V80" s="84"/>
      <c r="W80" s="193" t="s">
        <v>479</v>
      </c>
      <c r="X80" s="194"/>
      <c r="Y80" s="194"/>
      <c r="Z80" s="194"/>
      <c r="AA80" s="194"/>
      <c r="AB80" s="200">
        <v>15</v>
      </c>
      <c r="AC80" s="193" t="s">
        <v>480</v>
      </c>
      <c r="AD80" s="194"/>
      <c r="AE80" s="194"/>
      <c r="AF80" s="194"/>
      <c r="AG80" s="194"/>
      <c r="AH80" s="200">
        <v>2</v>
      </c>
      <c r="AI80" s="152"/>
      <c r="AJ80" s="152"/>
      <c r="AK80" s="152"/>
      <c r="AL80" s="152"/>
      <c r="AM80" s="153"/>
      <c r="AN80" s="153"/>
      <c r="AO80" s="136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</row>
    <row r="81" spans="3:56" ht="6.75" customHeight="1">
      <c r="C81" s="97"/>
      <c r="D81" s="84"/>
      <c r="F81" s="97"/>
      <c r="G81" s="249" t="s">
        <v>406</v>
      </c>
      <c r="H81" s="227"/>
      <c r="I81" s="227"/>
      <c r="J81" s="199">
        <v>1</v>
      </c>
      <c r="N81" s="97"/>
      <c r="O81" s="141"/>
      <c r="P81" s="84"/>
      <c r="Q81" s="84"/>
      <c r="R81" s="84"/>
      <c r="S81" s="84"/>
      <c r="T81" s="84"/>
      <c r="U81" s="84"/>
      <c r="V81" s="84"/>
      <c r="W81" s="196"/>
      <c r="X81" s="197"/>
      <c r="Y81" s="197"/>
      <c r="Z81" s="197"/>
      <c r="AA81" s="197"/>
      <c r="AB81" s="202"/>
      <c r="AC81" s="196"/>
      <c r="AD81" s="197"/>
      <c r="AE81" s="197"/>
      <c r="AF81" s="197"/>
      <c r="AG81" s="197"/>
      <c r="AH81" s="202"/>
      <c r="AI81" s="154"/>
      <c r="AJ81" s="113"/>
      <c r="AK81" s="113"/>
      <c r="AL81" s="113"/>
      <c r="AM81" s="100"/>
      <c r="AN81" s="100"/>
      <c r="AO81" s="136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</row>
    <row r="82" spans="3:56" ht="9" customHeight="1">
      <c r="C82" s="97"/>
      <c r="D82" s="84"/>
      <c r="F82" s="97"/>
      <c r="G82" s="247"/>
      <c r="H82" s="247"/>
      <c r="I82" s="247"/>
      <c r="J82" s="247"/>
      <c r="N82" s="97"/>
      <c r="O82" s="141"/>
      <c r="P82" s="84"/>
      <c r="Q82" s="84"/>
      <c r="R82" s="84"/>
      <c r="S82" s="84"/>
      <c r="T82" s="84"/>
      <c r="U82" s="84"/>
      <c r="V82" s="84"/>
      <c r="W82" s="98"/>
      <c r="X82" s="98"/>
      <c r="Y82" s="98"/>
      <c r="Z82" s="98"/>
      <c r="AA82" s="98"/>
      <c r="AB82" s="99"/>
      <c r="AC82" s="98"/>
      <c r="AD82" s="112"/>
      <c r="AE82" s="98"/>
      <c r="AF82" s="98"/>
      <c r="AG82" s="98"/>
      <c r="AH82" s="99"/>
      <c r="AI82" s="113"/>
      <c r="AJ82" s="113"/>
      <c r="AK82" s="113"/>
      <c r="AL82" s="113"/>
      <c r="AM82" s="100"/>
      <c r="AN82" s="100"/>
      <c r="AO82" s="136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</row>
    <row r="83" spans="3:56" ht="6.75" customHeight="1">
      <c r="C83" s="97"/>
      <c r="D83" s="84"/>
      <c r="F83" s="97"/>
      <c r="G83" s="211" t="s">
        <v>481</v>
      </c>
      <c r="H83" s="211"/>
      <c r="I83" s="211"/>
      <c r="J83" s="210">
        <v>1</v>
      </c>
      <c r="N83" s="97"/>
      <c r="O83" s="141"/>
      <c r="P83" s="84"/>
      <c r="Q83" s="84"/>
      <c r="R83" s="84"/>
      <c r="S83" s="84"/>
      <c r="T83" s="84"/>
      <c r="U83" s="84"/>
      <c r="V83" s="84"/>
      <c r="W83" s="98"/>
      <c r="X83" s="98"/>
      <c r="Y83" s="98"/>
      <c r="Z83" s="98"/>
      <c r="AA83" s="98"/>
      <c r="AB83" s="99"/>
      <c r="AC83" s="273" t="s">
        <v>482</v>
      </c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5"/>
      <c r="AO83" s="155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</row>
    <row r="84" spans="3:56" ht="6.75" customHeight="1">
      <c r="C84" s="97"/>
      <c r="D84" s="84"/>
      <c r="F84" s="97"/>
      <c r="G84" s="211"/>
      <c r="H84" s="211"/>
      <c r="I84" s="211"/>
      <c r="J84" s="210"/>
      <c r="N84" s="97"/>
      <c r="O84" s="141"/>
      <c r="P84" s="84"/>
      <c r="Q84" s="84"/>
      <c r="R84" s="84"/>
      <c r="S84" s="84"/>
      <c r="T84" s="84"/>
      <c r="U84" s="84"/>
      <c r="V84" s="84"/>
      <c r="W84" s="98"/>
      <c r="X84" s="98"/>
      <c r="Y84" s="98"/>
      <c r="Z84" s="98"/>
      <c r="AA84" s="98"/>
      <c r="AB84" s="99"/>
      <c r="AC84" s="276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8"/>
      <c r="AO84" s="155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</row>
    <row r="85" spans="3:56" ht="6.75" customHeight="1">
      <c r="C85" s="97"/>
      <c r="D85" s="84"/>
      <c r="F85" s="97"/>
      <c r="G85" s="213" t="s">
        <v>483</v>
      </c>
      <c r="H85" s="213"/>
      <c r="I85" s="213"/>
      <c r="J85" s="247"/>
      <c r="K85" s="271"/>
      <c r="N85" s="97"/>
      <c r="O85" s="141"/>
      <c r="P85" s="84"/>
      <c r="Q85" s="84"/>
      <c r="R85" s="84"/>
      <c r="S85" s="84"/>
      <c r="T85" s="84"/>
      <c r="U85" s="84"/>
      <c r="V85" s="84"/>
      <c r="W85" s="98"/>
      <c r="X85" s="98"/>
      <c r="Y85" s="98"/>
      <c r="Z85" s="98"/>
      <c r="AA85" s="98"/>
      <c r="AB85" s="99"/>
      <c r="AC85" s="279" t="s">
        <v>484</v>
      </c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1"/>
      <c r="AO85" s="156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</row>
    <row r="86" spans="3:56" ht="6.75" customHeight="1">
      <c r="C86" s="97"/>
      <c r="D86" s="84"/>
      <c r="F86" s="97"/>
      <c r="G86" s="213"/>
      <c r="H86" s="213"/>
      <c r="I86" s="213"/>
      <c r="J86" s="247"/>
      <c r="K86" s="271"/>
      <c r="N86" s="97"/>
      <c r="O86" s="141"/>
      <c r="P86" s="84"/>
      <c r="Q86" s="84"/>
      <c r="R86" s="84"/>
      <c r="S86" s="84"/>
      <c r="T86" s="84"/>
      <c r="U86" s="84"/>
      <c r="V86" s="84"/>
      <c r="W86" s="98"/>
      <c r="X86" s="98"/>
      <c r="Y86" s="98"/>
      <c r="Z86" s="98"/>
      <c r="AA86" s="98"/>
      <c r="AB86" s="99"/>
      <c r="AC86" s="282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4"/>
      <c r="AO86" s="156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</row>
    <row r="87" spans="3:56" ht="6.75" customHeight="1">
      <c r="C87" s="97"/>
      <c r="D87" s="84"/>
      <c r="F87" s="97"/>
      <c r="G87" s="211" t="s">
        <v>485</v>
      </c>
      <c r="H87" s="211"/>
      <c r="I87" s="211"/>
      <c r="J87" s="210">
        <v>1</v>
      </c>
      <c r="K87" s="149"/>
      <c r="N87" s="97"/>
      <c r="O87" s="141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136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</row>
    <row r="88" spans="3:56" ht="6.75" customHeight="1">
      <c r="C88" s="97"/>
      <c r="D88" s="84"/>
      <c r="F88" s="97"/>
      <c r="G88" s="211"/>
      <c r="H88" s="211"/>
      <c r="I88" s="211"/>
      <c r="J88" s="210"/>
      <c r="K88" s="149"/>
      <c r="N88" s="104"/>
      <c r="O88" s="135"/>
      <c r="P88" s="193" t="s">
        <v>486</v>
      </c>
      <c r="Q88" s="194"/>
      <c r="R88" s="194"/>
      <c r="S88" s="194"/>
      <c r="T88" s="194"/>
      <c r="U88" s="200">
        <f>AB88+AH88+1</f>
        <v>9</v>
      </c>
      <c r="V88" s="104"/>
      <c r="W88" s="203" t="s">
        <v>487</v>
      </c>
      <c r="X88" s="204"/>
      <c r="Y88" s="204"/>
      <c r="Z88" s="204"/>
      <c r="AA88" s="204"/>
      <c r="AB88" s="207">
        <v>3</v>
      </c>
      <c r="AC88" s="193" t="s">
        <v>488</v>
      </c>
      <c r="AD88" s="194"/>
      <c r="AE88" s="194"/>
      <c r="AF88" s="194"/>
      <c r="AG88" s="194"/>
      <c r="AH88" s="200">
        <v>5</v>
      </c>
      <c r="AI88" s="84"/>
      <c r="AJ88" s="84"/>
      <c r="AK88" s="84"/>
      <c r="AL88" s="84"/>
      <c r="AM88" s="84"/>
      <c r="AN88" s="84"/>
      <c r="AO88" s="136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</row>
    <row r="89" spans="3:56" ht="6.75" customHeight="1">
      <c r="C89" s="97"/>
      <c r="D89" s="84"/>
      <c r="F89" s="97"/>
      <c r="G89" s="213" t="s">
        <v>489</v>
      </c>
      <c r="H89" s="247"/>
      <c r="I89" s="247"/>
      <c r="J89" s="247"/>
      <c r="K89" s="271"/>
      <c r="N89" s="97"/>
      <c r="O89" s="141"/>
      <c r="P89" s="196"/>
      <c r="Q89" s="197"/>
      <c r="R89" s="197"/>
      <c r="S89" s="197"/>
      <c r="T89" s="197"/>
      <c r="U89" s="202"/>
      <c r="V89" s="84"/>
      <c r="W89" s="205"/>
      <c r="X89" s="206"/>
      <c r="Y89" s="206"/>
      <c r="Z89" s="206"/>
      <c r="AA89" s="206"/>
      <c r="AB89" s="208"/>
      <c r="AC89" s="196"/>
      <c r="AD89" s="197"/>
      <c r="AE89" s="197"/>
      <c r="AF89" s="197"/>
      <c r="AG89" s="197"/>
      <c r="AH89" s="202"/>
      <c r="AI89" s="84"/>
      <c r="AJ89" s="84"/>
      <c r="AK89" s="84"/>
      <c r="AL89" s="84"/>
      <c r="AM89" s="84"/>
      <c r="AN89" s="84"/>
      <c r="AO89" s="136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</row>
    <row r="90" spans="3:56" ht="6.75" customHeight="1">
      <c r="C90" s="97"/>
      <c r="D90" s="84"/>
      <c r="F90" s="97"/>
      <c r="G90" s="247"/>
      <c r="H90" s="247"/>
      <c r="I90" s="247"/>
      <c r="J90" s="247"/>
      <c r="K90" s="271"/>
      <c r="L90" s="105"/>
      <c r="N90" s="97"/>
      <c r="O90" s="141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136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</row>
    <row r="91" spans="3:56" ht="6.75" customHeight="1">
      <c r="C91" s="97"/>
      <c r="D91" s="84"/>
      <c r="F91" s="97"/>
      <c r="G91" s="108"/>
      <c r="H91" s="149"/>
      <c r="I91" s="149"/>
      <c r="J91" s="149"/>
      <c r="K91" s="149"/>
      <c r="L91" s="105"/>
      <c r="N91" s="104"/>
      <c r="O91" s="135"/>
      <c r="P91" s="193" t="s">
        <v>490</v>
      </c>
      <c r="Q91" s="194"/>
      <c r="R91" s="194"/>
      <c r="S91" s="194"/>
      <c r="T91" s="194"/>
      <c r="U91" s="200">
        <f>AB91+AH91+AN91+1</f>
        <v>17</v>
      </c>
      <c r="V91" s="92"/>
      <c r="W91" s="193" t="s">
        <v>491</v>
      </c>
      <c r="X91" s="194"/>
      <c r="Y91" s="194"/>
      <c r="Z91" s="194"/>
      <c r="AA91" s="194"/>
      <c r="AB91" s="200">
        <v>8</v>
      </c>
      <c r="AC91" s="193" t="s">
        <v>492</v>
      </c>
      <c r="AD91" s="194"/>
      <c r="AE91" s="194"/>
      <c r="AF91" s="194"/>
      <c r="AG91" s="194"/>
      <c r="AH91" s="200">
        <v>6</v>
      </c>
      <c r="AI91" s="193" t="s">
        <v>493</v>
      </c>
      <c r="AJ91" s="194"/>
      <c r="AK91" s="194"/>
      <c r="AL91" s="194"/>
      <c r="AM91" s="194"/>
      <c r="AN91" s="200">
        <v>2</v>
      </c>
      <c r="AO91" s="136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</row>
    <row r="92" spans="3:56" ht="7.5" customHeight="1">
      <c r="C92" s="97"/>
      <c r="D92" s="84"/>
      <c r="F92" s="97"/>
      <c r="G92" s="149"/>
      <c r="H92" s="149"/>
      <c r="I92" s="149"/>
      <c r="J92" s="149"/>
      <c r="K92" s="149"/>
      <c r="N92" s="97"/>
      <c r="O92" s="141"/>
      <c r="P92" s="196"/>
      <c r="Q92" s="197"/>
      <c r="R92" s="197"/>
      <c r="S92" s="197"/>
      <c r="T92" s="197"/>
      <c r="U92" s="202"/>
      <c r="V92" s="84"/>
      <c r="W92" s="196"/>
      <c r="X92" s="197"/>
      <c r="Y92" s="197"/>
      <c r="Z92" s="197"/>
      <c r="AA92" s="197"/>
      <c r="AB92" s="202"/>
      <c r="AC92" s="196"/>
      <c r="AD92" s="197"/>
      <c r="AE92" s="197"/>
      <c r="AF92" s="197"/>
      <c r="AG92" s="197"/>
      <c r="AH92" s="202"/>
      <c r="AI92" s="196"/>
      <c r="AJ92" s="197"/>
      <c r="AK92" s="197"/>
      <c r="AL92" s="197"/>
      <c r="AM92" s="197"/>
      <c r="AN92" s="202"/>
      <c r="AO92" s="136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</row>
    <row r="93" spans="3:56" ht="6.75" customHeight="1" hidden="1">
      <c r="C93" s="97"/>
      <c r="D93" s="84"/>
      <c r="F93" s="97"/>
      <c r="G93" s="118"/>
      <c r="H93" s="118"/>
      <c r="I93" s="118"/>
      <c r="J93" s="118"/>
      <c r="N93" s="97"/>
      <c r="O93" s="141"/>
      <c r="P93" s="98"/>
      <c r="Q93" s="98"/>
      <c r="R93" s="98"/>
      <c r="S93" s="98"/>
      <c r="T93" s="98"/>
      <c r="U93" s="99"/>
      <c r="V93" s="84"/>
      <c r="W93" s="269" t="s">
        <v>473</v>
      </c>
      <c r="X93" s="270"/>
      <c r="Y93" s="270"/>
      <c r="Z93" s="270"/>
      <c r="AA93" s="270"/>
      <c r="AB93" s="270"/>
      <c r="AC93" s="269" t="s">
        <v>473</v>
      </c>
      <c r="AD93" s="270"/>
      <c r="AE93" s="270"/>
      <c r="AF93" s="270"/>
      <c r="AG93" s="270"/>
      <c r="AH93" s="270"/>
      <c r="AI93" s="98"/>
      <c r="AJ93" s="98"/>
      <c r="AK93" s="98"/>
      <c r="AL93" s="98"/>
      <c r="AM93" s="98"/>
      <c r="AN93" s="99"/>
      <c r="AO93" s="136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</row>
    <row r="94" spans="3:56" ht="6.75" customHeight="1" hidden="1">
      <c r="C94" s="97"/>
      <c r="D94" s="84"/>
      <c r="F94" s="97"/>
      <c r="G94" s="118"/>
      <c r="H94" s="118"/>
      <c r="I94" s="118"/>
      <c r="J94" s="118"/>
      <c r="N94" s="97"/>
      <c r="O94" s="141"/>
      <c r="P94" s="98"/>
      <c r="Q94" s="98"/>
      <c r="R94" s="98"/>
      <c r="S94" s="98"/>
      <c r="T94" s="98"/>
      <c r="U94" s="99"/>
      <c r="V94" s="84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98"/>
      <c r="AJ94" s="98"/>
      <c r="AK94" s="98"/>
      <c r="AL94" s="98"/>
      <c r="AM94" s="98"/>
      <c r="AN94" s="99"/>
      <c r="AO94" s="136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</row>
    <row r="95" spans="3:56" ht="6.75" customHeight="1">
      <c r="C95" s="97"/>
      <c r="D95" s="84"/>
      <c r="F95" s="97"/>
      <c r="G95" s="103"/>
      <c r="H95" s="103"/>
      <c r="I95" s="103"/>
      <c r="J95" s="99"/>
      <c r="N95" s="97"/>
      <c r="O95" s="141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136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</row>
    <row r="96" spans="3:56" ht="6.75" customHeight="1">
      <c r="C96" s="97"/>
      <c r="D96" s="84"/>
      <c r="F96" s="97"/>
      <c r="G96" s="105"/>
      <c r="H96" s="105"/>
      <c r="I96" s="105"/>
      <c r="J96" s="105"/>
      <c r="K96" s="105"/>
      <c r="L96" s="105"/>
      <c r="N96" s="104"/>
      <c r="O96" s="135"/>
      <c r="P96" s="193" t="s">
        <v>494</v>
      </c>
      <c r="Q96" s="194"/>
      <c r="R96" s="194"/>
      <c r="S96" s="194"/>
      <c r="T96" s="194"/>
      <c r="U96" s="200">
        <f>AB96+AH96+AN96+AN98</f>
        <v>13</v>
      </c>
      <c r="V96" s="92"/>
      <c r="W96" s="193" t="s">
        <v>429</v>
      </c>
      <c r="X96" s="194"/>
      <c r="Y96" s="194"/>
      <c r="Z96" s="194"/>
      <c r="AA96" s="194"/>
      <c r="AB96" s="200">
        <v>2</v>
      </c>
      <c r="AC96" s="193" t="s">
        <v>495</v>
      </c>
      <c r="AD96" s="194"/>
      <c r="AE96" s="194"/>
      <c r="AF96" s="194"/>
      <c r="AG96" s="194"/>
      <c r="AH96" s="200">
        <v>5</v>
      </c>
      <c r="AI96" s="193" t="s">
        <v>496</v>
      </c>
      <c r="AJ96" s="194"/>
      <c r="AK96" s="194"/>
      <c r="AL96" s="194"/>
      <c r="AM96" s="194"/>
      <c r="AN96" s="200">
        <v>3</v>
      </c>
      <c r="AO96" s="136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</row>
    <row r="97" spans="3:56" ht="6.75" customHeight="1">
      <c r="C97" s="97"/>
      <c r="D97" s="84"/>
      <c r="F97" s="97"/>
      <c r="G97" s="105"/>
      <c r="H97" s="105"/>
      <c r="I97" s="105"/>
      <c r="J97" s="105"/>
      <c r="K97" s="105"/>
      <c r="L97" s="105"/>
      <c r="N97" s="97"/>
      <c r="O97" s="141"/>
      <c r="P97" s="196"/>
      <c r="Q97" s="197"/>
      <c r="R97" s="197"/>
      <c r="S97" s="197"/>
      <c r="T97" s="197"/>
      <c r="U97" s="202"/>
      <c r="V97" s="84"/>
      <c r="W97" s="196"/>
      <c r="X97" s="197"/>
      <c r="Y97" s="197"/>
      <c r="Z97" s="197"/>
      <c r="AA97" s="197"/>
      <c r="AB97" s="202"/>
      <c r="AC97" s="196"/>
      <c r="AD97" s="197"/>
      <c r="AE97" s="197"/>
      <c r="AF97" s="197"/>
      <c r="AG97" s="197"/>
      <c r="AH97" s="202"/>
      <c r="AI97" s="196"/>
      <c r="AJ97" s="197"/>
      <c r="AK97" s="197"/>
      <c r="AL97" s="197"/>
      <c r="AM97" s="197"/>
      <c r="AN97" s="202"/>
      <c r="AO97" s="136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</row>
    <row r="98" spans="3:56" ht="6.75" customHeight="1">
      <c r="C98" s="97"/>
      <c r="D98" s="84"/>
      <c r="F98" s="97"/>
      <c r="N98" s="97"/>
      <c r="O98" s="141"/>
      <c r="P98" s="98"/>
      <c r="Q98" s="98"/>
      <c r="R98" s="98"/>
      <c r="S98" s="98"/>
      <c r="T98" s="98"/>
      <c r="U98" s="98"/>
      <c r="V98" s="84"/>
      <c r="W98" s="88"/>
      <c r="X98" s="112"/>
      <c r="Y98" s="88"/>
      <c r="Z98" s="88"/>
      <c r="AA98" s="88"/>
      <c r="AB98" s="90"/>
      <c r="AC98" s="84"/>
      <c r="AD98" s="84"/>
      <c r="AE98" s="84"/>
      <c r="AF98" s="84"/>
      <c r="AG98" s="84"/>
      <c r="AH98" s="84"/>
      <c r="AI98" s="193" t="s">
        <v>497</v>
      </c>
      <c r="AJ98" s="194"/>
      <c r="AK98" s="194"/>
      <c r="AL98" s="194"/>
      <c r="AM98" s="194"/>
      <c r="AN98" s="200">
        <v>3</v>
      </c>
      <c r="AO98" s="157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</row>
    <row r="99" spans="3:56" ht="6.75" customHeight="1">
      <c r="C99" s="97"/>
      <c r="D99" s="84"/>
      <c r="F99" s="97"/>
      <c r="N99" s="97"/>
      <c r="O99" s="141"/>
      <c r="P99" s="98"/>
      <c r="Q99" s="98"/>
      <c r="R99" s="98"/>
      <c r="S99" s="98"/>
      <c r="T99" s="98"/>
      <c r="U99" s="98"/>
      <c r="V99" s="84"/>
      <c r="W99" s="273" t="s">
        <v>256</v>
      </c>
      <c r="X99" s="274"/>
      <c r="Y99" s="274"/>
      <c r="Z99" s="274"/>
      <c r="AA99" s="274"/>
      <c r="AB99" s="275"/>
      <c r="AC99" s="84"/>
      <c r="AD99" s="84"/>
      <c r="AE99" s="84"/>
      <c r="AF99" s="84"/>
      <c r="AG99" s="84"/>
      <c r="AH99" s="84"/>
      <c r="AI99" s="196"/>
      <c r="AJ99" s="197"/>
      <c r="AK99" s="197"/>
      <c r="AL99" s="197"/>
      <c r="AM99" s="197"/>
      <c r="AN99" s="202"/>
      <c r="AO99" s="157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</row>
    <row r="100" spans="3:56" ht="6.75" customHeight="1">
      <c r="C100" s="97"/>
      <c r="D100" s="84"/>
      <c r="F100" s="97"/>
      <c r="N100" s="97"/>
      <c r="O100" s="141"/>
      <c r="P100" s="98"/>
      <c r="Q100" s="98"/>
      <c r="R100" s="98"/>
      <c r="S100" s="98"/>
      <c r="T100" s="98"/>
      <c r="U100" s="98"/>
      <c r="V100" s="84"/>
      <c r="W100" s="276"/>
      <c r="X100" s="277"/>
      <c r="Y100" s="277"/>
      <c r="Z100" s="277"/>
      <c r="AA100" s="277"/>
      <c r="AB100" s="278"/>
      <c r="AC100" s="84"/>
      <c r="AD100" s="84"/>
      <c r="AE100" s="84"/>
      <c r="AF100" s="84"/>
      <c r="AG100" s="84"/>
      <c r="AH100" s="84"/>
      <c r="AI100" s="98"/>
      <c r="AJ100" s="84"/>
      <c r="AK100" s="84"/>
      <c r="AL100" s="84"/>
      <c r="AM100" s="84"/>
      <c r="AN100" s="84"/>
      <c r="AO100" s="157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</row>
    <row r="101" spans="3:56" ht="6.75" customHeight="1">
      <c r="C101" s="97"/>
      <c r="D101" s="84"/>
      <c r="F101" s="97"/>
      <c r="N101" s="97"/>
      <c r="O101" s="138"/>
      <c r="P101" s="142"/>
      <c r="Q101" s="142"/>
      <c r="R101" s="142"/>
      <c r="S101" s="142"/>
      <c r="T101" s="142"/>
      <c r="U101" s="142"/>
      <c r="V101" s="139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39"/>
      <c r="AK101" s="139"/>
      <c r="AL101" s="139"/>
      <c r="AM101" s="139"/>
      <c r="AN101" s="139"/>
      <c r="AO101" s="158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</row>
    <row r="102" spans="3:56" ht="6.75" customHeight="1">
      <c r="C102" s="97"/>
      <c r="D102" s="84"/>
      <c r="F102" s="97"/>
      <c r="N102" s="97"/>
      <c r="O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</row>
    <row r="103" spans="3:56" ht="6.75" customHeight="1">
      <c r="C103" s="97"/>
      <c r="D103" s="84"/>
      <c r="F103" s="97"/>
      <c r="N103" s="104"/>
      <c r="O103" s="86"/>
      <c r="P103" s="193" t="s">
        <v>498</v>
      </c>
      <c r="Q103" s="194"/>
      <c r="R103" s="194"/>
      <c r="S103" s="194"/>
      <c r="T103" s="194"/>
      <c r="U103" s="200">
        <f>AB103+AH103+AN103+AB105+1</f>
        <v>17</v>
      </c>
      <c r="V103" s="92"/>
      <c r="W103" s="203" t="s">
        <v>499</v>
      </c>
      <c r="X103" s="204"/>
      <c r="Y103" s="204"/>
      <c r="Z103" s="204"/>
      <c r="AA103" s="204"/>
      <c r="AB103" s="207">
        <v>2</v>
      </c>
      <c r="AC103" s="193" t="s">
        <v>500</v>
      </c>
      <c r="AD103" s="194"/>
      <c r="AE103" s="194"/>
      <c r="AF103" s="194"/>
      <c r="AG103" s="194"/>
      <c r="AH103" s="200">
        <v>6</v>
      </c>
      <c r="AI103" s="193" t="s">
        <v>501</v>
      </c>
      <c r="AJ103" s="194"/>
      <c r="AK103" s="194"/>
      <c r="AL103" s="194"/>
      <c r="AM103" s="194"/>
      <c r="AN103" s="200">
        <v>4</v>
      </c>
      <c r="AR103" s="110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</row>
    <row r="104" spans="3:56" ht="6.75" customHeight="1">
      <c r="C104" s="97"/>
      <c r="D104" s="84"/>
      <c r="F104" s="97"/>
      <c r="N104" s="97"/>
      <c r="O104" s="84"/>
      <c r="P104" s="196"/>
      <c r="Q104" s="197"/>
      <c r="R104" s="197"/>
      <c r="S104" s="197"/>
      <c r="T104" s="197"/>
      <c r="U104" s="202"/>
      <c r="W104" s="205"/>
      <c r="X104" s="206"/>
      <c r="Y104" s="206"/>
      <c r="Z104" s="206"/>
      <c r="AA104" s="206"/>
      <c r="AB104" s="208"/>
      <c r="AC104" s="196"/>
      <c r="AD104" s="197"/>
      <c r="AE104" s="197"/>
      <c r="AF104" s="197"/>
      <c r="AG104" s="197"/>
      <c r="AH104" s="202"/>
      <c r="AI104" s="196"/>
      <c r="AJ104" s="197"/>
      <c r="AK104" s="197"/>
      <c r="AL104" s="197"/>
      <c r="AM104" s="197"/>
      <c r="AN104" s="202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</row>
    <row r="105" spans="3:56" ht="6.75" customHeight="1">
      <c r="C105" s="97"/>
      <c r="D105" s="84"/>
      <c r="F105" s="97"/>
      <c r="N105" s="97"/>
      <c r="O105" s="84"/>
      <c r="P105" s="98"/>
      <c r="Q105" s="98"/>
      <c r="R105" s="98"/>
      <c r="S105" s="98"/>
      <c r="T105" s="98"/>
      <c r="U105" s="99"/>
      <c r="W105" s="193" t="s">
        <v>502</v>
      </c>
      <c r="X105" s="194"/>
      <c r="Y105" s="194"/>
      <c r="Z105" s="194"/>
      <c r="AA105" s="194"/>
      <c r="AB105" s="200">
        <v>4</v>
      </c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9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</row>
    <row r="106" spans="3:56" ht="6.75" customHeight="1">
      <c r="C106" s="97"/>
      <c r="D106" s="84"/>
      <c r="F106" s="97"/>
      <c r="N106" s="97"/>
      <c r="O106" s="84"/>
      <c r="P106" s="98"/>
      <c r="Q106" s="98"/>
      <c r="R106" s="98"/>
      <c r="S106" s="98"/>
      <c r="T106" s="98"/>
      <c r="U106" s="99"/>
      <c r="W106" s="196"/>
      <c r="X106" s="197"/>
      <c r="Y106" s="197"/>
      <c r="Z106" s="197"/>
      <c r="AA106" s="197"/>
      <c r="AB106" s="202"/>
      <c r="AC106" s="98"/>
      <c r="AD106" s="98"/>
      <c r="AE106" s="98"/>
      <c r="AF106" s="98"/>
      <c r="AG106" s="98"/>
      <c r="AH106" s="99"/>
      <c r="AI106" s="98"/>
      <c r="AJ106" s="98"/>
      <c r="AK106" s="98"/>
      <c r="AL106" s="98"/>
      <c r="AM106" s="98"/>
      <c r="AN106" s="99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</row>
    <row r="107" spans="3:56" ht="6.75" customHeight="1">
      <c r="C107" s="97"/>
      <c r="D107" s="84"/>
      <c r="F107" s="97"/>
      <c r="N107" s="97"/>
      <c r="O107" s="84"/>
      <c r="P107" s="98"/>
      <c r="Q107" s="98"/>
      <c r="R107" s="98"/>
      <c r="S107" s="98"/>
      <c r="T107" s="98"/>
      <c r="U107" s="99"/>
      <c r="W107" s="98"/>
      <c r="X107" s="98"/>
      <c r="Y107" s="98"/>
      <c r="Z107" s="98"/>
      <c r="AA107" s="98"/>
      <c r="AB107" s="99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9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</row>
    <row r="108" spans="3:56" ht="6.75" customHeight="1">
      <c r="C108" s="97"/>
      <c r="D108" s="84"/>
      <c r="F108" s="97"/>
      <c r="N108" s="104"/>
      <c r="O108" s="86"/>
      <c r="P108" s="193" t="s">
        <v>253</v>
      </c>
      <c r="Q108" s="194"/>
      <c r="R108" s="194"/>
      <c r="S108" s="194"/>
      <c r="T108" s="194"/>
      <c r="U108" s="200">
        <f>AB108+AH108+1</f>
        <v>25</v>
      </c>
      <c r="V108" s="92"/>
      <c r="W108" s="193" t="s">
        <v>503</v>
      </c>
      <c r="X108" s="194"/>
      <c r="Y108" s="194"/>
      <c r="Z108" s="194"/>
      <c r="AA108" s="194"/>
      <c r="AB108" s="200">
        <v>5</v>
      </c>
      <c r="AC108" s="193" t="s">
        <v>504</v>
      </c>
      <c r="AD108" s="194"/>
      <c r="AE108" s="194"/>
      <c r="AF108" s="194"/>
      <c r="AG108" s="194"/>
      <c r="AH108" s="200">
        <v>19</v>
      </c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</row>
    <row r="109" spans="3:56" ht="6.75" customHeight="1">
      <c r="C109" s="97"/>
      <c r="D109" s="84"/>
      <c r="F109" s="97"/>
      <c r="N109" s="97"/>
      <c r="O109" s="84"/>
      <c r="P109" s="196"/>
      <c r="Q109" s="197"/>
      <c r="R109" s="197"/>
      <c r="S109" s="197"/>
      <c r="T109" s="197"/>
      <c r="U109" s="202"/>
      <c r="W109" s="196"/>
      <c r="X109" s="197"/>
      <c r="Y109" s="197"/>
      <c r="Z109" s="197"/>
      <c r="AA109" s="197"/>
      <c r="AB109" s="202"/>
      <c r="AC109" s="196"/>
      <c r="AD109" s="197"/>
      <c r="AE109" s="197"/>
      <c r="AF109" s="197"/>
      <c r="AG109" s="197"/>
      <c r="AH109" s="202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</row>
    <row r="110" spans="3:56" ht="6.75" customHeight="1">
      <c r="C110" s="97"/>
      <c r="D110" s="84"/>
      <c r="F110" s="97"/>
      <c r="N110" s="97"/>
      <c r="O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</row>
    <row r="111" spans="3:56" ht="6.75" customHeight="1">
      <c r="C111" s="97"/>
      <c r="D111" s="84"/>
      <c r="F111" s="97"/>
      <c r="N111" s="104"/>
      <c r="O111" s="86"/>
      <c r="P111" s="193" t="s">
        <v>505</v>
      </c>
      <c r="Q111" s="194"/>
      <c r="R111" s="194"/>
      <c r="S111" s="194"/>
      <c r="T111" s="194"/>
      <c r="U111" s="200">
        <f>AB111+AH111+AN111+1</f>
        <v>15</v>
      </c>
      <c r="V111" s="92"/>
      <c r="W111" s="193" t="s">
        <v>506</v>
      </c>
      <c r="X111" s="194"/>
      <c r="Y111" s="194"/>
      <c r="Z111" s="194"/>
      <c r="AA111" s="194"/>
      <c r="AB111" s="200">
        <v>4</v>
      </c>
      <c r="AC111" s="193" t="s">
        <v>507</v>
      </c>
      <c r="AD111" s="194"/>
      <c r="AE111" s="194"/>
      <c r="AF111" s="194"/>
      <c r="AG111" s="194"/>
      <c r="AH111" s="200">
        <v>5</v>
      </c>
      <c r="AI111" s="193" t="s">
        <v>508</v>
      </c>
      <c r="AJ111" s="194"/>
      <c r="AK111" s="194"/>
      <c r="AL111" s="194"/>
      <c r="AM111" s="194"/>
      <c r="AN111" s="200">
        <v>5</v>
      </c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</row>
    <row r="112" spans="3:56" ht="6.75" customHeight="1">
      <c r="C112" s="97"/>
      <c r="D112" s="84"/>
      <c r="F112" s="97"/>
      <c r="N112" s="93"/>
      <c r="O112" s="89"/>
      <c r="P112" s="196"/>
      <c r="Q112" s="197"/>
      <c r="R112" s="197"/>
      <c r="S112" s="197"/>
      <c r="T112" s="197"/>
      <c r="U112" s="202"/>
      <c r="W112" s="196"/>
      <c r="X112" s="197"/>
      <c r="Y112" s="197"/>
      <c r="Z112" s="197"/>
      <c r="AA112" s="197"/>
      <c r="AB112" s="202"/>
      <c r="AC112" s="196"/>
      <c r="AD112" s="197"/>
      <c r="AE112" s="197"/>
      <c r="AF112" s="197"/>
      <c r="AG112" s="197"/>
      <c r="AH112" s="202"/>
      <c r="AI112" s="196"/>
      <c r="AJ112" s="197"/>
      <c r="AK112" s="197"/>
      <c r="AL112" s="197"/>
      <c r="AM112" s="197"/>
      <c r="AN112" s="202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</row>
    <row r="113" spans="3:56" ht="6.75" customHeight="1">
      <c r="C113" s="97"/>
      <c r="D113" s="84"/>
      <c r="F113" s="97"/>
      <c r="N113" s="97"/>
      <c r="O113" s="84"/>
      <c r="P113" s="98"/>
      <c r="Q113" s="88"/>
      <c r="R113" s="98"/>
      <c r="S113" s="98"/>
      <c r="T113" s="98"/>
      <c r="U113" s="99"/>
      <c r="W113" s="89"/>
      <c r="X113" s="89"/>
      <c r="Y113" s="89"/>
      <c r="Z113" s="89"/>
      <c r="AA113" s="89"/>
      <c r="AB113" s="159"/>
      <c r="AC113" s="98"/>
      <c r="AD113" s="98"/>
      <c r="AE113" s="98"/>
      <c r="AF113" s="98"/>
      <c r="AG113" s="98"/>
      <c r="AH113" s="99"/>
      <c r="AI113" s="98"/>
      <c r="AJ113" s="98"/>
      <c r="AK113" s="98"/>
      <c r="AL113" s="98"/>
      <c r="AM113" s="98"/>
      <c r="AN113" s="99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</row>
    <row r="114" spans="3:56" ht="6.75" customHeight="1">
      <c r="C114" s="97"/>
      <c r="D114" s="84"/>
      <c r="F114" s="97"/>
      <c r="N114" s="104"/>
      <c r="O114" s="91"/>
      <c r="P114" s="193" t="s">
        <v>509</v>
      </c>
      <c r="Q114" s="194"/>
      <c r="R114" s="194"/>
      <c r="S114" s="194"/>
      <c r="T114" s="194"/>
      <c r="U114" s="200">
        <f>AB114+AH114+AN114+AB116+1</f>
        <v>7</v>
      </c>
      <c r="W114" s="193" t="s">
        <v>510</v>
      </c>
      <c r="X114" s="194"/>
      <c r="Y114" s="194"/>
      <c r="Z114" s="194"/>
      <c r="AA114" s="194"/>
      <c r="AB114" s="200">
        <v>6</v>
      </c>
      <c r="AG114" s="160"/>
      <c r="AH114" s="160"/>
      <c r="AI114" s="160"/>
      <c r="AJ114" s="160"/>
      <c r="AK114" s="160"/>
      <c r="AL114" s="160"/>
      <c r="AM114" s="160"/>
      <c r="AN114" s="160"/>
      <c r="AO114" s="160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</row>
    <row r="115" spans="3:56" ht="6.75" customHeight="1">
      <c r="C115" s="97"/>
      <c r="D115" s="84"/>
      <c r="F115" s="97"/>
      <c r="O115" s="84"/>
      <c r="P115" s="196"/>
      <c r="Q115" s="197"/>
      <c r="R115" s="197"/>
      <c r="S115" s="197"/>
      <c r="T115" s="197"/>
      <c r="U115" s="202"/>
      <c r="V115" s="151"/>
      <c r="W115" s="196"/>
      <c r="X115" s="197"/>
      <c r="Y115" s="197"/>
      <c r="Z115" s="197"/>
      <c r="AA115" s="197"/>
      <c r="AB115" s="202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</row>
    <row r="116" spans="3:56" ht="6.75" customHeight="1">
      <c r="C116" s="97"/>
      <c r="D116" s="84"/>
      <c r="F116" s="97"/>
      <c r="O116" s="84"/>
      <c r="W116" s="98"/>
      <c r="X116" s="98"/>
      <c r="Y116" s="98"/>
      <c r="Z116" s="98"/>
      <c r="AA116" s="98"/>
      <c r="AB116" s="99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</row>
    <row r="117" spans="3:56" ht="6.75" customHeight="1">
      <c r="C117" s="97"/>
      <c r="D117" s="84"/>
      <c r="F117" s="92"/>
      <c r="G117" s="203" t="s">
        <v>511</v>
      </c>
      <c r="H117" s="204"/>
      <c r="I117" s="204"/>
      <c r="J117" s="285"/>
      <c r="K117" s="287">
        <f>U117+U122+U125+U128+U131+U134+U137+J119+J121+J125</f>
        <v>71</v>
      </c>
      <c r="L117" s="288"/>
      <c r="M117" s="91"/>
      <c r="N117" s="91"/>
      <c r="O117" s="86"/>
      <c r="P117" s="193" t="s">
        <v>512</v>
      </c>
      <c r="Q117" s="194"/>
      <c r="R117" s="194"/>
      <c r="S117" s="194"/>
      <c r="T117" s="194"/>
      <c r="U117" s="200">
        <f>AB117+AH117+AN117+AB119</f>
        <v>11</v>
      </c>
      <c r="V117" s="92"/>
      <c r="W117" s="193" t="s">
        <v>513</v>
      </c>
      <c r="X117" s="194"/>
      <c r="Y117" s="194"/>
      <c r="Z117" s="194"/>
      <c r="AA117" s="194"/>
      <c r="AB117" s="200">
        <v>3</v>
      </c>
      <c r="AC117" s="193" t="s">
        <v>514</v>
      </c>
      <c r="AD117" s="194"/>
      <c r="AE117" s="194"/>
      <c r="AF117" s="194"/>
      <c r="AG117" s="194"/>
      <c r="AH117" s="200">
        <v>4</v>
      </c>
      <c r="AI117" s="193" t="s">
        <v>515</v>
      </c>
      <c r="AJ117" s="194"/>
      <c r="AK117" s="194"/>
      <c r="AL117" s="194"/>
      <c r="AM117" s="194"/>
      <c r="AN117" s="200">
        <v>1</v>
      </c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</row>
    <row r="118" spans="3:56" ht="6.75" customHeight="1">
      <c r="C118" s="97"/>
      <c r="D118" s="84"/>
      <c r="F118" s="97"/>
      <c r="G118" s="205"/>
      <c r="H118" s="206"/>
      <c r="I118" s="206"/>
      <c r="J118" s="286"/>
      <c r="K118" s="289"/>
      <c r="L118" s="290"/>
      <c r="N118" s="93"/>
      <c r="O118" s="89"/>
      <c r="P118" s="196"/>
      <c r="Q118" s="197"/>
      <c r="R118" s="197"/>
      <c r="S118" s="197"/>
      <c r="T118" s="197"/>
      <c r="U118" s="202"/>
      <c r="W118" s="196"/>
      <c r="X118" s="197"/>
      <c r="Y118" s="197"/>
      <c r="Z118" s="197"/>
      <c r="AA118" s="197"/>
      <c r="AB118" s="202"/>
      <c r="AC118" s="196"/>
      <c r="AD118" s="197"/>
      <c r="AE118" s="197"/>
      <c r="AF118" s="197"/>
      <c r="AG118" s="197"/>
      <c r="AH118" s="202"/>
      <c r="AI118" s="196"/>
      <c r="AJ118" s="197"/>
      <c r="AK118" s="197"/>
      <c r="AL118" s="197"/>
      <c r="AM118" s="197"/>
      <c r="AN118" s="202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</row>
    <row r="119" spans="3:56" ht="6.75" customHeight="1">
      <c r="C119" s="97"/>
      <c r="D119" s="84"/>
      <c r="F119" s="97"/>
      <c r="G119" s="194" t="s">
        <v>406</v>
      </c>
      <c r="H119" s="194"/>
      <c r="I119" s="194"/>
      <c r="J119" s="199">
        <v>1</v>
      </c>
      <c r="N119" s="97"/>
      <c r="O119" s="84"/>
      <c r="P119" s="98"/>
      <c r="Q119" s="98"/>
      <c r="R119" s="98"/>
      <c r="S119" s="98"/>
      <c r="T119" s="98"/>
      <c r="U119" s="99"/>
      <c r="W119" s="193" t="s">
        <v>403</v>
      </c>
      <c r="X119" s="194"/>
      <c r="Y119" s="194"/>
      <c r="Z119" s="194"/>
      <c r="AA119" s="194"/>
      <c r="AB119" s="200">
        <v>3</v>
      </c>
      <c r="AC119" s="98"/>
      <c r="AD119" s="98"/>
      <c r="AE119" s="98"/>
      <c r="AF119" s="98"/>
      <c r="AG119" s="98"/>
      <c r="AH119" s="99"/>
      <c r="AI119" s="98"/>
      <c r="AJ119" s="98"/>
      <c r="AK119" s="98"/>
      <c r="AL119" s="98"/>
      <c r="AM119" s="98"/>
      <c r="AN119" s="99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</row>
    <row r="120" spans="3:56" ht="6.75" customHeight="1">
      <c r="C120" s="97"/>
      <c r="D120" s="84"/>
      <c r="F120" s="97"/>
      <c r="G120" s="209"/>
      <c r="H120" s="209"/>
      <c r="I120" s="209"/>
      <c r="J120" s="210"/>
      <c r="N120" s="97"/>
      <c r="O120" s="84"/>
      <c r="P120" s="98"/>
      <c r="Q120" s="98"/>
      <c r="R120" s="98"/>
      <c r="S120" s="98"/>
      <c r="T120" s="98"/>
      <c r="U120" s="99"/>
      <c r="W120" s="196"/>
      <c r="X120" s="197"/>
      <c r="Y120" s="197"/>
      <c r="Z120" s="197"/>
      <c r="AA120" s="197"/>
      <c r="AB120" s="202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9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</row>
    <row r="121" spans="3:56" ht="6.75" customHeight="1">
      <c r="C121" s="97"/>
      <c r="D121" s="84"/>
      <c r="F121" s="97"/>
      <c r="G121" s="209" t="s">
        <v>409</v>
      </c>
      <c r="H121" s="209"/>
      <c r="I121" s="209"/>
      <c r="J121" s="210">
        <v>1</v>
      </c>
      <c r="N121" s="97"/>
      <c r="O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</row>
    <row r="122" spans="3:56" ht="6.75" customHeight="1">
      <c r="C122" s="97"/>
      <c r="D122" s="84"/>
      <c r="F122" s="97"/>
      <c r="G122" s="209"/>
      <c r="H122" s="209"/>
      <c r="I122" s="209"/>
      <c r="J122" s="210"/>
      <c r="N122" s="104"/>
      <c r="O122" s="86"/>
      <c r="P122" s="193" t="s">
        <v>516</v>
      </c>
      <c r="Q122" s="194"/>
      <c r="R122" s="194"/>
      <c r="S122" s="194"/>
      <c r="T122" s="194"/>
      <c r="U122" s="200">
        <f>AB122+AH122+AN122+1</f>
        <v>10</v>
      </c>
      <c r="V122" s="92"/>
      <c r="W122" s="193" t="s">
        <v>517</v>
      </c>
      <c r="X122" s="194"/>
      <c r="Y122" s="194"/>
      <c r="Z122" s="194"/>
      <c r="AA122" s="194"/>
      <c r="AB122" s="200">
        <v>2</v>
      </c>
      <c r="AC122" s="193" t="s">
        <v>518</v>
      </c>
      <c r="AD122" s="194"/>
      <c r="AE122" s="194"/>
      <c r="AF122" s="194"/>
      <c r="AG122" s="194"/>
      <c r="AH122" s="200">
        <v>4</v>
      </c>
      <c r="AI122" s="193" t="s">
        <v>519</v>
      </c>
      <c r="AJ122" s="194"/>
      <c r="AK122" s="194"/>
      <c r="AL122" s="194"/>
      <c r="AM122" s="194"/>
      <c r="AN122" s="200">
        <v>3</v>
      </c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</row>
    <row r="123" spans="3:56" ht="6.75" customHeight="1">
      <c r="C123" s="97"/>
      <c r="D123" s="84"/>
      <c r="F123" s="97"/>
      <c r="G123" s="213" t="s">
        <v>520</v>
      </c>
      <c r="H123" s="213"/>
      <c r="I123" s="213"/>
      <c r="J123" s="213"/>
      <c r="K123" s="213"/>
      <c r="L123" s="213"/>
      <c r="N123" s="97"/>
      <c r="O123" s="84"/>
      <c r="P123" s="196"/>
      <c r="Q123" s="197"/>
      <c r="R123" s="197"/>
      <c r="S123" s="197"/>
      <c r="T123" s="197"/>
      <c r="U123" s="202"/>
      <c r="W123" s="196"/>
      <c r="X123" s="197"/>
      <c r="Y123" s="197"/>
      <c r="Z123" s="197"/>
      <c r="AA123" s="197"/>
      <c r="AB123" s="202"/>
      <c r="AC123" s="196"/>
      <c r="AD123" s="197"/>
      <c r="AE123" s="197"/>
      <c r="AF123" s="197"/>
      <c r="AG123" s="197"/>
      <c r="AH123" s="202"/>
      <c r="AI123" s="196"/>
      <c r="AJ123" s="197"/>
      <c r="AK123" s="197"/>
      <c r="AL123" s="197"/>
      <c r="AM123" s="197"/>
      <c r="AN123" s="202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</row>
    <row r="124" spans="3:56" ht="6.75" customHeight="1">
      <c r="C124" s="97"/>
      <c r="D124" s="84"/>
      <c r="F124" s="97"/>
      <c r="G124" s="213"/>
      <c r="H124" s="213"/>
      <c r="I124" s="213"/>
      <c r="J124" s="213"/>
      <c r="K124" s="213"/>
      <c r="L124" s="213"/>
      <c r="N124" s="97"/>
      <c r="O124" s="84"/>
      <c r="W124" s="88"/>
      <c r="X124" s="88"/>
      <c r="Y124" s="88"/>
      <c r="Z124" s="88"/>
      <c r="AA124" s="88"/>
      <c r="AB124" s="153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</row>
    <row r="125" spans="3:56" ht="6.75" customHeight="1">
      <c r="C125" s="97"/>
      <c r="D125" s="84"/>
      <c r="F125" s="97"/>
      <c r="G125" s="107"/>
      <c r="H125" s="107"/>
      <c r="I125" s="107"/>
      <c r="J125" s="106"/>
      <c r="N125" s="104"/>
      <c r="O125" s="86"/>
      <c r="P125" s="193" t="s">
        <v>521</v>
      </c>
      <c r="Q125" s="194"/>
      <c r="R125" s="194"/>
      <c r="S125" s="194"/>
      <c r="T125" s="194"/>
      <c r="U125" s="200">
        <f>AB125+AH125+AN125+1</f>
        <v>10</v>
      </c>
      <c r="V125" s="92"/>
      <c r="W125" s="193" t="s">
        <v>522</v>
      </c>
      <c r="X125" s="194"/>
      <c r="Y125" s="194"/>
      <c r="Z125" s="194"/>
      <c r="AA125" s="194"/>
      <c r="AB125" s="200">
        <v>3</v>
      </c>
      <c r="AC125" s="193" t="s">
        <v>523</v>
      </c>
      <c r="AD125" s="194"/>
      <c r="AE125" s="194"/>
      <c r="AF125" s="194"/>
      <c r="AG125" s="194"/>
      <c r="AH125" s="200">
        <v>4</v>
      </c>
      <c r="AI125" s="193" t="s">
        <v>524</v>
      </c>
      <c r="AJ125" s="194"/>
      <c r="AK125" s="194"/>
      <c r="AL125" s="194"/>
      <c r="AM125" s="194"/>
      <c r="AN125" s="200">
        <v>2</v>
      </c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</row>
    <row r="126" spans="3:56" ht="6.75" customHeight="1">
      <c r="C126" s="97"/>
      <c r="D126" s="84"/>
      <c r="F126" s="97"/>
      <c r="G126" s="107"/>
      <c r="H126" s="107"/>
      <c r="I126" s="107"/>
      <c r="J126" s="106"/>
      <c r="N126" s="97"/>
      <c r="O126" s="84"/>
      <c r="P126" s="196"/>
      <c r="Q126" s="197"/>
      <c r="R126" s="197"/>
      <c r="S126" s="197"/>
      <c r="T126" s="197"/>
      <c r="U126" s="202"/>
      <c r="W126" s="196"/>
      <c r="X126" s="197"/>
      <c r="Y126" s="197"/>
      <c r="Z126" s="197"/>
      <c r="AA126" s="197"/>
      <c r="AB126" s="202"/>
      <c r="AC126" s="196"/>
      <c r="AD126" s="197"/>
      <c r="AE126" s="197"/>
      <c r="AF126" s="197"/>
      <c r="AG126" s="197"/>
      <c r="AH126" s="202"/>
      <c r="AI126" s="196"/>
      <c r="AJ126" s="197"/>
      <c r="AK126" s="197"/>
      <c r="AL126" s="197"/>
      <c r="AM126" s="197"/>
      <c r="AN126" s="202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</row>
    <row r="127" spans="3:56" ht="6.75" customHeight="1">
      <c r="C127" s="97"/>
      <c r="D127" s="84"/>
      <c r="F127" s="97"/>
      <c r="G127" s="108"/>
      <c r="H127" s="108"/>
      <c r="I127" s="108"/>
      <c r="J127" s="108"/>
      <c r="K127" s="108"/>
      <c r="L127" s="105"/>
      <c r="N127" s="97"/>
      <c r="O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</row>
    <row r="128" spans="3:56" ht="6.75" customHeight="1">
      <c r="C128" s="97"/>
      <c r="D128" s="84"/>
      <c r="F128" s="97"/>
      <c r="G128" s="108"/>
      <c r="H128" s="108"/>
      <c r="I128" s="108"/>
      <c r="J128" s="108"/>
      <c r="K128" s="108"/>
      <c r="L128" s="105"/>
      <c r="N128" s="104"/>
      <c r="O128" s="86"/>
      <c r="P128" s="193" t="s">
        <v>525</v>
      </c>
      <c r="Q128" s="194"/>
      <c r="R128" s="194"/>
      <c r="S128" s="194"/>
      <c r="T128" s="194"/>
      <c r="U128" s="200">
        <f>AB128+AH128+1</f>
        <v>6</v>
      </c>
      <c r="V128" s="92"/>
      <c r="W128" s="193" t="s">
        <v>526</v>
      </c>
      <c r="X128" s="194"/>
      <c r="Y128" s="194"/>
      <c r="Z128" s="194"/>
      <c r="AA128" s="194"/>
      <c r="AB128" s="200">
        <v>5</v>
      </c>
      <c r="AC128" s="243"/>
      <c r="AD128" s="209"/>
      <c r="AE128" s="209"/>
      <c r="AF128" s="209"/>
      <c r="AG128" s="209"/>
      <c r="AH128" s="210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</row>
    <row r="129" spans="3:56" ht="6.75" customHeight="1">
      <c r="C129" s="97"/>
      <c r="D129" s="84"/>
      <c r="F129" s="97"/>
      <c r="N129" s="97"/>
      <c r="O129" s="84"/>
      <c r="P129" s="196"/>
      <c r="Q129" s="197"/>
      <c r="R129" s="197"/>
      <c r="S129" s="197"/>
      <c r="T129" s="197"/>
      <c r="U129" s="202"/>
      <c r="W129" s="196"/>
      <c r="X129" s="197"/>
      <c r="Y129" s="197"/>
      <c r="Z129" s="197"/>
      <c r="AA129" s="197"/>
      <c r="AB129" s="202"/>
      <c r="AC129" s="243"/>
      <c r="AD129" s="209"/>
      <c r="AE129" s="209"/>
      <c r="AF129" s="209"/>
      <c r="AG129" s="209"/>
      <c r="AH129" s="210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</row>
    <row r="130" spans="3:56" ht="6.75" customHeight="1">
      <c r="C130" s="97"/>
      <c r="D130" s="84"/>
      <c r="F130" s="97"/>
      <c r="N130" s="97"/>
      <c r="O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</row>
    <row r="131" spans="3:56" ht="6.75" customHeight="1">
      <c r="C131" s="97"/>
      <c r="D131" s="84"/>
      <c r="F131" s="97"/>
      <c r="N131" s="104"/>
      <c r="O131" s="86"/>
      <c r="P131" s="193" t="s">
        <v>527</v>
      </c>
      <c r="Q131" s="194"/>
      <c r="R131" s="194"/>
      <c r="S131" s="194"/>
      <c r="T131" s="194"/>
      <c r="U131" s="200">
        <f>AB131+AH131+AN131+1</f>
        <v>12</v>
      </c>
      <c r="V131" s="92"/>
      <c r="W131" s="193" t="s">
        <v>528</v>
      </c>
      <c r="X131" s="194"/>
      <c r="Y131" s="194"/>
      <c r="Z131" s="194"/>
      <c r="AA131" s="194"/>
      <c r="AB131" s="200">
        <v>5</v>
      </c>
      <c r="AC131" s="193" t="s">
        <v>514</v>
      </c>
      <c r="AD131" s="194"/>
      <c r="AE131" s="194"/>
      <c r="AF131" s="194"/>
      <c r="AG131" s="194"/>
      <c r="AH131" s="199">
        <v>3</v>
      </c>
      <c r="AI131" s="193" t="s">
        <v>529</v>
      </c>
      <c r="AJ131" s="194"/>
      <c r="AK131" s="194"/>
      <c r="AL131" s="194"/>
      <c r="AM131" s="194"/>
      <c r="AN131" s="200">
        <v>3</v>
      </c>
      <c r="AR131" s="110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</row>
    <row r="132" spans="3:56" ht="6.75" customHeight="1">
      <c r="C132" s="97"/>
      <c r="D132" s="84"/>
      <c r="F132" s="97"/>
      <c r="N132" s="93"/>
      <c r="O132" s="84"/>
      <c r="P132" s="196"/>
      <c r="Q132" s="197"/>
      <c r="R132" s="197"/>
      <c r="S132" s="197"/>
      <c r="T132" s="197"/>
      <c r="U132" s="202"/>
      <c r="W132" s="196"/>
      <c r="X132" s="197"/>
      <c r="Y132" s="197"/>
      <c r="Z132" s="197"/>
      <c r="AA132" s="197"/>
      <c r="AB132" s="202"/>
      <c r="AC132" s="196"/>
      <c r="AD132" s="197"/>
      <c r="AE132" s="197"/>
      <c r="AF132" s="197"/>
      <c r="AG132" s="197"/>
      <c r="AH132" s="201"/>
      <c r="AI132" s="196"/>
      <c r="AJ132" s="197"/>
      <c r="AK132" s="197"/>
      <c r="AL132" s="197"/>
      <c r="AM132" s="197"/>
      <c r="AN132" s="202"/>
      <c r="AR132" s="110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</row>
    <row r="133" spans="3:56" ht="6.75" customHeight="1">
      <c r="C133" s="97"/>
      <c r="D133" s="84"/>
      <c r="F133" s="97"/>
      <c r="N133" s="97"/>
      <c r="O133" s="84"/>
      <c r="P133" s="98"/>
      <c r="Q133" s="98"/>
      <c r="R133" s="98"/>
      <c r="S133" s="98"/>
      <c r="T133" s="98"/>
      <c r="U133" s="98"/>
      <c r="V133" s="84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R133" s="110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</row>
    <row r="134" spans="3:56" ht="6.75" customHeight="1">
      <c r="C134" s="97"/>
      <c r="D134" s="84"/>
      <c r="F134" s="97"/>
      <c r="N134" s="104"/>
      <c r="O134" s="86"/>
      <c r="P134" s="193" t="s">
        <v>530</v>
      </c>
      <c r="Q134" s="194"/>
      <c r="R134" s="194"/>
      <c r="S134" s="194"/>
      <c r="T134" s="194"/>
      <c r="U134" s="200">
        <f>AB134+AH134+AN134+1</f>
        <v>12</v>
      </c>
      <c r="V134" s="92"/>
      <c r="W134" s="193" t="s">
        <v>503</v>
      </c>
      <c r="X134" s="194"/>
      <c r="Y134" s="194"/>
      <c r="Z134" s="194"/>
      <c r="AA134" s="194"/>
      <c r="AB134" s="200">
        <v>3</v>
      </c>
      <c r="AC134" s="193" t="s">
        <v>429</v>
      </c>
      <c r="AD134" s="194"/>
      <c r="AE134" s="194"/>
      <c r="AF134" s="194"/>
      <c r="AG134" s="194"/>
      <c r="AH134" s="200">
        <v>4</v>
      </c>
      <c r="AI134" s="203" t="s">
        <v>531</v>
      </c>
      <c r="AJ134" s="204"/>
      <c r="AK134" s="204"/>
      <c r="AL134" s="204"/>
      <c r="AM134" s="204"/>
      <c r="AN134" s="207">
        <v>4</v>
      </c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</row>
    <row r="135" spans="3:56" ht="6.75" customHeight="1">
      <c r="C135" s="97"/>
      <c r="D135" s="84"/>
      <c r="F135" s="97"/>
      <c r="M135" s="111"/>
      <c r="N135" s="93"/>
      <c r="O135" s="84"/>
      <c r="P135" s="196"/>
      <c r="Q135" s="197"/>
      <c r="R135" s="197"/>
      <c r="S135" s="197"/>
      <c r="T135" s="197"/>
      <c r="U135" s="202"/>
      <c r="W135" s="196"/>
      <c r="X135" s="197"/>
      <c r="Y135" s="197"/>
      <c r="Z135" s="197"/>
      <c r="AA135" s="197"/>
      <c r="AB135" s="202"/>
      <c r="AC135" s="196"/>
      <c r="AD135" s="197"/>
      <c r="AE135" s="197"/>
      <c r="AF135" s="197"/>
      <c r="AG135" s="197"/>
      <c r="AH135" s="202"/>
      <c r="AI135" s="205"/>
      <c r="AJ135" s="206"/>
      <c r="AK135" s="206"/>
      <c r="AL135" s="206"/>
      <c r="AM135" s="206"/>
      <c r="AN135" s="208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</row>
    <row r="136" spans="3:56" ht="6.75" customHeight="1">
      <c r="C136" s="97"/>
      <c r="D136" s="84"/>
      <c r="F136" s="97"/>
      <c r="N136" s="97"/>
      <c r="O136" s="84"/>
      <c r="P136" s="98"/>
      <c r="Q136" s="98"/>
      <c r="R136" s="98"/>
      <c r="S136" s="98"/>
      <c r="T136" s="98"/>
      <c r="U136" s="98"/>
      <c r="V136" s="84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R136" s="110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</row>
    <row r="137" spans="3:56" ht="6.75" customHeight="1">
      <c r="C137" s="97"/>
      <c r="D137" s="84"/>
      <c r="F137" s="97"/>
      <c r="N137" s="104"/>
      <c r="O137" s="86"/>
      <c r="P137" s="203" t="s">
        <v>532</v>
      </c>
      <c r="Q137" s="204"/>
      <c r="R137" s="204"/>
      <c r="S137" s="204"/>
      <c r="T137" s="204"/>
      <c r="U137" s="207">
        <f>AB137+AH137+AN137+1</f>
        <v>8</v>
      </c>
      <c r="V137" s="92"/>
      <c r="W137" s="203" t="s">
        <v>533</v>
      </c>
      <c r="X137" s="204"/>
      <c r="Y137" s="204"/>
      <c r="Z137" s="204"/>
      <c r="AA137" s="204"/>
      <c r="AB137" s="207">
        <v>2</v>
      </c>
      <c r="AC137" s="193" t="s">
        <v>514</v>
      </c>
      <c r="AD137" s="194"/>
      <c r="AE137" s="194"/>
      <c r="AF137" s="194"/>
      <c r="AG137" s="194"/>
      <c r="AH137" s="200">
        <v>3</v>
      </c>
      <c r="AI137" s="193" t="s">
        <v>534</v>
      </c>
      <c r="AJ137" s="194"/>
      <c r="AK137" s="194"/>
      <c r="AL137" s="194"/>
      <c r="AM137" s="194"/>
      <c r="AN137" s="200">
        <v>2</v>
      </c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</row>
    <row r="138" spans="3:56" ht="6.75" customHeight="1">
      <c r="C138" s="97"/>
      <c r="D138" s="84"/>
      <c r="F138" s="97"/>
      <c r="N138" s="89"/>
      <c r="O138" s="84"/>
      <c r="P138" s="205"/>
      <c r="Q138" s="206"/>
      <c r="R138" s="206"/>
      <c r="S138" s="206"/>
      <c r="T138" s="206"/>
      <c r="U138" s="208"/>
      <c r="W138" s="205"/>
      <c r="X138" s="206"/>
      <c r="Y138" s="206"/>
      <c r="Z138" s="206"/>
      <c r="AA138" s="206"/>
      <c r="AB138" s="208"/>
      <c r="AC138" s="196"/>
      <c r="AD138" s="197"/>
      <c r="AE138" s="197"/>
      <c r="AF138" s="197"/>
      <c r="AG138" s="197"/>
      <c r="AH138" s="202"/>
      <c r="AI138" s="196"/>
      <c r="AJ138" s="197"/>
      <c r="AK138" s="197"/>
      <c r="AL138" s="197"/>
      <c r="AM138" s="197"/>
      <c r="AN138" s="202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</row>
    <row r="139" spans="3:56" ht="6.75" customHeight="1">
      <c r="C139" s="97"/>
      <c r="D139" s="84"/>
      <c r="F139" s="97"/>
      <c r="O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</row>
    <row r="140" spans="3:56" ht="6.75" customHeight="1">
      <c r="C140" s="97"/>
      <c r="D140" s="84"/>
      <c r="F140" s="92"/>
      <c r="G140" s="193" t="s">
        <v>535</v>
      </c>
      <c r="H140" s="194"/>
      <c r="I140" s="194"/>
      <c r="J140" s="195"/>
      <c r="K140" s="199">
        <f>U140+U143+J142+J144</f>
        <v>8</v>
      </c>
      <c r="L140" s="272"/>
      <c r="M140" s="91"/>
      <c r="N140" s="91"/>
      <c r="O140" s="86"/>
      <c r="P140" s="193" t="s">
        <v>536</v>
      </c>
      <c r="Q140" s="194"/>
      <c r="R140" s="194"/>
      <c r="S140" s="194"/>
      <c r="T140" s="194"/>
      <c r="U140" s="200">
        <f>AB140+1</f>
        <v>3</v>
      </c>
      <c r="V140" s="92"/>
      <c r="W140" s="193" t="s">
        <v>537</v>
      </c>
      <c r="X140" s="194"/>
      <c r="Y140" s="194"/>
      <c r="Z140" s="194"/>
      <c r="AA140" s="194"/>
      <c r="AB140" s="200">
        <v>2</v>
      </c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</row>
    <row r="141" spans="3:56" ht="6.75" customHeight="1">
      <c r="C141" s="97"/>
      <c r="D141" s="84"/>
      <c r="G141" s="196"/>
      <c r="H141" s="197"/>
      <c r="I141" s="197"/>
      <c r="J141" s="198"/>
      <c r="K141" s="201"/>
      <c r="L141" s="230"/>
      <c r="N141" s="93"/>
      <c r="O141" s="89"/>
      <c r="P141" s="196"/>
      <c r="Q141" s="197"/>
      <c r="R141" s="197"/>
      <c r="S141" s="197"/>
      <c r="T141" s="197"/>
      <c r="U141" s="202"/>
      <c r="W141" s="196"/>
      <c r="X141" s="197"/>
      <c r="Y141" s="197"/>
      <c r="Z141" s="197"/>
      <c r="AA141" s="197"/>
      <c r="AB141" s="202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</row>
    <row r="142" spans="3:56" ht="6.75" customHeight="1">
      <c r="C142" s="97"/>
      <c r="D142" s="84"/>
      <c r="G142" s="194" t="s">
        <v>406</v>
      </c>
      <c r="H142" s="194"/>
      <c r="I142" s="194"/>
      <c r="J142" s="199">
        <v>1</v>
      </c>
      <c r="N142" s="97"/>
      <c r="O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</row>
    <row r="143" spans="3:56" ht="6.75" customHeight="1">
      <c r="C143" s="97"/>
      <c r="D143" s="84"/>
      <c r="G143" s="209"/>
      <c r="H143" s="209"/>
      <c r="I143" s="209"/>
      <c r="J143" s="210"/>
      <c r="N143" s="104"/>
      <c r="O143" s="91"/>
      <c r="P143" s="193" t="s">
        <v>538</v>
      </c>
      <c r="Q143" s="194"/>
      <c r="R143" s="194"/>
      <c r="S143" s="194"/>
      <c r="T143" s="194"/>
      <c r="U143" s="200">
        <f>AB143</f>
        <v>3</v>
      </c>
      <c r="V143" s="92"/>
      <c r="W143" s="193" t="s">
        <v>539</v>
      </c>
      <c r="X143" s="194"/>
      <c r="Y143" s="194"/>
      <c r="Z143" s="194"/>
      <c r="AA143" s="194"/>
      <c r="AB143" s="200">
        <v>3</v>
      </c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</row>
    <row r="144" spans="3:56" ht="6.75" customHeight="1">
      <c r="C144" s="97"/>
      <c r="D144" s="84"/>
      <c r="G144" s="209" t="s">
        <v>409</v>
      </c>
      <c r="H144" s="209"/>
      <c r="I144" s="209"/>
      <c r="J144" s="210">
        <v>1</v>
      </c>
      <c r="O144" s="84"/>
      <c r="P144" s="196"/>
      <c r="Q144" s="197"/>
      <c r="R144" s="197"/>
      <c r="S144" s="197"/>
      <c r="T144" s="197"/>
      <c r="U144" s="202"/>
      <c r="W144" s="196"/>
      <c r="X144" s="197"/>
      <c r="Y144" s="197"/>
      <c r="Z144" s="197"/>
      <c r="AA144" s="197"/>
      <c r="AB144" s="202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</row>
    <row r="145" spans="3:56" ht="6.75" customHeight="1">
      <c r="C145" s="97"/>
      <c r="D145" s="84"/>
      <c r="G145" s="209"/>
      <c r="H145" s="209"/>
      <c r="I145" s="209"/>
      <c r="J145" s="210"/>
      <c r="O145" s="84"/>
      <c r="P145" s="98"/>
      <c r="Q145" s="98"/>
      <c r="R145" s="98"/>
      <c r="S145" s="98"/>
      <c r="T145" s="98"/>
      <c r="U145" s="99"/>
      <c r="W145" s="98"/>
      <c r="X145" s="98"/>
      <c r="Y145" s="98"/>
      <c r="Z145" s="98"/>
      <c r="AA145" s="98"/>
      <c r="AB145" s="99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</row>
    <row r="146" spans="3:56" ht="6.75" customHeight="1">
      <c r="C146" s="97"/>
      <c r="D146" s="84"/>
      <c r="G146" s="213" t="s">
        <v>540</v>
      </c>
      <c r="H146" s="213"/>
      <c r="I146" s="213"/>
      <c r="J146" s="213"/>
      <c r="K146" s="213"/>
      <c r="L146" s="213"/>
      <c r="O146" s="84"/>
      <c r="P146" s="98"/>
      <c r="Q146" s="98"/>
      <c r="R146" s="98"/>
      <c r="S146" s="98"/>
      <c r="T146" s="98"/>
      <c r="U146" s="99"/>
      <c r="W146" s="98"/>
      <c r="X146" s="98"/>
      <c r="Y146" s="98"/>
      <c r="Z146" s="98"/>
      <c r="AA146" s="98"/>
      <c r="AB146" s="99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</row>
    <row r="147" spans="3:56" ht="6.75" customHeight="1">
      <c r="C147" s="97"/>
      <c r="D147" s="84"/>
      <c r="G147" s="213"/>
      <c r="H147" s="213"/>
      <c r="I147" s="213"/>
      <c r="J147" s="213"/>
      <c r="K147" s="213"/>
      <c r="L147" s="213"/>
      <c r="O147" s="84"/>
      <c r="P147" s="98"/>
      <c r="Q147" s="98"/>
      <c r="R147" s="98"/>
      <c r="S147" s="98"/>
      <c r="T147" s="98"/>
      <c r="U147" s="99"/>
      <c r="W147" s="98"/>
      <c r="X147" s="98"/>
      <c r="Y147" s="98"/>
      <c r="Z147" s="98"/>
      <c r="AA147" s="98"/>
      <c r="AB147" s="99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</row>
    <row r="148" spans="3:56" ht="6.75" customHeight="1">
      <c r="C148" s="97"/>
      <c r="D148" s="84"/>
      <c r="O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</row>
    <row r="149" spans="3:56" ht="6.75" customHeight="1">
      <c r="C149" s="104"/>
      <c r="D149" s="91"/>
      <c r="E149" s="91"/>
      <c r="F149" s="91"/>
      <c r="G149" s="193" t="s">
        <v>541</v>
      </c>
      <c r="H149" s="194"/>
      <c r="I149" s="194"/>
      <c r="J149" s="195"/>
      <c r="K149" s="199">
        <f>U149+J151+J153</f>
        <v>6</v>
      </c>
      <c r="L149" s="272"/>
      <c r="M149" s="91"/>
      <c r="N149" s="91"/>
      <c r="O149" s="86"/>
      <c r="P149" s="193" t="s">
        <v>542</v>
      </c>
      <c r="Q149" s="194"/>
      <c r="R149" s="194"/>
      <c r="S149" s="194"/>
      <c r="T149" s="194"/>
      <c r="U149" s="200">
        <f>AB149</f>
        <v>4</v>
      </c>
      <c r="V149" s="92"/>
      <c r="W149" s="193" t="s">
        <v>543</v>
      </c>
      <c r="X149" s="194"/>
      <c r="Y149" s="194"/>
      <c r="Z149" s="194"/>
      <c r="AA149" s="194"/>
      <c r="AB149" s="200">
        <v>4</v>
      </c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</row>
    <row r="150" spans="3:56" ht="6.75" customHeight="1">
      <c r="C150" s="88"/>
      <c r="D150" s="88"/>
      <c r="E150" s="89"/>
      <c r="F150" s="89"/>
      <c r="G150" s="196"/>
      <c r="H150" s="197"/>
      <c r="I150" s="197"/>
      <c r="J150" s="198"/>
      <c r="K150" s="201"/>
      <c r="L150" s="230"/>
      <c r="O150" s="84"/>
      <c r="P150" s="196"/>
      <c r="Q150" s="197"/>
      <c r="R150" s="197"/>
      <c r="S150" s="197"/>
      <c r="T150" s="197"/>
      <c r="U150" s="202"/>
      <c r="W150" s="196"/>
      <c r="X150" s="197"/>
      <c r="Y150" s="197"/>
      <c r="Z150" s="197"/>
      <c r="AA150" s="197"/>
      <c r="AB150" s="202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</row>
    <row r="151" spans="7:56" ht="6.75" customHeight="1">
      <c r="G151" s="249" t="s">
        <v>544</v>
      </c>
      <c r="H151" s="249"/>
      <c r="I151" s="249"/>
      <c r="J151" s="199">
        <v>1</v>
      </c>
      <c r="O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</row>
    <row r="152" spans="7:56" ht="6.75" customHeight="1">
      <c r="G152" s="211"/>
      <c r="H152" s="211"/>
      <c r="I152" s="211"/>
      <c r="J152" s="210"/>
      <c r="O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</row>
    <row r="153" spans="7:56" ht="6.75" customHeight="1">
      <c r="G153" s="209" t="s">
        <v>409</v>
      </c>
      <c r="H153" s="209"/>
      <c r="I153" s="209"/>
      <c r="J153" s="210">
        <v>1</v>
      </c>
      <c r="K153" s="291" t="s">
        <v>545</v>
      </c>
      <c r="L153" s="291"/>
      <c r="M153" s="291"/>
      <c r="N153" s="291"/>
      <c r="O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</row>
    <row r="154" spans="7:56" ht="6.75" customHeight="1">
      <c r="G154" s="209"/>
      <c r="H154" s="209"/>
      <c r="I154" s="209"/>
      <c r="J154" s="210"/>
      <c r="K154" s="291"/>
      <c r="L154" s="291"/>
      <c r="M154" s="291"/>
      <c r="N154" s="291"/>
      <c r="O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</row>
    <row r="155" spans="1:56" ht="22.5" customHeight="1">
      <c r="A155" s="189" t="s">
        <v>546</v>
      </c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AH155" s="190"/>
      <c r="AI155" s="190"/>
      <c r="AJ155" s="190"/>
      <c r="AK155" s="190"/>
      <c r="AL155" s="190"/>
      <c r="AM155" s="190"/>
      <c r="AN155" s="190"/>
      <c r="AO155" s="190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</row>
    <row r="156" spans="15:56" ht="6.75" customHeight="1">
      <c r="O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</row>
    <row r="157" spans="15:56" ht="6.75" customHeight="1">
      <c r="O157" s="84"/>
      <c r="AJ157" s="161"/>
      <c r="AK157" s="129"/>
      <c r="AL157" s="129"/>
      <c r="AM157" s="129"/>
      <c r="AN157" s="129"/>
      <c r="AO157" s="162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</row>
    <row r="158" spans="14:56" ht="6.75" customHeight="1">
      <c r="N158" s="84"/>
      <c r="O158" s="86"/>
      <c r="P158" s="203" t="s">
        <v>402</v>
      </c>
      <c r="Q158" s="204"/>
      <c r="R158" s="204"/>
      <c r="S158" s="204"/>
      <c r="T158" s="204"/>
      <c r="U158" s="207">
        <f>AB158+AH158+1</f>
        <v>5</v>
      </c>
      <c r="V158" s="92"/>
      <c r="W158" s="203" t="s">
        <v>403</v>
      </c>
      <c r="X158" s="204"/>
      <c r="Y158" s="204"/>
      <c r="Z158" s="204"/>
      <c r="AA158" s="204"/>
      <c r="AB158" s="207">
        <v>2</v>
      </c>
      <c r="AC158" s="193" t="s">
        <v>499</v>
      </c>
      <c r="AD158" s="194"/>
      <c r="AE158" s="194"/>
      <c r="AF158" s="194"/>
      <c r="AG158" s="194"/>
      <c r="AH158" s="200">
        <v>2</v>
      </c>
      <c r="AJ158" s="163"/>
      <c r="AK158" s="226" t="s">
        <v>547</v>
      </c>
      <c r="AL158" s="249"/>
      <c r="AM158" s="249"/>
      <c r="AN158" s="200">
        <v>8</v>
      </c>
      <c r="AO158" s="16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</row>
    <row r="159" spans="14:56" ht="6.75" customHeight="1">
      <c r="N159" s="111"/>
      <c r="O159" s="93"/>
      <c r="P159" s="205"/>
      <c r="Q159" s="206"/>
      <c r="R159" s="206"/>
      <c r="S159" s="206"/>
      <c r="T159" s="206"/>
      <c r="U159" s="208"/>
      <c r="W159" s="205"/>
      <c r="X159" s="206"/>
      <c r="Y159" s="206"/>
      <c r="Z159" s="206"/>
      <c r="AA159" s="206"/>
      <c r="AB159" s="208"/>
      <c r="AC159" s="196"/>
      <c r="AD159" s="197"/>
      <c r="AE159" s="197"/>
      <c r="AF159" s="197"/>
      <c r="AG159" s="197"/>
      <c r="AH159" s="202"/>
      <c r="AJ159" s="163"/>
      <c r="AK159" s="250"/>
      <c r="AL159" s="251"/>
      <c r="AM159" s="251"/>
      <c r="AN159" s="202"/>
      <c r="AO159" s="16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</row>
    <row r="160" spans="14:56" ht="6.75" customHeight="1">
      <c r="N160" s="111"/>
      <c r="O160" s="97"/>
      <c r="P160" s="98"/>
      <c r="Q160" s="98"/>
      <c r="R160" s="98"/>
      <c r="S160" s="98"/>
      <c r="T160" s="98"/>
      <c r="U160" s="99"/>
      <c r="W160" s="98"/>
      <c r="X160" s="98"/>
      <c r="Y160" s="98"/>
      <c r="Z160" s="98"/>
      <c r="AA160" s="98"/>
      <c r="AB160" s="99"/>
      <c r="AC160" s="98"/>
      <c r="AD160" s="98"/>
      <c r="AE160" s="98"/>
      <c r="AF160" s="98"/>
      <c r="AG160" s="98"/>
      <c r="AH160" s="99"/>
      <c r="AJ160" s="163"/>
      <c r="AK160" s="226" t="s">
        <v>548</v>
      </c>
      <c r="AL160" s="249"/>
      <c r="AM160" s="249"/>
      <c r="AN160" s="200">
        <v>1</v>
      </c>
      <c r="AO160" s="16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</row>
    <row r="161" spans="14:56" ht="6.75" customHeight="1">
      <c r="N161" s="111"/>
      <c r="O161" s="97"/>
      <c r="AJ161" s="163"/>
      <c r="AK161" s="250"/>
      <c r="AL161" s="251"/>
      <c r="AM161" s="251"/>
      <c r="AN161" s="202"/>
      <c r="AO161" s="16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</row>
    <row r="162" spans="7:56" ht="6.75" customHeight="1">
      <c r="G162" s="193" t="s">
        <v>109</v>
      </c>
      <c r="H162" s="194"/>
      <c r="I162" s="194"/>
      <c r="J162" s="195"/>
      <c r="K162" s="199">
        <f>U158+U162+U165+U168+U173+U178+J164+J166</f>
        <v>76</v>
      </c>
      <c r="L162" s="272"/>
      <c r="M162" s="91"/>
      <c r="N162" s="86"/>
      <c r="O162" s="92"/>
      <c r="P162" s="203" t="s">
        <v>549</v>
      </c>
      <c r="Q162" s="204"/>
      <c r="R162" s="204"/>
      <c r="S162" s="204"/>
      <c r="T162" s="204"/>
      <c r="U162" s="207">
        <f>AB162+AH162+1</f>
        <v>6</v>
      </c>
      <c r="V162" s="92"/>
      <c r="W162" s="203" t="s">
        <v>506</v>
      </c>
      <c r="X162" s="204"/>
      <c r="Y162" s="204"/>
      <c r="Z162" s="204"/>
      <c r="AA162" s="204"/>
      <c r="AB162" s="207">
        <v>3</v>
      </c>
      <c r="AC162" s="193" t="s">
        <v>518</v>
      </c>
      <c r="AD162" s="194"/>
      <c r="AE162" s="194"/>
      <c r="AF162" s="194"/>
      <c r="AG162" s="194"/>
      <c r="AH162" s="200">
        <v>2</v>
      </c>
      <c r="AJ162" s="163"/>
      <c r="AK162" s="226" t="s">
        <v>550</v>
      </c>
      <c r="AL162" s="249"/>
      <c r="AM162" s="249"/>
      <c r="AN162" s="200">
        <v>1</v>
      </c>
      <c r="AO162" s="164"/>
      <c r="AR162" s="84"/>
      <c r="AS162" s="110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</row>
    <row r="163" spans="7:56" ht="6.75" customHeight="1">
      <c r="G163" s="196"/>
      <c r="H163" s="197"/>
      <c r="I163" s="197"/>
      <c r="J163" s="198"/>
      <c r="K163" s="201"/>
      <c r="L163" s="230"/>
      <c r="N163" s="165"/>
      <c r="O163" s="97"/>
      <c r="P163" s="205"/>
      <c r="Q163" s="206"/>
      <c r="R163" s="206"/>
      <c r="S163" s="206"/>
      <c r="T163" s="206"/>
      <c r="U163" s="208"/>
      <c r="W163" s="205"/>
      <c r="X163" s="206"/>
      <c r="Y163" s="206"/>
      <c r="Z163" s="206"/>
      <c r="AA163" s="206"/>
      <c r="AB163" s="208"/>
      <c r="AC163" s="196"/>
      <c r="AD163" s="197"/>
      <c r="AE163" s="197"/>
      <c r="AF163" s="197"/>
      <c r="AG163" s="197"/>
      <c r="AH163" s="202"/>
      <c r="AJ163" s="163"/>
      <c r="AK163" s="250"/>
      <c r="AL163" s="251"/>
      <c r="AM163" s="251"/>
      <c r="AN163" s="202"/>
      <c r="AO163" s="164"/>
      <c r="AR163" s="84"/>
      <c r="AS163" s="110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</row>
    <row r="164" spans="7:56" ht="6.75" customHeight="1">
      <c r="G164" s="194" t="s">
        <v>551</v>
      </c>
      <c r="H164" s="194"/>
      <c r="I164" s="194"/>
      <c r="J164" s="199">
        <v>1</v>
      </c>
      <c r="N164" s="165"/>
      <c r="O164" s="97"/>
      <c r="AJ164" s="166"/>
      <c r="AO164" s="167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</row>
    <row r="165" spans="7:56" ht="6.75" customHeight="1">
      <c r="G165" s="209"/>
      <c r="H165" s="209"/>
      <c r="I165" s="209"/>
      <c r="J165" s="210"/>
      <c r="N165" s="165"/>
      <c r="O165" s="92"/>
      <c r="P165" s="193" t="s">
        <v>552</v>
      </c>
      <c r="Q165" s="194"/>
      <c r="R165" s="194"/>
      <c r="S165" s="194"/>
      <c r="T165" s="194"/>
      <c r="U165" s="200">
        <f>AB165+AH165+1</f>
        <v>4</v>
      </c>
      <c r="V165" s="92"/>
      <c r="W165" s="193" t="s">
        <v>553</v>
      </c>
      <c r="X165" s="194"/>
      <c r="Y165" s="194"/>
      <c r="Z165" s="194"/>
      <c r="AA165" s="194"/>
      <c r="AB165" s="200">
        <v>1</v>
      </c>
      <c r="AC165" s="193" t="s">
        <v>554</v>
      </c>
      <c r="AD165" s="194"/>
      <c r="AE165" s="194"/>
      <c r="AF165" s="194"/>
      <c r="AG165" s="194"/>
      <c r="AH165" s="200">
        <v>2</v>
      </c>
      <c r="AK165" s="133"/>
      <c r="AL165" s="133"/>
      <c r="AM165" s="133"/>
      <c r="AN165" s="133"/>
      <c r="AO165" s="133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</row>
    <row r="166" spans="7:56" ht="6.75" customHeight="1">
      <c r="G166" s="209" t="s">
        <v>409</v>
      </c>
      <c r="H166" s="209"/>
      <c r="I166" s="209"/>
      <c r="J166" s="210">
        <v>1</v>
      </c>
      <c r="N166" s="97"/>
      <c r="O166" s="84"/>
      <c r="P166" s="196"/>
      <c r="Q166" s="197"/>
      <c r="R166" s="197"/>
      <c r="S166" s="197"/>
      <c r="T166" s="197"/>
      <c r="U166" s="202"/>
      <c r="W166" s="196"/>
      <c r="X166" s="197"/>
      <c r="Y166" s="197"/>
      <c r="Z166" s="197"/>
      <c r="AA166" s="197"/>
      <c r="AB166" s="202"/>
      <c r="AC166" s="196"/>
      <c r="AD166" s="197"/>
      <c r="AE166" s="197"/>
      <c r="AF166" s="197"/>
      <c r="AG166" s="197"/>
      <c r="AH166" s="202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</row>
    <row r="167" spans="7:56" ht="6.75" customHeight="1">
      <c r="G167" s="209"/>
      <c r="H167" s="209"/>
      <c r="I167" s="209"/>
      <c r="J167" s="210"/>
      <c r="N167" s="97"/>
      <c r="O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</row>
    <row r="168" spans="7:56" ht="6.75" customHeight="1">
      <c r="G168" s="213" t="s">
        <v>555</v>
      </c>
      <c r="H168" s="213"/>
      <c r="I168" s="213"/>
      <c r="J168" s="213"/>
      <c r="N168" s="104"/>
      <c r="O168" s="86"/>
      <c r="P168" s="193" t="s">
        <v>556</v>
      </c>
      <c r="Q168" s="194"/>
      <c r="R168" s="194"/>
      <c r="S168" s="194"/>
      <c r="T168" s="194"/>
      <c r="U168" s="200">
        <f>AB168+AB170+AH168+AH170+AN168+AN170</f>
        <v>26</v>
      </c>
      <c r="V168" s="92"/>
      <c r="W168" s="193" t="s">
        <v>557</v>
      </c>
      <c r="X168" s="194"/>
      <c r="Y168" s="194"/>
      <c r="Z168" s="194"/>
      <c r="AA168" s="194"/>
      <c r="AB168" s="200">
        <v>5</v>
      </c>
      <c r="AC168" s="193" t="s">
        <v>558</v>
      </c>
      <c r="AD168" s="194"/>
      <c r="AE168" s="194"/>
      <c r="AF168" s="194"/>
      <c r="AG168" s="194"/>
      <c r="AH168" s="200">
        <v>6</v>
      </c>
      <c r="AI168" s="193" t="s">
        <v>559</v>
      </c>
      <c r="AJ168" s="194"/>
      <c r="AK168" s="194"/>
      <c r="AL168" s="194"/>
      <c r="AM168" s="194"/>
      <c r="AN168" s="200">
        <v>6</v>
      </c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</row>
    <row r="169" spans="7:56" ht="6.75" customHeight="1">
      <c r="G169" s="213"/>
      <c r="H169" s="213"/>
      <c r="I169" s="213"/>
      <c r="J169" s="213"/>
      <c r="M169" s="84"/>
      <c r="N169" s="89"/>
      <c r="O169" s="89"/>
      <c r="P169" s="196"/>
      <c r="Q169" s="197"/>
      <c r="R169" s="197"/>
      <c r="S169" s="197"/>
      <c r="T169" s="197"/>
      <c r="U169" s="202"/>
      <c r="W169" s="196"/>
      <c r="X169" s="197"/>
      <c r="Y169" s="197"/>
      <c r="Z169" s="197"/>
      <c r="AA169" s="197"/>
      <c r="AB169" s="202"/>
      <c r="AC169" s="196"/>
      <c r="AD169" s="197"/>
      <c r="AE169" s="197"/>
      <c r="AF169" s="197"/>
      <c r="AG169" s="197"/>
      <c r="AH169" s="202"/>
      <c r="AI169" s="196"/>
      <c r="AJ169" s="197"/>
      <c r="AK169" s="197"/>
      <c r="AL169" s="197"/>
      <c r="AM169" s="197"/>
      <c r="AN169" s="202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</row>
    <row r="170" spans="13:56" ht="6.75" customHeight="1">
      <c r="M170" s="84"/>
      <c r="N170" s="84"/>
      <c r="O170" s="84"/>
      <c r="P170" s="101"/>
      <c r="Q170" s="93"/>
      <c r="W170" s="193" t="s">
        <v>560</v>
      </c>
      <c r="X170" s="194"/>
      <c r="Y170" s="194"/>
      <c r="Z170" s="194"/>
      <c r="AA170" s="194"/>
      <c r="AB170" s="200">
        <v>3</v>
      </c>
      <c r="AC170" s="193" t="s">
        <v>561</v>
      </c>
      <c r="AD170" s="194"/>
      <c r="AE170" s="194"/>
      <c r="AF170" s="194"/>
      <c r="AG170" s="194"/>
      <c r="AH170" s="200">
        <v>3</v>
      </c>
      <c r="AI170" s="193" t="s">
        <v>562</v>
      </c>
      <c r="AJ170" s="194"/>
      <c r="AK170" s="194"/>
      <c r="AL170" s="194"/>
      <c r="AM170" s="194"/>
      <c r="AN170" s="200">
        <v>3</v>
      </c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</row>
    <row r="171" spans="13:56" ht="6.75" customHeight="1">
      <c r="M171" s="84"/>
      <c r="N171" s="84"/>
      <c r="O171" s="84"/>
      <c r="P171" s="111"/>
      <c r="Q171" s="97"/>
      <c r="W171" s="196"/>
      <c r="X171" s="197"/>
      <c r="Y171" s="197"/>
      <c r="Z171" s="197"/>
      <c r="AA171" s="197"/>
      <c r="AB171" s="202"/>
      <c r="AC171" s="196"/>
      <c r="AD171" s="197"/>
      <c r="AE171" s="197"/>
      <c r="AF171" s="197"/>
      <c r="AG171" s="197"/>
      <c r="AH171" s="202"/>
      <c r="AI171" s="196"/>
      <c r="AJ171" s="197"/>
      <c r="AK171" s="197"/>
      <c r="AL171" s="197"/>
      <c r="AM171" s="197"/>
      <c r="AN171" s="202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</row>
    <row r="172" spans="13:56" ht="6.75" customHeight="1">
      <c r="M172" s="84"/>
      <c r="N172" s="84"/>
      <c r="O172" s="84"/>
      <c r="P172" s="86"/>
      <c r="Q172" s="10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</row>
    <row r="173" spans="13:56" ht="6.75" customHeight="1">
      <c r="M173" s="84"/>
      <c r="N173" s="84"/>
      <c r="O173" s="111"/>
      <c r="P173" s="203" t="s">
        <v>563</v>
      </c>
      <c r="Q173" s="204"/>
      <c r="R173" s="204"/>
      <c r="S173" s="204"/>
      <c r="T173" s="204"/>
      <c r="U173" s="207">
        <f>AB173+AH173+AN173+AB175+AH175+AN175+1</f>
        <v>15</v>
      </c>
      <c r="V173" s="92"/>
      <c r="W173" s="203" t="s">
        <v>557</v>
      </c>
      <c r="X173" s="292"/>
      <c r="Y173" s="292"/>
      <c r="Z173" s="292"/>
      <c r="AA173" s="292"/>
      <c r="AB173" s="207">
        <v>3</v>
      </c>
      <c r="AC173" s="193" t="s">
        <v>564</v>
      </c>
      <c r="AD173" s="194"/>
      <c r="AE173" s="194"/>
      <c r="AF173" s="194"/>
      <c r="AG173" s="194"/>
      <c r="AH173" s="200">
        <v>2</v>
      </c>
      <c r="AI173" s="193" t="s">
        <v>559</v>
      </c>
      <c r="AJ173" s="194"/>
      <c r="AK173" s="194"/>
      <c r="AL173" s="194"/>
      <c r="AM173" s="194"/>
      <c r="AN173" s="200">
        <v>3</v>
      </c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</row>
    <row r="174" spans="13:56" ht="6.75" customHeight="1">
      <c r="M174" s="84"/>
      <c r="N174" s="84"/>
      <c r="O174" s="111"/>
      <c r="P174" s="205"/>
      <c r="Q174" s="206"/>
      <c r="R174" s="206"/>
      <c r="S174" s="206"/>
      <c r="T174" s="206"/>
      <c r="U174" s="208"/>
      <c r="W174" s="293"/>
      <c r="X174" s="294"/>
      <c r="Y174" s="294"/>
      <c r="Z174" s="294"/>
      <c r="AA174" s="294"/>
      <c r="AB174" s="208"/>
      <c r="AC174" s="196"/>
      <c r="AD174" s="197"/>
      <c r="AE174" s="197"/>
      <c r="AF174" s="197"/>
      <c r="AG174" s="197"/>
      <c r="AH174" s="202"/>
      <c r="AI174" s="196"/>
      <c r="AJ174" s="197"/>
      <c r="AK174" s="197"/>
      <c r="AL174" s="197"/>
      <c r="AM174" s="197"/>
      <c r="AN174" s="202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</row>
    <row r="175" spans="13:56" ht="6.75" customHeight="1">
      <c r="M175" s="84"/>
      <c r="N175" s="84"/>
      <c r="O175" s="84"/>
      <c r="P175" s="116"/>
      <c r="Q175" s="87"/>
      <c r="R175" s="98"/>
      <c r="S175" s="98"/>
      <c r="T175" s="98"/>
      <c r="U175" s="99"/>
      <c r="W175" s="193" t="s">
        <v>560</v>
      </c>
      <c r="X175" s="194"/>
      <c r="Y175" s="194"/>
      <c r="Z175" s="194"/>
      <c r="AA175" s="194"/>
      <c r="AB175" s="200">
        <v>2</v>
      </c>
      <c r="AC175" s="193" t="s">
        <v>561</v>
      </c>
      <c r="AD175" s="194"/>
      <c r="AE175" s="194"/>
      <c r="AF175" s="194"/>
      <c r="AG175" s="194"/>
      <c r="AH175" s="200">
        <v>2</v>
      </c>
      <c r="AI175" s="193" t="s">
        <v>562</v>
      </c>
      <c r="AJ175" s="194"/>
      <c r="AK175" s="194"/>
      <c r="AL175" s="194"/>
      <c r="AM175" s="194"/>
      <c r="AN175" s="200">
        <v>2</v>
      </c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</row>
    <row r="176" spans="13:56" ht="6.75" customHeight="1">
      <c r="M176" s="84"/>
      <c r="N176" s="84"/>
      <c r="O176" s="84"/>
      <c r="P176" s="131"/>
      <c r="Q176" s="115"/>
      <c r="R176" s="98"/>
      <c r="S176" s="98"/>
      <c r="T176" s="98"/>
      <c r="U176" s="99"/>
      <c r="W176" s="196"/>
      <c r="X176" s="197"/>
      <c r="Y176" s="197"/>
      <c r="Z176" s="197"/>
      <c r="AA176" s="197"/>
      <c r="AB176" s="202"/>
      <c r="AC176" s="196"/>
      <c r="AD176" s="197"/>
      <c r="AE176" s="197"/>
      <c r="AF176" s="197"/>
      <c r="AG176" s="197"/>
      <c r="AH176" s="202"/>
      <c r="AI176" s="196"/>
      <c r="AJ176" s="197"/>
      <c r="AK176" s="197"/>
      <c r="AL176" s="197"/>
      <c r="AM176" s="197"/>
      <c r="AN176" s="202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</row>
    <row r="177" spans="13:56" ht="6.75" customHeight="1">
      <c r="M177" s="84"/>
      <c r="N177" s="84"/>
      <c r="O177" s="84"/>
      <c r="P177" s="86"/>
      <c r="Q177" s="10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</row>
    <row r="178" spans="13:56" ht="6.75" customHeight="1">
      <c r="M178" s="84"/>
      <c r="N178" s="84"/>
      <c r="O178" s="111"/>
      <c r="P178" s="203" t="s">
        <v>565</v>
      </c>
      <c r="Q178" s="204"/>
      <c r="R178" s="204"/>
      <c r="S178" s="204"/>
      <c r="T178" s="204"/>
      <c r="U178" s="207">
        <f>AB178+AB180+AH178+AH180+AN178+AN180+1</f>
        <v>18</v>
      </c>
      <c r="V178" s="92"/>
      <c r="W178" s="203" t="s">
        <v>557</v>
      </c>
      <c r="X178" s="292"/>
      <c r="Y178" s="292"/>
      <c r="Z178" s="292"/>
      <c r="AA178" s="292"/>
      <c r="AB178" s="207">
        <v>3</v>
      </c>
      <c r="AC178" s="193" t="s">
        <v>564</v>
      </c>
      <c r="AD178" s="295"/>
      <c r="AE178" s="295"/>
      <c r="AF178" s="295"/>
      <c r="AG178" s="295"/>
      <c r="AH178" s="200">
        <v>3</v>
      </c>
      <c r="AI178" s="193" t="s">
        <v>559</v>
      </c>
      <c r="AJ178" s="295"/>
      <c r="AK178" s="295"/>
      <c r="AL178" s="295"/>
      <c r="AM178" s="295"/>
      <c r="AN178" s="200">
        <v>2</v>
      </c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</row>
    <row r="179" spans="14:56" ht="6.75" customHeight="1">
      <c r="N179" s="84"/>
      <c r="O179" s="111"/>
      <c r="P179" s="205"/>
      <c r="Q179" s="206"/>
      <c r="R179" s="206"/>
      <c r="S179" s="206"/>
      <c r="T179" s="206"/>
      <c r="U179" s="208"/>
      <c r="W179" s="293"/>
      <c r="X179" s="294"/>
      <c r="Y179" s="294"/>
      <c r="Z179" s="294"/>
      <c r="AA179" s="294"/>
      <c r="AB179" s="208"/>
      <c r="AC179" s="296"/>
      <c r="AD179" s="297"/>
      <c r="AE179" s="297"/>
      <c r="AF179" s="297"/>
      <c r="AG179" s="297"/>
      <c r="AH179" s="202"/>
      <c r="AI179" s="296"/>
      <c r="AJ179" s="297"/>
      <c r="AK179" s="297"/>
      <c r="AL179" s="297"/>
      <c r="AM179" s="297"/>
      <c r="AN179" s="202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</row>
    <row r="180" spans="15:56" ht="6.75" customHeight="1">
      <c r="O180" s="84"/>
      <c r="P180" s="98"/>
      <c r="Q180" s="98"/>
      <c r="R180" s="98"/>
      <c r="S180" s="98"/>
      <c r="T180" s="98"/>
      <c r="U180" s="98"/>
      <c r="W180" s="193" t="s">
        <v>560</v>
      </c>
      <c r="X180" s="194"/>
      <c r="Y180" s="194"/>
      <c r="Z180" s="194"/>
      <c r="AA180" s="194"/>
      <c r="AB180" s="200">
        <v>3</v>
      </c>
      <c r="AC180" s="193" t="s">
        <v>561</v>
      </c>
      <c r="AD180" s="194"/>
      <c r="AE180" s="194"/>
      <c r="AF180" s="194"/>
      <c r="AG180" s="194"/>
      <c r="AH180" s="200">
        <v>3</v>
      </c>
      <c r="AI180" s="193" t="s">
        <v>562</v>
      </c>
      <c r="AJ180" s="194"/>
      <c r="AK180" s="194"/>
      <c r="AL180" s="194"/>
      <c r="AM180" s="194"/>
      <c r="AN180" s="200">
        <v>3</v>
      </c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</row>
    <row r="181" spans="15:56" ht="6.75" customHeight="1">
      <c r="O181" s="84"/>
      <c r="W181" s="196"/>
      <c r="X181" s="197"/>
      <c r="Y181" s="197"/>
      <c r="Z181" s="197"/>
      <c r="AA181" s="197"/>
      <c r="AB181" s="202"/>
      <c r="AC181" s="196"/>
      <c r="AD181" s="197"/>
      <c r="AE181" s="197"/>
      <c r="AF181" s="197"/>
      <c r="AG181" s="197"/>
      <c r="AH181" s="202"/>
      <c r="AI181" s="196"/>
      <c r="AJ181" s="197"/>
      <c r="AK181" s="197"/>
      <c r="AL181" s="197"/>
      <c r="AM181" s="197"/>
      <c r="AN181" s="202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</row>
    <row r="182" spans="15:56" ht="6.75" customHeight="1">
      <c r="O182" s="84"/>
      <c r="W182" s="98"/>
      <c r="X182" s="98"/>
      <c r="Y182" s="98"/>
      <c r="Z182" s="98"/>
      <c r="AA182" s="98"/>
      <c r="AB182" s="99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9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</row>
    <row r="183" spans="6:56" ht="6.75" customHeight="1">
      <c r="F183" s="98"/>
      <c r="G183" s="168"/>
      <c r="H183" s="168"/>
      <c r="I183" s="168"/>
      <c r="J183" s="168"/>
      <c r="K183" s="168"/>
      <c r="L183" s="168"/>
      <c r="O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</row>
    <row r="184" spans="6:56" ht="6.75" customHeight="1">
      <c r="F184" s="168"/>
      <c r="G184" s="168"/>
      <c r="H184" s="168"/>
      <c r="I184" s="168"/>
      <c r="J184" s="168"/>
      <c r="K184" s="168"/>
      <c r="L184" s="168"/>
      <c r="O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</row>
    <row r="185" spans="10:56" ht="6.75" customHeight="1">
      <c r="J185" s="91"/>
      <c r="K185" s="84"/>
      <c r="L185" s="84"/>
      <c r="O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</row>
    <row r="186" spans="2:56" ht="6.75" customHeight="1">
      <c r="B186" s="226" t="s">
        <v>566</v>
      </c>
      <c r="C186" s="249"/>
      <c r="D186" s="249"/>
      <c r="E186" s="298"/>
      <c r="G186" s="193" t="s">
        <v>121</v>
      </c>
      <c r="H186" s="194"/>
      <c r="I186" s="194"/>
      <c r="J186" s="195"/>
      <c r="K186" s="199">
        <f>U186+U190+U193+J188</f>
        <v>31</v>
      </c>
      <c r="L186" s="272"/>
      <c r="M186" s="91"/>
      <c r="N186" s="91"/>
      <c r="O186" s="86"/>
      <c r="P186" s="193" t="s">
        <v>402</v>
      </c>
      <c r="Q186" s="194"/>
      <c r="R186" s="194"/>
      <c r="S186" s="194"/>
      <c r="T186" s="194"/>
      <c r="U186" s="200">
        <f>AB186+AH186+AN186+1</f>
        <v>9</v>
      </c>
      <c r="V186" s="92"/>
      <c r="W186" s="193" t="s">
        <v>404</v>
      </c>
      <c r="X186" s="194"/>
      <c r="Y186" s="194"/>
      <c r="Z186" s="194"/>
      <c r="AA186" s="194"/>
      <c r="AB186" s="200">
        <v>4</v>
      </c>
      <c r="AC186" s="193" t="s">
        <v>567</v>
      </c>
      <c r="AD186" s="194"/>
      <c r="AE186" s="194"/>
      <c r="AF186" s="194"/>
      <c r="AG186" s="194"/>
      <c r="AH186" s="200">
        <v>4</v>
      </c>
      <c r="AI186" s="98"/>
      <c r="AJ186" s="98"/>
      <c r="AK186" s="98"/>
      <c r="AL186" s="98"/>
      <c r="AM186" s="98"/>
      <c r="AN186" s="99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</row>
    <row r="187" spans="2:56" ht="6.75" customHeight="1">
      <c r="B187" s="299"/>
      <c r="C187" s="211"/>
      <c r="D187" s="211"/>
      <c r="E187" s="300"/>
      <c r="F187" s="151"/>
      <c r="G187" s="196"/>
      <c r="H187" s="197"/>
      <c r="I187" s="197"/>
      <c r="J187" s="198"/>
      <c r="K187" s="201"/>
      <c r="L187" s="230"/>
      <c r="N187" s="93"/>
      <c r="O187" s="89"/>
      <c r="P187" s="196"/>
      <c r="Q187" s="197"/>
      <c r="R187" s="197"/>
      <c r="S187" s="197"/>
      <c r="T187" s="197"/>
      <c r="U187" s="202"/>
      <c r="W187" s="196"/>
      <c r="X187" s="197"/>
      <c r="Y187" s="197"/>
      <c r="Z187" s="197"/>
      <c r="AA187" s="197"/>
      <c r="AB187" s="202"/>
      <c r="AC187" s="196"/>
      <c r="AD187" s="197"/>
      <c r="AE187" s="197"/>
      <c r="AF187" s="197"/>
      <c r="AG187" s="197"/>
      <c r="AH187" s="202"/>
      <c r="AI187" s="98"/>
      <c r="AJ187" s="98"/>
      <c r="AK187" s="98"/>
      <c r="AL187" s="98"/>
      <c r="AM187" s="98"/>
      <c r="AN187" s="99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</row>
    <row r="188" spans="2:56" ht="6.75" customHeight="1">
      <c r="B188" s="299"/>
      <c r="C188" s="211"/>
      <c r="D188" s="211"/>
      <c r="E188" s="300"/>
      <c r="F188" s="84"/>
      <c r="G188" s="209" t="s">
        <v>409</v>
      </c>
      <c r="H188" s="209"/>
      <c r="I188" s="209"/>
      <c r="J188" s="210">
        <v>1</v>
      </c>
      <c r="K188" s="99"/>
      <c r="L188" s="123"/>
      <c r="N188" s="97"/>
      <c r="O188" s="84"/>
      <c r="P188" s="98"/>
      <c r="Q188" s="98"/>
      <c r="R188" s="98"/>
      <c r="S188" s="98"/>
      <c r="T188" s="98"/>
      <c r="U188" s="99"/>
      <c r="W188" s="98"/>
      <c r="X188" s="98"/>
      <c r="Y188" s="98"/>
      <c r="Z188" s="98"/>
      <c r="AA188" s="98"/>
      <c r="AB188" s="99"/>
      <c r="AC188" s="302" t="s">
        <v>568</v>
      </c>
      <c r="AD188" s="302"/>
      <c r="AE188" s="302"/>
      <c r="AF188" s="302"/>
      <c r="AG188" s="302"/>
      <c r="AH188" s="302"/>
      <c r="AI188" s="98"/>
      <c r="AJ188" s="98"/>
      <c r="AK188" s="98"/>
      <c r="AL188" s="98"/>
      <c r="AM188" s="98"/>
      <c r="AN188" s="99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</row>
    <row r="189" spans="2:56" ht="6.75" customHeight="1">
      <c r="B189" s="250"/>
      <c r="C189" s="251"/>
      <c r="D189" s="251"/>
      <c r="E189" s="301"/>
      <c r="G189" s="209"/>
      <c r="H189" s="209"/>
      <c r="I189" s="209"/>
      <c r="J189" s="210"/>
      <c r="N189" s="97"/>
      <c r="O189" s="84"/>
      <c r="AC189" s="303"/>
      <c r="AD189" s="303"/>
      <c r="AE189" s="303"/>
      <c r="AF189" s="303"/>
      <c r="AG189" s="303"/>
      <c r="AH189" s="303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</row>
    <row r="190" spans="7:56" ht="6.75" customHeight="1">
      <c r="G190" s="213" t="s">
        <v>569</v>
      </c>
      <c r="H190" s="213"/>
      <c r="I190" s="213"/>
      <c r="J190" s="213"/>
      <c r="N190" s="104"/>
      <c r="O190" s="86"/>
      <c r="P190" s="193" t="s">
        <v>570</v>
      </c>
      <c r="Q190" s="194"/>
      <c r="R190" s="194"/>
      <c r="S190" s="194"/>
      <c r="T190" s="194"/>
      <c r="U190" s="200">
        <f>AB190+AH190+1</f>
        <v>9</v>
      </c>
      <c r="V190" s="92"/>
      <c r="W190" s="193" t="s">
        <v>503</v>
      </c>
      <c r="X190" s="194"/>
      <c r="Y190" s="194"/>
      <c r="Z190" s="194"/>
      <c r="AA190" s="194"/>
      <c r="AB190" s="200">
        <v>4</v>
      </c>
      <c r="AC190" s="193" t="s">
        <v>571</v>
      </c>
      <c r="AD190" s="194"/>
      <c r="AE190" s="194"/>
      <c r="AF190" s="194"/>
      <c r="AG190" s="194"/>
      <c r="AH190" s="200">
        <v>4</v>
      </c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</row>
    <row r="191" spans="7:56" ht="6.75" customHeight="1">
      <c r="G191" s="213"/>
      <c r="H191" s="213"/>
      <c r="I191" s="213"/>
      <c r="J191" s="213"/>
      <c r="N191" s="97"/>
      <c r="O191" s="84"/>
      <c r="P191" s="196"/>
      <c r="Q191" s="197"/>
      <c r="R191" s="197"/>
      <c r="S191" s="197"/>
      <c r="T191" s="197"/>
      <c r="U191" s="202"/>
      <c r="W191" s="196"/>
      <c r="X191" s="197"/>
      <c r="Y191" s="197"/>
      <c r="Z191" s="197"/>
      <c r="AA191" s="197"/>
      <c r="AB191" s="202"/>
      <c r="AC191" s="196"/>
      <c r="AD191" s="197"/>
      <c r="AE191" s="197"/>
      <c r="AF191" s="197"/>
      <c r="AG191" s="197"/>
      <c r="AH191" s="202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</row>
    <row r="192" spans="7:56" ht="6.75" customHeight="1">
      <c r="G192" s="108"/>
      <c r="H192" s="108"/>
      <c r="I192" s="108"/>
      <c r="J192" s="108"/>
      <c r="N192" s="97"/>
      <c r="O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</row>
    <row r="193" spans="14:56" ht="6.75" customHeight="1">
      <c r="N193" s="104"/>
      <c r="O193" s="86"/>
      <c r="P193" s="193" t="s">
        <v>572</v>
      </c>
      <c r="Q193" s="194"/>
      <c r="R193" s="194"/>
      <c r="S193" s="194"/>
      <c r="T193" s="194"/>
      <c r="U193" s="200">
        <f>AB193+AH193+AN193+1</f>
        <v>12</v>
      </c>
      <c r="V193" s="92"/>
      <c r="W193" s="193" t="s">
        <v>519</v>
      </c>
      <c r="X193" s="194"/>
      <c r="Y193" s="194"/>
      <c r="Z193" s="194"/>
      <c r="AA193" s="194"/>
      <c r="AB193" s="200">
        <v>3</v>
      </c>
      <c r="AC193" s="193" t="s">
        <v>573</v>
      </c>
      <c r="AD193" s="194"/>
      <c r="AE193" s="194"/>
      <c r="AF193" s="194"/>
      <c r="AG193" s="194"/>
      <c r="AH193" s="200">
        <v>4</v>
      </c>
      <c r="AI193" s="193" t="s">
        <v>574</v>
      </c>
      <c r="AJ193" s="194"/>
      <c r="AK193" s="194"/>
      <c r="AL193" s="194"/>
      <c r="AM193" s="194"/>
      <c r="AN193" s="200">
        <v>4</v>
      </c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</row>
    <row r="194" spans="15:56" ht="6.75" customHeight="1">
      <c r="O194" s="84"/>
      <c r="P194" s="196"/>
      <c r="Q194" s="197"/>
      <c r="R194" s="197"/>
      <c r="S194" s="197"/>
      <c r="T194" s="197"/>
      <c r="U194" s="202"/>
      <c r="W194" s="196"/>
      <c r="X194" s="197"/>
      <c r="Y194" s="197"/>
      <c r="Z194" s="197"/>
      <c r="AA194" s="197"/>
      <c r="AB194" s="202"/>
      <c r="AC194" s="196"/>
      <c r="AD194" s="197"/>
      <c r="AE194" s="197"/>
      <c r="AF194" s="197"/>
      <c r="AG194" s="197"/>
      <c r="AH194" s="202"/>
      <c r="AI194" s="196"/>
      <c r="AJ194" s="197"/>
      <c r="AK194" s="197"/>
      <c r="AL194" s="197"/>
      <c r="AM194" s="197"/>
      <c r="AN194" s="202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</row>
    <row r="195" spans="7:56" ht="6.75" customHeight="1">
      <c r="G195" s="84"/>
      <c r="H195" s="84"/>
      <c r="I195" s="84"/>
      <c r="J195" s="106"/>
      <c r="O195" s="84"/>
      <c r="P195" s="211" t="s">
        <v>575</v>
      </c>
      <c r="Q195" s="211"/>
      <c r="R195" s="211"/>
      <c r="S195" s="211"/>
      <c r="T195" s="211"/>
      <c r="U195" s="211"/>
      <c r="V195" s="211"/>
      <c r="W195" s="211"/>
      <c r="X195" s="211"/>
      <c r="Y195" s="98"/>
      <c r="Z195" s="98"/>
      <c r="AA195" s="98"/>
      <c r="AB195" s="99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9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</row>
    <row r="196" spans="2:56" ht="6.75" customHeight="1">
      <c r="B196" s="98"/>
      <c r="C196" s="168"/>
      <c r="D196" s="168"/>
      <c r="E196" s="168"/>
      <c r="F196" s="113"/>
      <c r="G196" s="84"/>
      <c r="H196" s="84"/>
      <c r="I196" s="84"/>
      <c r="J196" s="106"/>
      <c r="K196" s="84"/>
      <c r="L196" s="84"/>
      <c r="M196" s="98"/>
      <c r="N196" s="98"/>
      <c r="O196" s="98"/>
      <c r="P196" s="211"/>
      <c r="Q196" s="211"/>
      <c r="R196" s="211"/>
      <c r="S196" s="211"/>
      <c r="T196" s="211"/>
      <c r="U196" s="211"/>
      <c r="V196" s="211"/>
      <c r="W196" s="211"/>
      <c r="X196" s="211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</row>
    <row r="197" spans="2:56" ht="6.75" customHeight="1">
      <c r="B197" s="168"/>
      <c r="C197" s="168"/>
      <c r="D197" s="168"/>
      <c r="E197" s="168"/>
      <c r="F197" s="113"/>
      <c r="G197" s="108"/>
      <c r="H197" s="108"/>
      <c r="I197" s="108"/>
      <c r="J197" s="108"/>
      <c r="K197" s="84"/>
      <c r="L197" s="84"/>
      <c r="M197" s="98"/>
      <c r="N197" s="98"/>
      <c r="O197" s="98"/>
      <c r="P197" s="98"/>
      <c r="Q197" s="98"/>
      <c r="R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</row>
    <row r="198" spans="2:56" ht="6.75" customHeight="1">
      <c r="B198" s="84"/>
      <c r="C198" s="84"/>
      <c r="D198" s="84"/>
      <c r="E198" s="84"/>
      <c r="F198" s="84"/>
      <c r="G198" s="108"/>
      <c r="H198" s="108"/>
      <c r="I198" s="108"/>
      <c r="J198" s="108"/>
      <c r="K198" s="84"/>
      <c r="L198" s="84"/>
      <c r="M198" s="98"/>
      <c r="N198" s="98"/>
      <c r="O198" s="98"/>
      <c r="P198" s="98"/>
      <c r="Q198" s="98"/>
      <c r="R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</row>
    <row r="199" spans="2:56" ht="6.75" customHeight="1">
      <c r="B199" s="98"/>
      <c r="C199" s="98"/>
      <c r="D199" s="98"/>
      <c r="E199" s="98"/>
      <c r="F199" s="98"/>
      <c r="G199" s="84"/>
      <c r="H199" s="84"/>
      <c r="K199" s="84"/>
      <c r="L199" s="84"/>
      <c r="M199" s="98"/>
      <c r="N199" s="98"/>
      <c r="O199" s="98"/>
      <c r="P199" s="98"/>
      <c r="Q199" s="98"/>
      <c r="R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</row>
    <row r="200" spans="2:56" ht="6.75" customHeight="1">
      <c r="B200" s="98"/>
      <c r="C200" s="98"/>
      <c r="D200" s="98"/>
      <c r="E200" s="98"/>
      <c r="F200" s="98"/>
      <c r="G200" s="84"/>
      <c r="H200" s="84"/>
      <c r="K200" s="84"/>
      <c r="L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</row>
    <row r="201" spans="2:56" ht="6.75" customHeight="1">
      <c r="B201" s="84"/>
      <c r="C201" s="84"/>
      <c r="D201" s="84"/>
      <c r="E201" s="84"/>
      <c r="F201" s="84"/>
      <c r="G201" s="91"/>
      <c r="H201" s="84"/>
      <c r="K201" s="84"/>
      <c r="L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</row>
    <row r="202" spans="2:56" ht="6.75" customHeight="1">
      <c r="B202" s="84"/>
      <c r="C202" s="84"/>
      <c r="D202" s="84"/>
      <c r="E202" s="84"/>
      <c r="F202" s="111"/>
      <c r="G202" s="203" t="s">
        <v>576</v>
      </c>
      <c r="H202" s="204"/>
      <c r="I202" s="204"/>
      <c r="J202" s="285"/>
      <c r="K202" s="287">
        <f>U202+U205+U208+U211+U214+U220+J204+J206</f>
        <v>47</v>
      </c>
      <c r="L202" s="288"/>
      <c r="M202" s="91"/>
      <c r="N202" s="91"/>
      <c r="O202" s="86"/>
      <c r="P202" s="203" t="s">
        <v>402</v>
      </c>
      <c r="Q202" s="204"/>
      <c r="R202" s="204"/>
      <c r="S202" s="204"/>
      <c r="T202" s="204"/>
      <c r="U202" s="207">
        <f>AB202+AH202+AB204</f>
        <v>8</v>
      </c>
      <c r="V202" s="92"/>
      <c r="W202" s="193" t="s">
        <v>404</v>
      </c>
      <c r="X202" s="194"/>
      <c r="Y202" s="194"/>
      <c r="Z202" s="194"/>
      <c r="AA202" s="194"/>
      <c r="AB202" s="200">
        <v>3</v>
      </c>
      <c r="AC202" s="193" t="s">
        <v>577</v>
      </c>
      <c r="AD202" s="194"/>
      <c r="AE202" s="194"/>
      <c r="AF202" s="194"/>
      <c r="AG202" s="194"/>
      <c r="AH202" s="200">
        <v>5</v>
      </c>
      <c r="AI202" s="98"/>
      <c r="AJ202" s="98"/>
      <c r="AK202" s="98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</row>
    <row r="203" spans="2:56" ht="6.75" customHeight="1">
      <c r="B203" s="84"/>
      <c r="C203" s="84"/>
      <c r="D203" s="84"/>
      <c r="E203" s="84"/>
      <c r="F203" s="93"/>
      <c r="G203" s="205"/>
      <c r="H203" s="206"/>
      <c r="I203" s="206"/>
      <c r="J203" s="286"/>
      <c r="K203" s="289"/>
      <c r="L203" s="290"/>
      <c r="N203" s="93"/>
      <c r="O203" s="89"/>
      <c r="P203" s="205"/>
      <c r="Q203" s="206"/>
      <c r="R203" s="206"/>
      <c r="S203" s="206"/>
      <c r="T203" s="206"/>
      <c r="U203" s="208"/>
      <c r="W203" s="196"/>
      <c r="X203" s="197"/>
      <c r="Y203" s="197"/>
      <c r="Z203" s="197"/>
      <c r="AA203" s="197"/>
      <c r="AB203" s="202"/>
      <c r="AC203" s="196"/>
      <c r="AD203" s="197"/>
      <c r="AE203" s="197"/>
      <c r="AF203" s="197"/>
      <c r="AG203" s="197"/>
      <c r="AH203" s="202"/>
      <c r="AI203" s="98"/>
      <c r="AJ203" s="98"/>
      <c r="AK203" s="98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</row>
    <row r="204" spans="2:56" ht="6.75" customHeight="1">
      <c r="B204" s="84"/>
      <c r="C204" s="84"/>
      <c r="D204" s="84"/>
      <c r="E204" s="84"/>
      <c r="F204" s="97"/>
      <c r="G204" s="194" t="s">
        <v>406</v>
      </c>
      <c r="H204" s="194"/>
      <c r="I204" s="194"/>
      <c r="J204" s="199">
        <v>1</v>
      </c>
      <c r="N204" s="97"/>
      <c r="O204" s="84"/>
      <c r="P204" s="147"/>
      <c r="Q204" s="148"/>
      <c r="R204" s="148"/>
      <c r="S204" s="148"/>
      <c r="T204" s="148"/>
      <c r="U204" s="148"/>
      <c r="V204" s="149"/>
      <c r="W204" s="149"/>
      <c r="X204" s="149"/>
      <c r="Y204" s="88"/>
      <c r="Z204" s="88"/>
      <c r="AA204" s="88"/>
      <c r="AB204" s="90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</row>
    <row r="205" spans="2:56" ht="6.75" customHeight="1">
      <c r="B205" s="84"/>
      <c r="C205" s="84"/>
      <c r="D205" s="84"/>
      <c r="E205" s="84"/>
      <c r="F205" s="97"/>
      <c r="G205" s="209"/>
      <c r="H205" s="209"/>
      <c r="I205" s="209"/>
      <c r="J205" s="210"/>
      <c r="N205" s="104"/>
      <c r="O205" s="86"/>
      <c r="P205" s="193" t="s">
        <v>572</v>
      </c>
      <c r="Q205" s="194"/>
      <c r="R205" s="194"/>
      <c r="S205" s="194"/>
      <c r="T205" s="194"/>
      <c r="U205" s="200">
        <f>AB205+AH205+AN205+1</f>
        <v>11</v>
      </c>
      <c r="V205" s="92"/>
      <c r="W205" s="193" t="s">
        <v>429</v>
      </c>
      <c r="X205" s="194"/>
      <c r="Y205" s="194"/>
      <c r="Z205" s="194"/>
      <c r="AA205" s="194"/>
      <c r="AB205" s="200">
        <v>3</v>
      </c>
      <c r="AC205" s="193" t="s">
        <v>578</v>
      </c>
      <c r="AD205" s="194"/>
      <c r="AE205" s="194"/>
      <c r="AF205" s="194"/>
      <c r="AG205" s="194"/>
      <c r="AH205" s="200">
        <v>5</v>
      </c>
      <c r="AI205" s="193" t="s">
        <v>579</v>
      </c>
      <c r="AJ205" s="194"/>
      <c r="AK205" s="194"/>
      <c r="AL205" s="194"/>
      <c r="AM205" s="194"/>
      <c r="AN205" s="200">
        <v>2</v>
      </c>
      <c r="AR205" s="110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</row>
    <row r="206" spans="2:56" ht="6.75" customHeight="1">
      <c r="B206" s="84"/>
      <c r="C206" s="84"/>
      <c r="D206" s="84"/>
      <c r="E206" s="84"/>
      <c r="F206" s="97"/>
      <c r="G206" s="209" t="s">
        <v>409</v>
      </c>
      <c r="H206" s="209"/>
      <c r="I206" s="209"/>
      <c r="J206" s="210">
        <v>1</v>
      </c>
      <c r="N206" s="97"/>
      <c r="O206" s="84"/>
      <c r="P206" s="196"/>
      <c r="Q206" s="197"/>
      <c r="R206" s="197"/>
      <c r="S206" s="197"/>
      <c r="T206" s="197"/>
      <c r="U206" s="202"/>
      <c r="W206" s="196"/>
      <c r="X206" s="197"/>
      <c r="Y206" s="197"/>
      <c r="Z206" s="197"/>
      <c r="AA206" s="197"/>
      <c r="AB206" s="202"/>
      <c r="AC206" s="196"/>
      <c r="AD206" s="197"/>
      <c r="AE206" s="197"/>
      <c r="AF206" s="197"/>
      <c r="AG206" s="197"/>
      <c r="AH206" s="202"/>
      <c r="AI206" s="196"/>
      <c r="AJ206" s="197"/>
      <c r="AK206" s="197"/>
      <c r="AL206" s="197"/>
      <c r="AM206" s="197"/>
      <c r="AN206" s="202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</row>
    <row r="207" spans="2:56" ht="6.75" customHeight="1">
      <c r="B207" s="304" t="s">
        <v>580</v>
      </c>
      <c r="C207" s="84"/>
      <c r="D207" s="304" t="s">
        <v>118</v>
      </c>
      <c r="E207" s="84"/>
      <c r="F207" s="97"/>
      <c r="G207" s="209"/>
      <c r="H207" s="209"/>
      <c r="I207" s="209"/>
      <c r="J207" s="210"/>
      <c r="N207" s="97"/>
      <c r="O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</row>
    <row r="208" spans="2:56" ht="6.75" customHeight="1">
      <c r="B208" s="305"/>
      <c r="C208" s="84"/>
      <c r="D208" s="305"/>
      <c r="E208" s="84"/>
      <c r="F208" s="97"/>
      <c r="G208" s="213" t="s">
        <v>410</v>
      </c>
      <c r="H208" s="213"/>
      <c r="I208" s="213"/>
      <c r="J208" s="213"/>
      <c r="N208" s="104"/>
      <c r="O208" s="86"/>
      <c r="P208" s="193" t="s">
        <v>581</v>
      </c>
      <c r="Q208" s="194"/>
      <c r="R208" s="194"/>
      <c r="S208" s="194"/>
      <c r="T208" s="194"/>
      <c r="U208" s="200">
        <f>AB208+AH208+AN208+AB210+AB211+1</f>
        <v>11</v>
      </c>
      <c r="V208" s="92"/>
      <c r="W208" s="193" t="s">
        <v>582</v>
      </c>
      <c r="X208" s="194"/>
      <c r="Y208" s="194"/>
      <c r="Z208" s="194"/>
      <c r="AA208" s="194"/>
      <c r="AB208" s="200">
        <v>2</v>
      </c>
      <c r="AC208" s="193" t="s">
        <v>583</v>
      </c>
      <c r="AD208" s="194"/>
      <c r="AE208" s="194"/>
      <c r="AF208" s="194"/>
      <c r="AG208" s="194"/>
      <c r="AH208" s="200">
        <v>2</v>
      </c>
      <c r="AI208" s="193" t="s">
        <v>584</v>
      </c>
      <c r="AJ208" s="194"/>
      <c r="AK208" s="194"/>
      <c r="AL208" s="194"/>
      <c r="AM208" s="194"/>
      <c r="AN208" s="200">
        <v>4</v>
      </c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</row>
    <row r="209" spans="2:56" ht="6.75" customHeight="1">
      <c r="B209" s="305"/>
      <c r="C209" s="84"/>
      <c r="D209" s="305"/>
      <c r="E209" s="84"/>
      <c r="F209" s="97"/>
      <c r="G209" s="213"/>
      <c r="H209" s="213"/>
      <c r="I209" s="213"/>
      <c r="J209" s="213"/>
      <c r="N209" s="97"/>
      <c r="O209" s="89"/>
      <c r="P209" s="196"/>
      <c r="Q209" s="197"/>
      <c r="R209" s="197"/>
      <c r="S209" s="197"/>
      <c r="T209" s="197"/>
      <c r="U209" s="202"/>
      <c r="W209" s="196"/>
      <c r="X209" s="197"/>
      <c r="Y209" s="197"/>
      <c r="Z209" s="197"/>
      <c r="AA209" s="197"/>
      <c r="AB209" s="202"/>
      <c r="AC209" s="196"/>
      <c r="AD209" s="197"/>
      <c r="AE209" s="197"/>
      <c r="AF209" s="197"/>
      <c r="AG209" s="197"/>
      <c r="AH209" s="202"/>
      <c r="AI209" s="196"/>
      <c r="AJ209" s="197"/>
      <c r="AK209" s="197"/>
      <c r="AL209" s="197"/>
      <c r="AM209" s="197"/>
      <c r="AN209" s="202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</row>
    <row r="210" spans="2:56" ht="6.75" customHeight="1">
      <c r="B210" s="305"/>
      <c r="C210" s="84"/>
      <c r="D210" s="305"/>
      <c r="E210" s="84"/>
      <c r="F210" s="97"/>
      <c r="G210" s="84"/>
      <c r="H210" s="84"/>
      <c r="I210" s="84"/>
      <c r="J210" s="169"/>
      <c r="N210" s="97"/>
      <c r="O210" s="84"/>
      <c r="P210" s="88"/>
      <c r="Q210" s="87"/>
      <c r="R210" s="98"/>
      <c r="S210" s="98"/>
      <c r="T210" s="98"/>
      <c r="U210" s="99"/>
      <c r="V210" s="84"/>
      <c r="W210" s="89"/>
      <c r="X210" s="89"/>
      <c r="Y210" s="89"/>
      <c r="Z210" s="89"/>
      <c r="AA210" s="89"/>
      <c r="AB210" s="159"/>
      <c r="AC210" s="98"/>
      <c r="AD210" s="98"/>
      <c r="AE210" s="98"/>
      <c r="AF210" s="98"/>
      <c r="AG210" s="98"/>
      <c r="AH210" s="90"/>
      <c r="AI210" s="88"/>
      <c r="AJ210" s="98"/>
      <c r="AK210" s="98"/>
      <c r="AL210" s="98"/>
      <c r="AM210" s="98"/>
      <c r="AN210" s="99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</row>
    <row r="211" spans="2:56" ht="6.75" customHeight="1">
      <c r="B211" s="305"/>
      <c r="C211" s="84"/>
      <c r="D211" s="305"/>
      <c r="E211" s="84"/>
      <c r="F211" s="97"/>
      <c r="N211" s="97"/>
      <c r="O211" s="84"/>
      <c r="P211" s="193" t="s">
        <v>585</v>
      </c>
      <c r="Q211" s="194"/>
      <c r="R211" s="194"/>
      <c r="S211" s="194"/>
      <c r="T211" s="194"/>
      <c r="U211" s="200"/>
      <c r="V211" s="92"/>
      <c r="W211" s="193" t="s">
        <v>586</v>
      </c>
      <c r="X211" s="194"/>
      <c r="Y211" s="194"/>
      <c r="Z211" s="194"/>
      <c r="AA211" s="194"/>
      <c r="AB211" s="200">
        <v>2</v>
      </c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</row>
    <row r="212" spans="2:56" ht="6.75" customHeight="1">
      <c r="B212" s="305"/>
      <c r="C212" s="101"/>
      <c r="D212" s="305"/>
      <c r="E212" s="101"/>
      <c r="F212" s="97"/>
      <c r="G212" s="84"/>
      <c r="H212" s="84"/>
      <c r="I212" s="84"/>
      <c r="J212" s="106"/>
      <c r="N212" s="97"/>
      <c r="O212" s="111"/>
      <c r="P212" s="196"/>
      <c r="Q212" s="197"/>
      <c r="R212" s="197"/>
      <c r="S212" s="197"/>
      <c r="T212" s="197"/>
      <c r="U212" s="202"/>
      <c r="V212" s="151"/>
      <c r="W212" s="196"/>
      <c r="X212" s="197"/>
      <c r="Y212" s="197"/>
      <c r="Z212" s="197"/>
      <c r="AA212" s="197"/>
      <c r="AB212" s="202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</row>
    <row r="213" spans="2:56" ht="6.75" customHeight="1">
      <c r="B213" s="305"/>
      <c r="C213" s="84"/>
      <c r="D213" s="305"/>
      <c r="E213" s="84"/>
      <c r="F213" s="97"/>
      <c r="N213" s="97"/>
      <c r="O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</row>
    <row r="214" spans="2:56" ht="6.75" customHeight="1">
      <c r="B214" s="305"/>
      <c r="C214" s="84"/>
      <c r="D214" s="305"/>
      <c r="E214" s="84"/>
      <c r="F214" s="97"/>
      <c r="G214" s="213"/>
      <c r="H214" s="213"/>
      <c r="I214" s="213"/>
      <c r="J214" s="213"/>
      <c r="N214" s="104"/>
      <c r="O214" s="86"/>
      <c r="P214" s="193" t="s">
        <v>587</v>
      </c>
      <c r="Q214" s="194"/>
      <c r="R214" s="194"/>
      <c r="S214" s="194"/>
      <c r="T214" s="194"/>
      <c r="U214" s="200">
        <f>AB214+AH214+AB217+1</f>
        <v>8</v>
      </c>
      <c r="V214" s="92"/>
      <c r="W214" s="193" t="s">
        <v>588</v>
      </c>
      <c r="X214" s="194"/>
      <c r="Y214" s="194"/>
      <c r="Z214" s="194"/>
      <c r="AA214" s="194"/>
      <c r="AB214" s="200">
        <v>2</v>
      </c>
      <c r="AC214" s="193" t="s">
        <v>589</v>
      </c>
      <c r="AD214" s="194"/>
      <c r="AE214" s="194"/>
      <c r="AF214" s="194"/>
      <c r="AG214" s="194"/>
      <c r="AH214" s="200">
        <v>3</v>
      </c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</row>
    <row r="215" spans="2:56" ht="6.75" customHeight="1">
      <c r="B215" s="305"/>
      <c r="C215" s="84"/>
      <c r="D215" s="305"/>
      <c r="E215" s="84"/>
      <c r="F215" s="97"/>
      <c r="G215" s="213"/>
      <c r="H215" s="213"/>
      <c r="I215" s="213"/>
      <c r="J215" s="213"/>
      <c r="M215" s="111"/>
      <c r="N215" s="97"/>
      <c r="O215" s="89"/>
      <c r="P215" s="196"/>
      <c r="Q215" s="197"/>
      <c r="R215" s="197"/>
      <c r="S215" s="197"/>
      <c r="T215" s="197"/>
      <c r="U215" s="202"/>
      <c r="W215" s="196"/>
      <c r="X215" s="197"/>
      <c r="Y215" s="197"/>
      <c r="Z215" s="197"/>
      <c r="AA215" s="197"/>
      <c r="AB215" s="202"/>
      <c r="AC215" s="196"/>
      <c r="AD215" s="197"/>
      <c r="AE215" s="197"/>
      <c r="AF215" s="197"/>
      <c r="AG215" s="197"/>
      <c r="AH215" s="202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</row>
    <row r="216" spans="2:56" ht="6.75" customHeight="1">
      <c r="B216" s="306"/>
      <c r="C216" s="84"/>
      <c r="D216" s="306"/>
      <c r="E216" s="84"/>
      <c r="F216" s="97"/>
      <c r="M216" s="111"/>
      <c r="N216" s="97"/>
      <c r="O216" s="84"/>
      <c r="P216" s="88"/>
      <c r="Q216" s="87"/>
      <c r="R216" s="98"/>
      <c r="S216" s="98"/>
      <c r="T216" s="98"/>
      <c r="U216" s="99"/>
      <c r="V216" s="84"/>
      <c r="W216" s="98"/>
      <c r="X216" s="98"/>
      <c r="Y216" s="98"/>
      <c r="Z216" s="98"/>
      <c r="AA216" s="98"/>
      <c r="AB216" s="99"/>
      <c r="AC216" s="88"/>
      <c r="AD216" s="98"/>
      <c r="AE216" s="98"/>
      <c r="AF216" s="98"/>
      <c r="AG216" s="98"/>
      <c r="AH216" s="99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</row>
    <row r="217" spans="2:56" ht="6.75" customHeight="1">
      <c r="B217" s="84"/>
      <c r="C217" s="84"/>
      <c r="D217" s="84"/>
      <c r="E217" s="84"/>
      <c r="F217" s="97"/>
      <c r="M217" s="111"/>
      <c r="N217" s="97"/>
      <c r="O217" s="84"/>
      <c r="P217" s="193" t="s">
        <v>127</v>
      </c>
      <c r="Q217" s="194"/>
      <c r="R217" s="194"/>
      <c r="S217" s="194"/>
      <c r="T217" s="194"/>
      <c r="U217" s="200"/>
      <c r="V217" s="91"/>
      <c r="W217" s="193" t="s">
        <v>590</v>
      </c>
      <c r="X217" s="194"/>
      <c r="Y217" s="194"/>
      <c r="Z217" s="194"/>
      <c r="AA217" s="194"/>
      <c r="AB217" s="200">
        <v>2</v>
      </c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</row>
    <row r="218" spans="2:56" ht="6.75" customHeight="1">
      <c r="B218" s="84"/>
      <c r="C218" s="307">
        <f>SUM(K202+K224)</f>
        <v>147</v>
      </c>
      <c r="D218" s="209"/>
      <c r="E218" s="308"/>
      <c r="F218" s="97"/>
      <c r="M218" s="111"/>
      <c r="N218" s="97"/>
      <c r="O218" s="84"/>
      <c r="P218" s="196"/>
      <c r="Q218" s="197"/>
      <c r="R218" s="197"/>
      <c r="S218" s="197"/>
      <c r="T218" s="197"/>
      <c r="U218" s="202"/>
      <c r="W218" s="196"/>
      <c r="X218" s="197"/>
      <c r="Y218" s="197"/>
      <c r="Z218" s="197"/>
      <c r="AA218" s="197"/>
      <c r="AB218" s="202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</row>
    <row r="219" spans="2:56" ht="6.75" customHeight="1">
      <c r="B219" s="84"/>
      <c r="C219" s="209"/>
      <c r="D219" s="209"/>
      <c r="E219" s="308"/>
      <c r="F219" s="97"/>
      <c r="M219" s="111"/>
      <c r="N219" s="97"/>
      <c r="O219" s="84"/>
      <c r="P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</row>
    <row r="220" spans="2:56" ht="6.75" customHeight="1">
      <c r="B220" s="84"/>
      <c r="C220" s="84"/>
      <c r="D220" s="84"/>
      <c r="E220" s="84"/>
      <c r="F220" s="97"/>
      <c r="M220" s="111"/>
      <c r="N220" s="104"/>
      <c r="O220" s="86"/>
      <c r="P220" s="193" t="s">
        <v>124</v>
      </c>
      <c r="Q220" s="194"/>
      <c r="R220" s="194"/>
      <c r="S220" s="194"/>
      <c r="T220" s="194"/>
      <c r="U220" s="200">
        <f>AB220+AH220+1</f>
        <v>7</v>
      </c>
      <c r="V220" s="92"/>
      <c r="W220" s="193" t="s">
        <v>429</v>
      </c>
      <c r="X220" s="194"/>
      <c r="Y220" s="194"/>
      <c r="Z220" s="194"/>
      <c r="AA220" s="194"/>
      <c r="AB220" s="200">
        <v>2</v>
      </c>
      <c r="AC220" s="193" t="s">
        <v>591</v>
      </c>
      <c r="AD220" s="194"/>
      <c r="AE220" s="194"/>
      <c r="AF220" s="194"/>
      <c r="AG220" s="194"/>
      <c r="AH220" s="200">
        <v>4</v>
      </c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</row>
    <row r="221" spans="2:56" ht="6.75" customHeight="1">
      <c r="B221" s="84"/>
      <c r="C221" s="84"/>
      <c r="D221" s="84"/>
      <c r="E221" s="84"/>
      <c r="F221" s="97"/>
      <c r="M221" s="84"/>
      <c r="N221" s="89"/>
      <c r="O221" s="101"/>
      <c r="P221" s="196"/>
      <c r="Q221" s="197"/>
      <c r="R221" s="197"/>
      <c r="S221" s="197"/>
      <c r="T221" s="197"/>
      <c r="U221" s="202"/>
      <c r="W221" s="196"/>
      <c r="X221" s="197"/>
      <c r="Y221" s="197"/>
      <c r="Z221" s="197"/>
      <c r="AA221" s="197"/>
      <c r="AB221" s="202"/>
      <c r="AC221" s="196"/>
      <c r="AD221" s="197"/>
      <c r="AE221" s="197"/>
      <c r="AF221" s="197"/>
      <c r="AG221" s="197"/>
      <c r="AH221" s="202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</row>
    <row r="222" spans="2:56" ht="6.75" customHeight="1">
      <c r="B222" s="84"/>
      <c r="C222" s="84"/>
      <c r="D222" s="84"/>
      <c r="E222" s="84"/>
      <c r="F222" s="97"/>
      <c r="M222" s="84"/>
      <c r="N222" s="84"/>
      <c r="O222" s="84"/>
      <c r="P222" s="98"/>
      <c r="Q222" s="98"/>
      <c r="R222" s="98"/>
      <c r="S222" s="98"/>
      <c r="T222" s="98"/>
      <c r="U222" s="99"/>
      <c r="W222" s="98"/>
      <c r="X222" s="98"/>
      <c r="Y222" s="98"/>
      <c r="Z222" s="98"/>
      <c r="AA222" s="98"/>
      <c r="AB222" s="99"/>
      <c r="AC222" s="98"/>
      <c r="AD222" s="98"/>
      <c r="AE222" s="98"/>
      <c r="AF222" s="98"/>
      <c r="AG222" s="98"/>
      <c r="AH222" s="99"/>
      <c r="AP222" s="98"/>
      <c r="AQ222" s="98"/>
      <c r="AR222" s="99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</row>
    <row r="223" spans="2:56" ht="6.75" customHeight="1">
      <c r="B223" s="84"/>
      <c r="C223" s="84"/>
      <c r="D223" s="84"/>
      <c r="E223" s="84"/>
      <c r="F223" s="97"/>
      <c r="N223" s="84"/>
      <c r="O223" s="84"/>
      <c r="P223" s="98"/>
      <c r="Q223" s="98"/>
      <c r="R223" s="98"/>
      <c r="S223" s="98"/>
      <c r="T223" s="98"/>
      <c r="U223" s="99"/>
      <c r="W223" s="98"/>
      <c r="X223" s="98"/>
      <c r="Y223" s="98"/>
      <c r="Z223" s="98"/>
      <c r="AA223" s="98"/>
      <c r="AB223" s="99"/>
      <c r="AC223" s="98"/>
      <c r="AD223" s="98"/>
      <c r="AE223" s="98"/>
      <c r="AF223" s="98"/>
      <c r="AG223" s="98"/>
      <c r="AH223" s="99"/>
      <c r="AI223" s="98"/>
      <c r="AJ223" s="98"/>
      <c r="AK223" s="99"/>
      <c r="AL223" s="98"/>
      <c r="AM223" s="98"/>
      <c r="AN223" s="98"/>
      <c r="AO223" s="99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</row>
    <row r="224" spans="2:56" ht="6.75" customHeight="1">
      <c r="B224" s="84"/>
      <c r="C224" s="84"/>
      <c r="D224" s="84"/>
      <c r="E224" s="84"/>
      <c r="F224" s="92"/>
      <c r="G224" s="193" t="s">
        <v>592</v>
      </c>
      <c r="H224" s="194"/>
      <c r="I224" s="194"/>
      <c r="J224" s="195"/>
      <c r="K224" s="199">
        <f>U224+U227+U230+U233+U236+U243+U250+U255+J226+J228</f>
        <v>100</v>
      </c>
      <c r="L224" s="272"/>
      <c r="M224" s="104"/>
      <c r="N224" s="91"/>
      <c r="O224" s="86"/>
      <c r="P224" s="193" t="s">
        <v>593</v>
      </c>
      <c r="Q224" s="194"/>
      <c r="R224" s="194"/>
      <c r="S224" s="194"/>
      <c r="T224" s="194"/>
      <c r="U224" s="200">
        <f>AB224</f>
        <v>5</v>
      </c>
      <c r="V224" s="92"/>
      <c r="W224" s="193" t="s">
        <v>518</v>
      </c>
      <c r="X224" s="194"/>
      <c r="Y224" s="194"/>
      <c r="Z224" s="194"/>
      <c r="AA224" s="194"/>
      <c r="AB224" s="200">
        <v>5</v>
      </c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</row>
    <row r="225" spans="3:56" ht="6.75" customHeight="1">
      <c r="C225" s="84"/>
      <c r="D225" s="84"/>
      <c r="E225" s="84"/>
      <c r="F225" s="111"/>
      <c r="G225" s="196"/>
      <c r="H225" s="197"/>
      <c r="I225" s="197"/>
      <c r="J225" s="198"/>
      <c r="K225" s="201"/>
      <c r="L225" s="230"/>
      <c r="M225" s="101"/>
      <c r="N225" s="93"/>
      <c r="O225" s="89"/>
      <c r="P225" s="196"/>
      <c r="Q225" s="197"/>
      <c r="R225" s="197"/>
      <c r="S225" s="197"/>
      <c r="T225" s="197"/>
      <c r="U225" s="202"/>
      <c r="W225" s="196"/>
      <c r="X225" s="197"/>
      <c r="Y225" s="197"/>
      <c r="Z225" s="197"/>
      <c r="AA225" s="197"/>
      <c r="AB225" s="202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</row>
    <row r="226" spans="3:56" ht="6.75" customHeight="1">
      <c r="C226" s="84"/>
      <c r="D226" s="84"/>
      <c r="E226" s="84"/>
      <c r="F226" s="84"/>
      <c r="G226" s="194" t="s">
        <v>406</v>
      </c>
      <c r="H226" s="194"/>
      <c r="I226" s="194"/>
      <c r="J226" s="199">
        <v>1</v>
      </c>
      <c r="K226" s="84"/>
      <c r="L226" s="123"/>
      <c r="M226" s="111"/>
      <c r="N226" s="97"/>
      <c r="O226" s="84"/>
      <c r="P226" s="98"/>
      <c r="Q226" s="98"/>
      <c r="R226" s="98"/>
      <c r="S226" s="98"/>
      <c r="T226" s="98"/>
      <c r="U226" s="99"/>
      <c r="W226" s="98"/>
      <c r="X226" s="98"/>
      <c r="Y226" s="98"/>
      <c r="Z226" s="98"/>
      <c r="AA226" s="98"/>
      <c r="AB226" s="99"/>
      <c r="AC226" s="98"/>
      <c r="AD226" s="98"/>
      <c r="AE226" s="98"/>
      <c r="AF226" s="98"/>
      <c r="AG226" s="98"/>
      <c r="AH226" s="99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</row>
    <row r="227" spans="3:56" ht="6.75" customHeight="1">
      <c r="C227" s="84"/>
      <c r="D227" s="84"/>
      <c r="E227" s="84"/>
      <c r="F227" s="84"/>
      <c r="G227" s="209"/>
      <c r="H227" s="209"/>
      <c r="I227" s="209"/>
      <c r="J227" s="210"/>
      <c r="K227" s="84"/>
      <c r="L227" s="123"/>
      <c r="M227" s="111"/>
      <c r="N227" s="91"/>
      <c r="O227" s="86"/>
      <c r="P227" s="193" t="s">
        <v>594</v>
      </c>
      <c r="Q227" s="194"/>
      <c r="R227" s="194"/>
      <c r="S227" s="194"/>
      <c r="T227" s="194"/>
      <c r="U227" s="200">
        <f>AB227+1</f>
        <v>7</v>
      </c>
      <c r="V227" s="92"/>
      <c r="W227" s="193" t="s">
        <v>595</v>
      </c>
      <c r="X227" s="194"/>
      <c r="Y227" s="194"/>
      <c r="Z227" s="194"/>
      <c r="AA227" s="194"/>
      <c r="AB227" s="200">
        <v>6</v>
      </c>
      <c r="AC227" s="98"/>
      <c r="AD227" s="98"/>
      <c r="AE227" s="98"/>
      <c r="AF227" s="98"/>
      <c r="AG227" s="98"/>
      <c r="AH227" s="99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</row>
    <row r="228" spans="3:56" ht="6.75" customHeight="1">
      <c r="C228" s="84"/>
      <c r="D228" s="84"/>
      <c r="E228" s="84"/>
      <c r="F228" s="84"/>
      <c r="G228" s="209" t="s">
        <v>409</v>
      </c>
      <c r="H228" s="209"/>
      <c r="I228" s="209"/>
      <c r="J228" s="210">
        <v>1</v>
      </c>
      <c r="K228" s="99"/>
      <c r="L228" s="123"/>
      <c r="M228" s="111"/>
      <c r="N228" s="93"/>
      <c r="O228" s="89"/>
      <c r="P228" s="196"/>
      <c r="Q228" s="197"/>
      <c r="R228" s="197"/>
      <c r="S228" s="197"/>
      <c r="T228" s="197"/>
      <c r="U228" s="202"/>
      <c r="W228" s="196"/>
      <c r="X228" s="197"/>
      <c r="Y228" s="197"/>
      <c r="Z228" s="197"/>
      <c r="AA228" s="197"/>
      <c r="AB228" s="202"/>
      <c r="AC228" s="98"/>
      <c r="AD228" s="98"/>
      <c r="AE228" s="98"/>
      <c r="AF228" s="98"/>
      <c r="AG228" s="98"/>
      <c r="AH228" s="99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</row>
    <row r="229" spans="7:56" ht="6.75" customHeight="1">
      <c r="G229" s="209"/>
      <c r="H229" s="209"/>
      <c r="I229" s="209"/>
      <c r="J229" s="210"/>
      <c r="L229" s="84"/>
      <c r="M229" s="111"/>
      <c r="N229" s="97"/>
      <c r="O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</row>
    <row r="230" spans="7:56" ht="6.75" customHeight="1">
      <c r="G230" s="213" t="s">
        <v>596</v>
      </c>
      <c r="H230" s="213"/>
      <c r="I230" s="213"/>
      <c r="J230" s="213"/>
      <c r="K230" s="105"/>
      <c r="L230" s="84"/>
      <c r="M230" s="111"/>
      <c r="N230" s="104"/>
      <c r="O230" s="86"/>
      <c r="P230" s="309" t="s">
        <v>135</v>
      </c>
      <c r="Q230" s="310"/>
      <c r="R230" s="310"/>
      <c r="S230" s="310"/>
      <c r="T230" s="310"/>
      <c r="U230" s="200">
        <f>AB230+AH230</f>
        <v>2</v>
      </c>
      <c r="V230" s="92"/>
      <c r="W230" s="193" t="s">
        <v>429</v>
      </c>
      <c r="X230" s="194"/>
      <c r="Y230" s="194"/>
      <c r="Z230" s="194"/>
      <c r="AA230" s="194"/>
      <c r="AB230" s="200">
        <v>1</v>
      </c>
      <c r="AC230" s="193" t="s">
        <v>597</v>
      </c>
      <c r="AD230" s="194"/>
      <c r="AE230" s="194"/>
      <c r="AF230" s="194"/>
      <c r="AG230" s="194"/>
      <c r="AH230" s="200">
        <v>1</v>
      </c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</row>
    <row r="231" spans="7:56" ht="6.75" customHeight="1">
      <c r="G231" s="213"/>
      <c r="H231" s="213"/>
      <c r="I231" s="213"/>
      <c r="J231" s="213"/>
      <c r="K231" s="105"/>
      <c r="L231" s="109"/>
      <c r="M231" s="170"/>
      <c r="N231" s="171"/>
      <c r="O231" s="101"/>
      <c r="P231" s="311"/>
      <c r="Q231" s="312"/>
      <c r="R231" s="312"/>
      <c r="S231" s="312"/>
      <c r="T231" s="312"/>
      <c r="U231" s="202"/>
      <c r="W231" s="196"/>
      <c r="X231" s="197"/>
      <c r="Y231" s="197"/>
      <c r="Z231" s="197"/>
      <c r="AA231" s="197"/>
      <c r="AB231" s="202"/>
      <c r="AC231" s="196"/>
      <c r="AD231" s="197"/>
      <c r="AE231" s="197"/>
      <c r="AF231" s="197"/>
      <c r="AG231" s="197"/>
      <c r="AH231" s="202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</row>
    <row r="232" spans="11:56" ht="6.75" customHeight="1">
      <c r="K232" s="109"/>
      <c r="L232" s="109"/>
      <c r="M232" s="170"/>
      <c r="N232" s="154"/>
      <c r="O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</row>
    <row r="233" spans="12:56" ht="6.75" customHeight="1">
      <c r="L233" s="109"/>
      <c r="M233" s="170"/>
      <c r="N233" s="104"/>
      <c r="O233" s="86"/>
      <c r="P233" s="226" t="s">
        <v>598</v>
      </c>
      <c r="Q233" s="249"/>
      <c r="R233" s="249"/>
      <c r="S233" s="249"/>
      <c r="T233" s="249"/>
      <c r="U233" s="200">
        <v>2</v>
      </c>
      <c r="V233" s="92"/>
      <c r="W233" s="193" t="s">
        <v>599</v>
      </c>
      <c r="X233" s="194"/>
      <c r="Y233" s="194"/>
      <c r="Z233" s="194"/>
      <c r="AA233" s="194"/>
      <c r="AB233" s="200">
        <v>1</v>
      </c>
      <c r="AC233" s="313" t="s">
        <v>600</v>
      </c>
      <c r="AD233" s="314"/>
      <c r="AE233" s="314"/>
      <c r="AF233" s="314"/>
      <c r="AG233" s="314"/>
      <c r="AH233" s="314"/>
      <c r="AI233" s="31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</row>
    <row r="234" spans="12:56" ht="6.75" customHeight="1">
      <c r="L234" s="109"/>
      <c r="M234" s="170"/>
      <c r="N234" s="93"/>
      <c r="O234" s="101"/>
      <c r="P234" s="250"/>
      <c r="Q234" s="251"/>
      <c r="R234" s="251"/>
      <c r="S234" s="251"/>
      <c r="T234" s="251"/>
      <c r="U234" s="202"/>
      <c r="W234" s="196"/>
      <c r="X234" s="197"/>
      <c r="Y234" s="197"/>
      <c r="Z234" s="197"/>
      <c r="AA234" s="197"/>
      <c r="AB234" s="202"/>
      <c r="AC234" s="313"/>
      <c r="AD234" s="314"/>
      <c r="AE234" s="314"/>
      <c r="AF234" s="314"/>
      <c r="AG234" s="314"/>
      <c r="AH234" s="314"/>
      <c r="AI234" s="31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</row>
    <row r="235" spans="7:56" ht="6.75" customHeight="1">
      <c r="G235" s="98"/>
      <c r="H235" s="98"/>
      <c r="I235" s="98"/>
      <c r="J235" s="99"/>
      <c r="K235" s="109"/>
      <c r="L235" s="109"/>
      <c r="M235" s="170"/>
      <c r="N235" s="154"/>
      <c r="O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</row>
    <row r="236" spans="12:56" ht="6.75" customHeight="1">
      <c r="L236" s="172"/>
      <c r="M236" s="111"/>
      <c r="N236" s="104"/>
      <c r="O236" s="86"/>
      <c r="P236" s="203" t="s">
        <v>601</v>
      </c>
      <c r="Q236" s="204"/>
      <c r="R236" s="204"/>
      <c r="S236" s="204"/>
      <c r="T236" s="204"/>
      <c r="U236" s="207">
        <f>AB236+AH236+AN236+AB238+AH238+AN238+AB240+AH240</f>
        <v>27</v>
      </c>
      <c r="V236" s="92"/>
      <c r="W236" s="193" t="s">
        <v>139</v>
      </c>
      <c r="X236" s="194"/>
      <c r="Y236" s="194"/>
      <c r="Z236" s="194"/>
      <c r="AA236" s="194"/>
      <c r="AB236" s="200">
        <v>3</v>
      </c>
      <c r="AC236" s="315" t="s">
        <v>142</v>
      </c>
      <c r="AD236" s="316"/>
      <c r="AE236" s="316"/>
      <c r="AF236" s="316"/>
      <c r="AG236" s="316"/>
      <c r="AH236" s="200">
        <v>3</v>
      </c>
      <c r="AI236" s="193" t="s">
        <v>145</v>
      </c>
      <c r="AJ236" s="194"/>
      <c r="AK236" s="194"/>
      <c r="AL236" s="194"/>
      <c r="AM236" s="194"/>
      <c r="AN236" s="200">
        <v>5</v>
      </c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</row>
    <row r="237" spans="12:56" ht="6.75" customHeight="1">
      <c r="L237" s="172"/>
      <c r="M237" s="111"/>
      <c r="N237" s="93"/>
      <c r="O237" s="101"/>
      <c r="P237" s="205"/>
      <c r="Q237" s="206"/>
      <c r="R237" s="206"/>
      <c r="S237" s="206"/>
      <c r="T237" s="206"/>
      <c r="U237" s="208"/>
      <c r="W237" s="196"/>
      <c r="X237" s="197"/>
      <c r="Y237" s="197"/>
      <c r="Z237" s="197"/>
      <c r="AA237" s="197"/>
      <c r="AB237" s="202"/>
      <c r="AC237" s="317"/>
      <c r="AD237" s="318"/>
      <c r="AE237" s="318"/>
      <c r="AF237" s="318"/>
      <c r="AG237" s="318"/>
      <c r="AH237" s="202"/>
      <c r="AI237" s="196"/>
      <c r="AJ237" s="197"/>
      <c r="AK237" s="197"/>
      <c r="AL237" s="197"/>
      <c r="AM237" s="197"/>
      <c r="AN237" s="202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</row>
    <row r="238" spans="11:56" ht="6.75" customHeight="1">
      <c r="K238" s="172"/>
      <c r="L238" s="172"/>
      <c r="M238" s="111"/>
      <c r="N238" s="97"/>
      <c r="O238" s="84"/>
      <c r="P238" s="98"/>
      <c r="Q238" s="98"/>
      <c r="R238" s="98"/>
      <c r="S238" s="98"/>
      <c r="T238" s="98"/>
      <c r="U238" s="98"/>
      <c r="W238" s="193" t="s">
        <v>148</v>
      </c>
      <c r="X238" s="194"/>
      <c r="Y238" s="194"/>
      <c r="Z238" s="194"/>
      <c r="AA238" s="194"/>
      <c r="AB238" s="200">
        <v>3</v>
      </c>
      <c r="AC238" s="193" t="s">
        <v>151</v>
      </c>
      <c r="AD238" s="194"/>
      <c r="AE238" s="194"/>
      <c r="AF238" s="194"/>
      <c r="AG238" s="194"/>
      <c r="AH238" s="200">
        <v>4</v>
      </c>
      <c r="AI238" s="193" t="s">
        <v>154</v>
      </c>
      <c r="AJ238" s="194"/>
      <c r="AK238" s="194"/>
      <c r="AL238" s="194"/>
      <c r="AM238" s="194"/>
      <c r="AN238" s="200">
        <v>3</v>
      </c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</row>
    <row r="239" spans="11:56" ht="6.75" customHeight="1">
      <c r="K239" s="172"/>
      <c r="L239" s="172"/>
      <c r="M239" s="111"/>
      <c r="N239" s="97"/>
      <c r="O239" s="84"/>
      <c r="P239" s="98"/>
      <c r="Q239" s="98"/>
      <c r="R239" s="98"/>
      <c r="S239" s="98"/>
      <c r="T239" s="98"/>
      <c r="U239" s="98"/>
      <c r="W239" s="196"/>
      <c r="X239" s="197"/>
      <c r="Y239" s="197"/>
      <c r="Z239" s="197"/>
      <c r="AA239" s="197"/>
      <c r="AB239" s="202"/>
      <c r="AC239" s="196"/>
      <c r="AD239" s="197"/>
      <c r="AE239" s="197"/>
      <c r="AF239" s="197"/>
      <c r="AG239" s="197"/>
      <c r="AH239" s="202"/>
      <c r="AI239" s="196"/>
      <c r="AJ239" s="197"/>
      <c r="AK239" s="197"/>
      <c r="AL239" s="197"/>
      <c r="AM239" s="197"/>
      <c r="AN239" s="202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</row>
    <row r="240" spans="11:56" ht="6.75" customHeight="1">
      <c r="K240" s="172"/>
      <c r="L240" s="172"/>
      <c r="M240" s="111"/>
      <c r="N240" s="97"/>
      <c r="O240" s="84"/>
      <c r="W240" s="203" t="s">
        <v>157</v>
      </c>
      <c r="X240" s="204"/>
      <c r="Y240" s="204"/>
      <c r="Z240" s="204"/>
      <c r="AA240" s="204"/>
      <c r="AB240" s="207">
        <v>3</v>
      </c>
      <c r="AC240" s="193" t="s">
        <v>160</v>
      </c>
      <c r="AD240" s="194"/>
      <c r="AE240" s="194"/>
      <c r="AF240" s="194"/>
      <c r="AG240" s="194"/>
      <c r="AH240" s="200">
        <v>3</v>
      </c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</row>
    <row r="241" spans="11:56" ht="6.75" customHeight="1">
      <c r="K241" s="172"/>
      <c r="L241" s="172"/>
      <c r="M241" s="111"/>
      <c r="N241" s="97"/>
      <c r="O241" s="84"/>
      <c r="W241" s="205"/>
      <c r="X241" s="206"/>
      <c r="Y241" s="206"/>
      <c r="Z241" s="206"/>
      <c r="AA241" s="206"/>
      <c r="AB241" s="208"/>
      <c r="AC241" s="196"/>
      <c r="AD241" s="197"/>
      <c r="AE241" s="197"/>
      <c r="AF241" s="197"/>
      <c r="AG241" s="197"/>
      <c r="AH241" s="202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</row>
    <row r="242" spans="11:56" ht="6.75" customHeight="1">
      <c r="K242" s="172"/>
      <c r="L242" s="172"/>
      <c r="M242" s="111"/>
      <c r="N242" s="97"/>
      <c r="O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</row>
    <row r="243" spans="11:56" ht="6.75" customHeight="1">
      <c r="K243" s="172"/>
      <c r="L243" s="172"/>
      <c r="M243" s="111"/>
      <c r="N243" s="104"/>
      <c r="O243" s="86"/>
      <c r="P243" s="193" t="s">
        <v>602</v>
      </c>
      <c r="Q243" s="194"/>
      <c r="R243" s="194"/>
      <c r="S243" s="194"/>
      <c r="T243" s="194"/>
      <c r="U243" s="200">
        <f>AB243+AH243+AN243+AB245+AH245+AN245+AB247+AH247</f>
        <v>13</v>
      </c>
      <c r="V243" s="92"/>
      <c r="W243" s="193" t="s">
        <v>164</v>
      </c>
      <c r="X243" s="194"/>
      <c r="Y243" s="194"/>
      <c r="Z243" s="194"/>
      <c r="AA243" s="194"/>
      <c r="AB243" s="200">
        <v>2</v>
      </c>
      <c r="AC243" s="315" t="s">
        <v>166</v>
      </c>
      <c r="AD243" s="316"/>
      <c r="AE243" s="316"/>
      <c r="AF243" s="316"/>
      <c r="AG243" s="316"/>
      <c r="AH243" s="200">
        <v>1</v>
      </c>
      <c r="AI243" s="193" t="s">
        <v>168</v>
      </c>
      <c r="AJ243" s="194"/>
      <c r="AK243" s="194"/>
      <c r="AL243" s="194"/>
      <c r="AM243" s="194"/>
      <c r="AN243" s="200">
        <v>2</v>
      </c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</row>
    <row r="244" spans="11:56" ht="6.75" customHeight="1">
      <c r="K244" s="172"/>
      <c r="L244" s="172"/>
      <c r="M244" s="111"/>
      <c r="N244" s="93"/>
      <c r="O244" s="101"/>
      <c r="P244" s="196"/>
      <c r="Q244" s="197"/>
      <c r="R244" s="197"/>
      <c r="S244" s="197"/>
      <c r="T244" s="197"/>
      <c r="U244" s="202"/>
      <c r="W244" s="196"/>
      <c r="X244" s="197"/>
      <c r="Y244" s="197"/>
      <c r="Z244" s="197"/>
      <c r="AA244" s="197"/>
      <c r="AB244" s="202"/>
      <c r="AC244" s="317"/>
      <c r="AD244" s="318"/>
      <c r="AE244" s="318"/>
      <c r="AF244" s="318"/>
      <c r="AG244" s="318"/>
      <c r="AH244" s="202"/>
      <c r="AI244" s="196"/>
      <c r="AJ244" s="197"/>
      <c r="AK244" s="197"/>
      <c r="AL244" s="197"/>
      <c r="AM244" s="197"/>
      <c r="AN244" s="202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</row>
    <row r="245" spans="11:56" ht="6.75" customHeight="1">
      <c r="K245" s="172"/>
      <c r="L245" s="172"/>
      <c r="M245" s="111"/>
      <c r="N245" s="97"/>
      <c r="O245" s="84"/>
      <c r="P245" s="98"/>
      <c r="Q245" s="98"/>
      <c r="R245" s="98"/>
      <c r="S245" s="98"/>
      <c r="T245" s="98"/>
      <c r="U245" s="98"/>
      <c r="W245" s="193" t="s">
        <v>170</v>
      </c>
      <c r="X245" s="194"/>
      <c r="Y245" s="194"/>
      <c r="Z245" s="194"/>
      <c r="AA245" s="194"/>
      <c r="AB245" s="200">
        <v>1</v>
      </c>
      <c r="AC245" s="193" t="s">
        <v>172</v>
      </c>
      <c r="AD245" s="194"/>
      <c r="AE245" s="194"/>
      <c r="AF245" s="194"/>
      <c r="AG245" s="194"/>
      <c r="AH245" s="200">
        <v>2</v>
      </c>
      <c r="AI245" s="193" t="s">
        <v>174</v>
      </c>
      <c r="AJ245" s="194"/>
      <c r="AK245" s="194"/>
      <c r="AL245" s="194"/>
      <c r="AM245" s="194"/>
      <c r="AN245" s="200">
        <v>2</v>
      </c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</row>
    <row r="246" spans="11:56" ht="6.75" customHeight="1">
      <c r="K246" s="172"/>
      <c r="L246" s="172"/>
      <c r="M246" s="111"/>
      <c r="N246" s="97"/>
      <c r="O246" s="84"/>
      <c r="P246" s="98"/>
      <c r="Q246" s="98"/>
      <c r="R246" s="98"/>
      <c r="S246" s="98"/>
      <c r="T246" s="98"/>
      <c r="U246" s="98"/>
      <c r="W246" s="196"/>
      <c r="X246" s="197"/>
      <c r="Y246" s="197"/>
      <c r="Z246" s="197"/>
      <c r="AA246" s="197"/>
      <c r="AB246" s="202"/>
      <c r="AC246" s="196"/>
      <c r="AD246" s="197"/>
      <c r="AE246" s="197"/>
      <c r="AF246" s="197"/>
      <c r="AG246" s="197"/>
      <c r="AH246" s="202"/>
      <c r="AI246" s="196"/>
      <c r="AJ246" s="197"/>
      <c r="AK246" s="197"/>
      <c r="AL246" s="197"/>
      <c r="AM246" s="197"/>
      <c r="AN246" s="202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</row>
    <row r="247" spans="11:56" ht="6.75" customHeight="1">
      <c r="K247" s="172"/>
      <c r="L247" s="172"/>
      <c r="M247" s="111"/>
      <c r="N247" s="97"/>
      <c r="O247" s="84"/>
      <c r="W247" s="193" t="s">
        <v>176</v>
      </c>
      <c r="X247" s="194"/>
      <c r="Y247" s="194"/>
      <c r="Z247" s="194"/>
      <c r="AA247" s="194"/>
      <c r="AB247" s="200">
        <v>2</v>
      </c>
      <c r="AC247" s="193" t="s">
        <v>178</v>
      </c>
      <c r="AD247" s="194"/>
      <c r="AE247" s="194"/>
      <c r="AF247" s="194"/>
      <c r="AG247" s="194"/>
      <c r="AH247" s="200">
        <v>1</v>
      </c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</row>
    <row r="248" spans="11:56" ht="6.75" customHeight="1">
      <c r="K248" s="172"/>
      <c r="L248" s="172"/>
      <c r="M248" s="111"/>
      <c r="N248" s="97"/>
      <c r="O248" s="84"/>
      <c r="W248" s="196"/>
      <c r="X248" s="197"/>
      <c r="Y248" s="197"/>
      <c r="Z248" s="197"/>
      <c r="AA248" s="197"/>
      <c r="AB248" s="202"/>
      <c r="AC248" s="196"/>
      <c r="AD248" s="197"/>
      <c r="AE248" s="197"/>
      <c r="AF248" s="197"/>
      <c r="AG248" s="197"/>
      <c r="AH248" s="202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</row>
    <row r="249" spans="11:56" ht="6.75" customHeight="1">
      <c r="K249" s="172"/>
      <c r="L249" s="172"/>
      <c r="M249" s="111"/>
      <c r="N249" s="97"/>
      <c r="O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</row>
    <row r="250" spans="11:56" ht="6.75" customHeight="1">
      <c r="K250" s="172"/>
      <c r="L250" s="172"/>
      <c r="M250" s="111"/>
      <c r="N250" s="104"/>
      <c r="O250" s="86"/>
      <c r="P250" s="193" t="s">
        <v>603</v>
      </c>
      <c r="Q250" s="194"/>
      <c r="R250" s="194"/>
      <c r="S250" s="194"/>
      <c r="T250" s="194"/>
      <c r="U250" s="200">
        <f>AB250+AH250+AN250+AB252</f>
        <v>5</v>
      </c>
      <c r="V250" s="92"/>
      <c r="W250" s="193" t="s">
        <v>181</v>
      </c>
      <c r="X250" s="194"/>
      <c r="Y250" s="194"/>
      <c r="Z250" s="194"/>
      <c r="AA250" s="194"/>
      <c r="AB250" s="200">
        <v>1</v>
      </c>
      <c r="AC250" s="193" t="s">
        <v>184</v>
      </c>
      <c r="AD250" s="194"/>
      <c r="AE250" s="194"/>
      <c r="AF250" s="194"/>
      <c r="AG250" s="194"/>
      <c r="AH250" s="200">
        <v>1</v>
      </c>
      <c r="AI250" s="193" t="s">
        <v>187</v>
      </c>
      <c r="AJ250" s="194"/>
      <c r="AK250" s="194"/>
      <c r="AL250" s="194"/>
      <c r="AM250" s="194"/>
      <c r="AN250" s="200">
        <v>1</v>
      </c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</row>
    <row r="251" spans="11:56" ht="6.75" customHeight="1">
      <c r="K251" s="172"/>
      <c r="L251" s="172"/>
      <c r="M251" s="111"/>
      <c r="N251" s="93"/>
      <c r="O251" s="101"/>
      <c r="P251" s="196"/>
      <c r="Q251" s="197"/>
      <c r="R251" s="197"/>
      <c r="S251" s="197"/>
      <c r="T251" s="197"/>
      <c r="U251" s="202"/>
      <c r="W251" s="196"/>
      <c r="X251" s="197"/>
      <c r="Y251" s="197"/>
      <c r="Z251" s="197"/>
      <c r="AA251" s="197"/>
      <c r="AB251" s="202"/>
      <c r="AC251" s="196"/>
      <c r="AD251" s="197"/>
      <c r="AE251" s="197"/>
      <c r="AF251" s="197"/>
      <c r="AG251" s="197"/>
      <c r="AH251" s="202"/>
      <c r="AI251" s="196"/>
      <c r="AJ251" s="197"/>
      <c r="AK251" s="197"/>
      <c r="AL251" s="197"/>
      <c r="AM251" s="197"/>
      <c r="AN251" s="202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</row>
    <row r="252" spans="11:56" ht="6.75" customHeight="1">
      <c r="K252" s="172"/>
      <c r="L252" s="172"/>
      <c r="M252" s="111"/>
      <c r="N252" s="97"/>
      <c r="O252" s="84"/>
      <c r="P252" s="98"/>
      <c r="Q252" s="98"/>
      <c r="R252" s="98"/>
      <c r="S252" s="98"/>
      <c r="T252" s="98"/>
      <c r="U252" s="98"/>
      <c r="W252" s="193" t="s">
        <v>190</v>
      </c>
      <c r="X252" s="194"/>
      <c r="Y252" s="194"/>
      <c r="Z252" s="194"/>
      <c r="AA252" s="194"/>
      <c r="AB252" s="200">
        <v>2</v>
      </c>
      <c r="AH252" s="98"/>
      <c r="AN252" s="98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</row>
    <row r="253" spans="11:56" ht="6.75" customHeight="1">
      <c r="K253" s="172"/>
      <c r="L253" s="172"/>
      <c r="M253" s="111"/>
      <c r="N253" s="97"/>
      <c r="O253" s="84"/>
      <c r="P253" s="98"/>
      <c r="Q253" s="98"/>
      <c r="R253" s="98"/>
      <c r="S253" s="98"/>
      <c r="T253" s="98"/>
      <c r="U253" s="98"/>
      <c r="W253" s="196"/>
      <c r="X253" s="197"/>
      <c r="Y253" s="197"/>
      <c r="Z253" s="197"/>
      <c r="AA253" s="197"/>
      <c r="AB253" s="202"/>
      <c r="AH253" s="98"/>
      <c r="AN253" s="98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</row>
    <row r="254" spans="11:56" ht="6.75" customHeight="1">
      <c r="K254" s="172"/>
      <c r="L254" s="172"/>
      <c r="M254" s="111"/>
      <c r="N254" s="97"/>
      <c r="O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</row>
    <row r="255" spans="11:56" ht="6.75" customHeight="1">
      <c r="K255" s="172"/>
      <c r="L255" s="172"/>
      <c r="M255" s="111"/>
      <c r="N255" s="104"/>
      <c r="O255" s="86"/>
      <c r="P255" s="315" t="s">
        <v>604</v>
      </c>
      <c r="Q255" s="316"/>
      <c r="R255" s="316"/>
      <c r="S255" s="316"/>
      <c r="T255" s="316"/>
      <c r="U255" s="200">
        <f>+AB255+AH255+AN255+AH257+AN257+1</f>
        <v>37</v>
      </c>
      <c r="V255" s="92"/>
      <c r="W255" s="226" t="s">
        <v>429</v>
      </c>
      <c r="X255" s="249"/>
      <c r="Y255" s="249"/>
      <c r="Z255" s="249"/>
      <c r="AA255" s="249"/>
      <c r="AB255" s="200">
        <v>3</v>
      </c>
      <c r="AC255" s="226" t="s">
        <v>197</v>
      </c>
      <c r="AD255" s="249"/>
      <c r="AE255" s="249"/>
      <c r="AF255" s="249"/>
      <c r="AG255" s="249"/>
      <c r="AH255" s="200">
        <v>8</v>
      </c>
      <c r="AI255" s="226" t="s">
        <v>203</v>
      </c>
      <c r="AJ255" s="249"/>
      <c r="AK255" s="249"/>
      <c r="AL255" s="249"/>
      <c r="AM255" s="249"/>
      <c r="AN255" s="200">
        <v>6</v>
      </c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</row>
    <row r="256" spans="11:56" ht="6.75" customHeight="1">
      <c r="K256" s="172"/>
      <c r="L256" s="172"/>
      <c r="M256" s="84"/>
      <c r="N256" s="89"/>
      <c r="O256" s="101"/>
      <c r="P256" s="317"/>
      <c r="Q256" s="318"/>
      <c r="R256" s="318"/>
      <c r="S256" s="318"/>
      <c r="T256" s="318"/>
      <c r="U256" s="202"/>
      <c r="W256" s="250"/>
      <c r="X256" s="251"/>
      <c r="Y256" s="251"/>
      <c r="Z256" s="251"/>
      <c r="AA256" s="251"/>
      <c r="AB256" s="202"/>
      <c r="AC256" s="250"/>
      <c r="AD256" s="251"/>
      <c r="AE256" s="251"/>
      <c r="AF256" s="251"/>
      <c r="AG256" s="251"/>
      <c r="AH256" s="202"/>
      <c r="AI256" s="250"/>
      <c r="AJ256" s="251"/>
      <c r="AK256" s="251"/>
      <c r="AL256" s="251"/>
      <c r="AM256" s="251"/>
      <c r="AN256" s="202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</row>
    <row r="257" spans="11:56" ht="6.75" customHeight="1">
      <c r="K257" s="172"/>
      <c r="L257" s="172"/>
      <c r="M257" s="84"/>
      <c r="N257" s="84"/>
      <c r="O257" s="84"/>
      <c r="P257" s="173"/>
      <c r="Q257" s="173"/>
      <c r="R257" s="173"/>
      <c r="S257" s="173"/>
      <c r="T257" s="173"/>
      <c r="U257" s="99"/>
      <c r="W257" s="319" t="s">
        <v>605</v>
      </c>
      <c r="X257" s="320"/>
      <c r="Y257" s="320"/>
      <c r="Z257" s="320"/>
      <c r="AA257" s="320"/>
      <c r="AB257" s="321"/>
      <c r="AC257" s="226" t="s">
        <v>606</v>
      </c>
      <c r="AD257" s="249"/>
      <c r="AE257" s="249"/>
      <c r="AF257" s="249"/>
      <c r="AG257" s="249"/>
      <c r="AH257" s="200">
        <v>9</v>
      </c>
      <c r="AI257" s="226" t="s">
        <v>200</v>
      </c>
      <c r="AJ257" s="249"/>
      <c r="AK257" s="249"/>
      <c r="AL257" s="249"/>
      <c r="AM257" s="249"/>
      <c r="AN257" s="200">
        <v>10</v>
      </c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</row>
    <row r="258" spans="11:56" ht="6.75" customHeight="1">
      <c r="K258" s="172"/>
      <c r="L258" s="172"/>
      <c r="M258" s="84"/>
      <c r="N258" s="84"/>
      <c r="O258" s="84"/>
      <c r="P258" s="173"/>
      <c r="Q258" s="173"/>
      <c r="R258" s="173"/>
      <c r="S258" s="173"/>
      <c r="T258" s="173"/>
      <c r="U258" s="99"/>
      <c r="W258" s="322"/>
      <c r="X258" s="322"/>
      <c r="Y258" s="322"/>
      <c r="Z258" s="322"/>
      <c r="AA258" s="322"/>
      <c r="AB258" s="323"/>
      <c r="AC258" s="250"/>
      <c r="AD258" s="251"/>
      <c r="AE258" s="251"/>
      <c r="AF258" s="251"/>
      <c r="AG258" s="251"/>
      <c r="AH258" s="202"/>
      <c r="AI258" s="250"/>
      <c r="AJ258" s="251"/>
      <c r="AK258" s="251"/>
      <c r="AL258" s="251"/>
      <c r="AM258" s="251"/>
      <c r="AN258" s="202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</row>
    <row r="259" spans="13:56" ht="6.75" customHeight="1">
      <c r="M259" s="84"/>
      <c r="N259" s="84"/>
      <c r="O259" s="84"/>
      <c r="AN259" s="98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</row>
    <row r="260" spans="40:56" ht="6.75" customHeight="1">
      <c r="AN260" s="98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</row>
    <row r="261" spans="20:56" ht="6.75" customHeight="1">
      <c r="T261" s="103"/>
      <c r="U261" s="103"/>
      <c r="V261" s="103"/>
      <c r="W261" s="103"/>
      <c r="X261" s="103"/>
      <c r="Y261" s="99"/>
      <c r="AE261" s="98"/>
      <c r="AK261" s="98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</row>
    <row r="262" spans="7:56" ht="6.75" customHeight="1">
      <c r="G262" s="226" t="s">
        <v>607</v>
      </c>
      <c r="H262" s="249"/>
      <c r="I262" s="249"/>
      <c r="J262" s="249"/>
      <c r="K262" s="249"/>
      <c r="L262" s="200">
        <f>U262+J264</f>
        <v>8</v>
      </c>
      <c r="M262" s="104"/>
      <c r="N262" s="91"/>
      <c r="O262" s="86"/>
      <c r="P262" s="193" t="s">
        <v>608</v>
      </c>
      <c r="Q262" s="194"/>
      <c r="R262" s="194"/>
      <c r="S262" s="194"/>
      <c r="T262" s="194"/>
      <c r="U262" s="200">
        <f>AB262+AH262+1</f>
        <v>7</v>
      </c>
      <c r="V262" s="92"/>
      <c r="W262" s="193" t="s">
        <v>499</v>
      </c>
      <c r="X262" s="194"/>
      <c r="Y262" s="194"/>
      <c r="Z262" s="194"/>
      <c r="AA262" s="194"/>
      <c r="AB262" s="200">
        <v>2</v>
      </c>
      <c r="AC262" s="193" t="s">
        <v>609</v>
      </c>
      <c r="AD262" s="194"/>
      <c r="AE262" s="194"/>
      <c r="AF262" s="194"/>
      <c r="AG262" s="194"/>
      <c r="AH262" s="200">
        <v>4</v>
      </c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</row>
    <row r="263" spans="7:56" ht="6.75" customHeight="1">
      <c r="G263" s="250"/>
      <c r="H263" s="251"/>
      <c r="I263" s="251"/>
      <c r="J263" s="251"/>
      <c r="K263" s="251"/>
      <c r="L263" s="202"/>
      <c r="M263" s="93"/>
      <c r="N263" s="89"/>
      <c r="O263" s="101"/>
      <c r="P263" s="196"/>
      <c r="Q263" s="197"/>
      <c r="R263" s="197"/>
      <c r="S263" s="197"/>
      <c r="T263" s="197"/>
      <c r="U263" s="202"/>
      <c r="W263" s="196"/>
      <c r="X263" s="197"/>
      <c r="Y263" s="197"/>
      <c r="Z263" s="197"/>
      <c r="AA263" s="197"/>
      <c r="AB263" s="202"/>
      <c r="AC263" s="196"/>
      <c r="AD263" s="197"/>
      <c r="AE263" s="197"/>
      <c r="AF263" s="197"/>
      <c r="AG263" s="197"/>
      <c r="AH263" s="202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</row>
    <row r="264" spans="7:56" ht="6.75" customHeight="1">
      <c r="G264" s="209" t="s">
        <v>610</v>
      </c>
      <c r="H264" s="209"/>
      <c r="I264" s="209"/>
      <c r="J264" s="210">
        <v>1</v>
      </c>
      <c r="K264" s="99"/>
      <c r="L264" s="99"/>
      <c r="O264" s="84"/>
      <c r="P264" s="98"/>
      <c r="R264" s="98"/>
      <c r="S264" s="98"/>
      <c r="T264" s="98"/>
      <c r="U264" s="98"/>
      <c r="V264" s="99"/>
      <c r="X264" s="98"/>
      <c r="Y264" s="98"/>
      <c r="Z264" s="98"/>
      <c r="AA264" s="98"/>
      <c r="AB264" s="98"/>
      <c r="AC264" s="99"/>
      <c r="AD264" s="98"/>
      <c r="AE264" s="98"/>
      <c r="AF264" s="98"/>
      <c r="AG264" s="98"/>
      <c r="AH264" s="98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</row>
    <row r="265" spans="7:56" ht="6.75" customHeight="1">
      <c r="G265" s="209"/>
      <c r="H265" s="209"/>
      <c r="I265" s="209"/>
      <c r="J265" s="210"/>
      <c r="K265" s="99"/>
      <c r="L265" s="99"/>
      <c r="O265" s="84"/>
      <c r="P265" s="98"/>
      <c r="R265" s="98"/>
      <c r="S265" s="98"/>
      <c r="T265" s="98"/>
      <c r="U265" s="98"/>
      <c r="V265" s="99"/>
      <c r="X265" s="98"/>
      <c r="Y265" s="98"/>
      <c r="Z265" s="98"/>
      <c r="AA265" s="98"/>
      <c r="AB265" s="98"/>
      <c r="AC265" s="99"/>
      <c r="AD265" s="98"/>
      <c r="AE265" s="98"/>
      <c r="AF265" s="98"/>
      <c r="AG265" s="98"/>
      <c r="AH265" s="98"/>
      <c r="AQ265" s="99"/>
      <c r="AR265" s="98"/>
      <c r="AS265" s="98"/>
      <c r="AT265" s="98"/>
      <c r="AU265" s="98"/>
      <c r="AV265" s="98"/>
      <c r="AW265" s="98"/>
      <c r="AX265" s="84"/>
      <c r="AY265" s="98"/>
      <c r="AZ265" s="84"/>
      <c r="BA265" s="84"/>
      <c r="BB265" s="84"/>
      <c r="BC265" s="84"/>
      <c r="BD265" s="84"/>
    </row>
    <row r="266" spans="7:56" ht="6.75" customHeight="1">
      <c r="G266" s="84"/>
      <c r="H266" s="84"/>
      <c r="I266" s="84"/>
      <c r="J266" s="106"/>
      <c r="K266" s="108"/>
      <c r="L266" s="108"/>
      <c r="M266" s="108"/>
      <c r="N266" s="108"/>
      <c r="R266" s="98"/>
      <c r="S266" s="98"/>
      <c r="T266" s="98"/>
      <c r="U266" s="98"/>
      <c r="V266" s="99"/>
      <c r="X266" s="98"/>
      <c r="Y266" s="98"/>
      <c r="Z266" s="98"/>
      <c r="AA266" s="98"/>
      <c r="AB266" s="98"/>
      <c r="AC266" s="99"/>
      <c r="AD266" s="98"/>
      <c r="AE266" s="98"/>
      <c r="AF266" s="324" t="s">
        <v>611</v>
      </c>
      <c r="AG266" s="325"/>
      <c r="AH266" s="325"/>
      <c r="AI266" s="325"/>
      <c r="AJ266" s="326"/>
      <c r="AK266" s="193" t="s">
        <v>612</v>
      </c>
      <c r="AL266" s="244"/>
      <c r="AM266" s="193" t="s">
        <v>613</v>
      </c>
      <c r="AN266" s="24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</row>
    <row r="267" spans="7:56" ht="6.75" customHeight="1">
      <c r="G267" s="84"/>
      <c r="H267" s="84"/>
      <c r="I267" s="84"/>
      <c r="J267" s="106"/>
      <c r="K267" s="108"/>
      <c r="L267" s="108"/>
      <c r="M267" s="108"/>
      <c r="N267" s="108"/>
      <c r="R267" s="98"/>
      <c r="S267" s="98"/>
      <c r="T267" s="98"/>
      <c r="U267" s="98"/>
      <c r="W267" s="98"/>
      <c r="AF267" s="327"/>
      <c r="AG267" s="328"/>
      <c r="AH267" s="328"/>
      <c r="AI267" s="328"/>
      <c r="AJ267" s="329"/>
      <c r="AK267" s="196"/>
      <c r="AL267" s="245"/>
      <c r="AM267" s="196"/>
      <c r="AN267" s="245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</row>
    <row r="268" spans="32:56" ht="6.75" customHeight="1">
      <c r="AF268" s="330" t="s">
        <v>614</v>
      </c>
      <c r="AG268" s="269"/>
      <c r="AH268" s="269"/>
      <c r="AI268" s="269"/>
      <c r="AJ268" s="331"/>
      <c r="AK268" s="335">
        <v>431</v>
      </c>
      <c r="AL268" s="336"/>
      <c r="AM268" s="339">
        <f>H59</f>
        <v>401</v>
      </c>
      <c r="AN268" s="340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</row>
    <row r="269" spans="7:56" ht="6.75" customHeight="1">
      <c r="G269" s="226" t="s">
        <v>615</v>
      </c>
      <c r="H269" s="249"/>
      <c r="I269" s="249"/>
      <c r="J269" s="249"/>
      <c r="K269" s="249"/>
      <c r="L269" s="200">
        <v>3</v>
      </c>
      <c r="AF269" s="332"/>
      <c r="AG269" s="333"/>
      <c r="AH269" s="333"/>
      <c r="AI269" s="333"/>
      <c r="AJ269" s="334"/>
      <c r="AK269" s="337"/>
      <c r="AL269" s="338"/>
      <c r="AM269" s="341"/>
      <c r="AN269" s="342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</row>
    <row r="270" spans="7:56" ht="6.75" customHeight="1">
      <c r="G270" s="250"/>
      <c r="H270" s="251"/>
      <c r="I270" s="251"/>
      <c r="J270" s="251"/>
      <c r="K270" s="251"/>
      <c r="L270" s="202"/>
      <c r="AF270" s="330" t="s">
        <v>118</v>
      </c>
      <c r="AG270" s="269"/>
      <c r="AH270" s="269"/>
      <c r="AI270" s="269"/>
      <c r="AJ270" s="331"/>
      <c r="AK270" s="335">
        <v>158</v>
      </c>
      <c r="AL270" s="336"/>
      <c r="AM270" s="339">
        <f>SUM(C218)</f>
        <v>147</v>
      </c>
      <c r="AN270" s="340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</row>
    <row r="271" spans="32:56" ht="6.75" customHeight="1">
      <c r="AF271" s="332"/>
      <c r="AG271" s="333"/>
      <c r="AH271" s="333"/>
      <c r="AI271" s="333"/>
      <c r="AJ271" s="334"/>
      <c r="AK271" s="337"/>
      <c r="AL271" s="338"/>
      <c r="AM271" s="341"/>
      <c r="AN271" s="342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</row>
    <row r="272" spans="7:56" ht="6.75" customHeight="1">
      <c r="G272" s="103"/>
      <c r="H272" s="103"/>
      <c r="I272" s="103"/>
      <c r="J272" s="103"/>
      <c r="K272" s="103"/>
      <c r="L272" s="99"/>
      <c r="AF272" s="330" t="s">
        <v>616</v>
      </c>
      <c r="AG272" s="269"/>
      <c r="AH272" s="269"/>
      <c r="AI272" s="269"/>
      <c r="AJ272" s="331"/>
      <c r="AK272" s="335">
        <v>9</v>
      </c>
      <c r="AL272" s="336"/>
      <c r="AM272" s="339">
        <f>L262</f>
        <v>8</v>
      </c>
      <c r="AN272" s="340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</row>
    <row r="273" spans="7:56" ht="6.75" customHeight="1">
      <c r="G273" s="103"/>
      <c r="H273" s="103"/>
      <c r="I273" s="103"/>
      <c r="J273" s="103"/>
      <c r="K273" s="103"/>
      <c r="L273" s="99"/>
      <c r="AF273" s="332"/>
      <c r="AG273" s="333"/>
      <c r="AH273" s="333"/>
      <c r="AI273" s="333"/>
      <c r="AJ273" s="334"/>
      <c r="AK273" s="337"/>
      <c r="AL273" s="338"/>
      <c r="AM273" s="341"/>
      <c r="AN273" s="342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</row>
    <row r="274" spans="32:56" ht="6.75" customHeight="1">
      <c r="AF274" s="330" t="s">
        <v>617</v>
      </c>
      <c r="AG274" s="269"/>
      <c r="AH274" s="269"/>
      <c r="AI274" s="269"/>
      <c r="AJ274" s="331"/>
      <c r="AK274" s="335">
        <v>4</v>
      </c>
      <c r="AL274" s="336"/>
      <c r="AM274" s="339">
        <f>L269</f>
        <v>3</v>
      </c>
      <c r="AN274" s="340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</row>
    <row r="275" spans="7:56" ht="6.75" customHeight="1">
      <c r="G275" s="226" t="s">
        <v>618</v>
      </c>
      <c r="H275" s="249"/>
      <c r="I275" s="249"/>
      <c r="J275" s="249"/>
      <c r="K275" s="249"/>
      <c r="L275" s="200">
        <v>3</v>
      </c>
      <c r="AF275" s="332"/>
      <c r="AG275" s="333"/>
      <c r="AH275" s="333"/>
      <c r="AI275" s="333"/>
      <c r="AJ275" s="334"/>
      <c r="AK275" s="337"/>
      <c r="AL275" s="338"/>
      <c r="AM275" s="341"/>
      <c r="AN275" s="342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</row>
    <row r="276" spans="7:56" ht="6.75" customHeight="1">
      <c r="G276" s="250"/>
      <c r="H276" s="251"/>
      <c r="I276" s="251"/>
      <c r="J276" s="251"/>
      <c r="K276" s="251"/>
      <c r="L276" s="202"/>
      <c r="AF276" s="330" t="s">
        <v>618</v>
      </c>
      <c r="AG276" s="269"/>
      <c r="AH276" s="269"/>
      <c r="AI276" s="269"/>
      <c r="AJ276" s="331"/>
      <c r="AK276" s="335">
        <v>4</v>
      </c>
      <c r="AL276" s="336"/>
      <c r="AM276" s="339">
        <f>L275</f>
        <v>3</v>
      </c>
      <c r="AN276" s="340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</row>
    <row r="277" spans="32:56" ht="6.75" customHeight="1">
      <c r="AF277" s="332"/>
      <c r="AG277" s="333"/>
      <c r="AH277" s="333"/>
      <c r="AI277" s="333"/>
      <c r="AJ277" s="334"/>
      <c r="AK277" s="337"/>
      <c r="AL277" s="338"/>
      <c r="AM277" s="341"/>
      <c r="AN277" s="342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</row>
    <row r="278" spans="7:56" ht="6.75" customHeight="1">
      <c r="G278" s="226" t="s">
        <v>619</v>
      </c>
      <c r="H278" s="249"/>
      <c r="I278" s="249"/>
      <c r="J278" s="249"/>
      <c r="K278" s="249"/>
      <c r="L278" s="272"/>
      <c r="AF278" s="343"/>
      <c r="AG278" s="344"/>
      <c r="AH278" s="344"/>
      <c r="AI278" s="344"/>
      <c r="AJ278" s="345"/>
      <c r="AK278" s="349"/>
      <c r="AL278" s="350"/>
      <c r="AM278" s="349"/>
      <c r="AN278" s="350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</row>
    <row r="279" spans="7:56" ht="6.75" customHeight="1">
      <c r="G279" s="250"/>
      <c r="H279" s="251"/>
      <c r="I279" s="251"/>
      <c r="J279" s="251"/>
      <c r="K279" s="251"/>
      <c r="L279" s="230"/>
      <c r="AF279" s="346"/>
      <c r="AG279" s="347"/>
      <c r="AH279" s="347"/>
      <c r="AI279" s="347"/>
      <c r="AJ279" s="348"/>
      <c r="AK279" s="351"/>
      <c r="AL279" s="352"/>
      <c r="AM279" s="351"/>
      <c r="AN279" s="352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</row>
    <row r="280" spans="32:56" ht="6.75" customHeight="1">
      <c r="AF280" s="330" t="s">
        <v>620</v>
      </c>
      <c r="AG280" s="269"/>
      <c r="AH280" s="269"/>
      <c r="AI280" s="269"/>
      <c r="AJ280" s="331"/>
      <c r="AK280" s="335">
        <v>80</v>
      </c>
      <c r="AL280" s="336"/>
      <c r="AM280" s="339">
        <f>K162</f>
        <v>76</v>
      </c>
      <c r="AN280" s="340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</row>
    <row r="281" spans="6:56" ht="6.75" customHeight="1">
      <c r="F281" s="132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74"/>
      <c r="AB281" s="174"/>
      <c r="AC281" s="134"/>
      <c r="AF281" s="332"/>
      <c r="AG281" s="333"/>
      <c r="AH281" s="333"/>
      <c r="AI281" s="333"/>
      <c r="AJ281" s="334"/>
      <c r="AK281" s="337"/>
      <c r="AL281" s="338"/>
      <c r="AM281" s="341"/>
      <c r="AN281" s="342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</row>
    <row r="282" spans="6:56" ht="6.75" customHeight="1">
      <c r="F282" s="141"/>
      <c r="G282" s="193" t="s">
        <v>621</v>
      </c>
      <c r="H282" s="194"/>
      <c r="I282" s="194"/>
      <c r="J282" s="194"/>
      <c r="K282" s="194"/>
      <c r="L282" s="200">
        <v>6</v>
      </c>
      <c r="M282" s="104"/>
      <c r="N282" s="91"/>
      <c r="O282" s="86"/>
      <c r="P282" s="193" t="s">
        <v>402</v>
      </c>
      <c r="Q282" s="194"/>
      <c r="R282" s="194"/>
      <c r="S282" s="194"/>
      <c r="T282" s="194"/>
      <c r="U282" s="200">
        <v>6</v>
      </c>
      <c r="V282" s="92"/>
      <c r="W282" s="193" t="s">
        <v>622</v>
      </c>
      <c r="X282" s="194"/>
      <c r="Y282" s="194"/>
      <c r="Z282" s="194"/>
      <c r="AA282" s="194"/>
      <c r="AB282" s="200">
        <v>5</v>
      </c>
      <c r="AC282" s="136"/>
      <c r="AF282" s="330" t="s">
        <v>623</v>
      </c>
      <c r="AG282" s="269"/>
      <c r="AH282" s="269"/>
      <c r="AI282" s="269"/>
      <c r="AJ282" s="331"/>
      <c r="AK282" s="349"/>
      <c r="AL282" s="350"/>
      <c r="AM282" s="339">
        <f>SUM(AN158:AN161)</f>
        <v>9</v>
      </c>
      <c r="AN282" s="340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</row>
    <row r="283" spans="6:56" ht="6.75" customHeight="1">
      <c r="F283" s="141"/>
      <c r="G283" s="196"/>
      <c r="H283" s="197"/>
      <c r="I283" s="197"/>
      <c r="J283" s="197"/>
      <c r="K283" s="197"/>
      <c r="L283" s="202"/>
      <c r="M283" s="93"/>
      <c r="N283" s="89"/>
      <c r="O283" s="101"/>
      <c r="P283" s="196"/>
      <c r="Q283" s="197"/>
      <c r="R283" s="197"/>
      <c r="S283" s="197"/>
      <c r="T283" s="197"/>
      <c r="U283" s="202"/>
      <c r="V283" s="151"/>
      <c r="W283" s="196"/>
      <c r="X283" s="197"/>
      <c r="Y283" s="197"/>
      <c r="Z283" s="197"/>
      <c r="AA283" s="197"/>
      <c r="AB283" s="202"/>
      <c r="AC283" s="136"/>
      <c r="AF283" s="332"/>
      <c r="AG283" s="333"/>
      <c r="AH283" s="333"/>
      <c r="AI283" s="333"/>
      <c r="AJ283" s="334"/>
      <c r="AK283" s="351"/>
      <c r="AL283" s="352"/>
      <c r="AM283" s="341"/>
      <c r="AN283" s="342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</row>
    <row r="284" spans="6:56" ht="6.75" customHeight="1">
      <c r="F284" s="141"/>
      <c r="G284" s="168"/>
      <c r="H284" s="194" t="s">
        <v>624</v>
      </c>
      <c r="I284" s="194"/>
      <c r="J284" s="194"/>
      <c r="K284" s="199">
        <v>1</v>
      </c>
      <c r="L284" s="90"/>
      <c r="M284" s="84"/>
      <c r="N284" s="84"/>
      <c r="O284" s="211" t="s">
        <v>625</v>
      </c>
      <c r="P284" s="249"/>
      <c r="Q284" s="249"/>
      <c r="R284" s="249"/>
      <c r="S284" s="249"/>
      <c r="T284" s="249"/>
      <c r="U284" s="249"/>
      <c r="V284" s="84"/>
      <c r="W284" s="194"/>
      <c r="X284" s="194"/>
      <c r="Y284" s="194"/>
      <c r="Z284" s="194"/>
      <c r="AA284" s="194"/>
      <c r="AB284" s="199"/>
      <c r="AC284" s="136"/>
      <c r="AF284" s="330" t="s">
        <v>121</v>
      </c>
      <c r="AG284" s="269"/>
      <c r="AH284" s="269"/>
      <c r="AI284" s="269"/>
      <c r="AJ284" s="331"/>
      <c r="AK284" s="335">
        <v>42</v>
      </c>
      <c r="AL284" s="336"/>
      <c r="AM284" s="339">
        <f>K186</f>
        <v>31</v>
      </c>
      <c r="AN284" s="340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</row>
    <row r="285" spans="6:56" ht="6.75" customHeight="1">
      <c r="F285" s="141"/>
      <c r="G285" s="84"/>
      <c r="H285" s="209"/>
      <c r="I285" s="209"/>
      <c r="J285" s="209"/>
      <c r="K285" s="210"/>
      <c r="L285" s="99"/>
      <c r="M285" s="84"/>
      <c r="N285" s="84"/>
      <c r="O285" s="211"/>
      <c r="P285" s="211"/>
      <c r="Q285" s="211"/>
      <c r="R285" s="211"/>
      <c r="S285" s="211"/>
      <c r="T285" s="211"/>
      <c r="U285" s="211"/>
      <c r="V285" s="84"/>
      <c r="W285" s="209"/>
      <c r="X285" s="209"/>
      <c r="Y285" s="209"/>
      <c r="Z285" s="209"/>
      <c r="AA285" s="209"/>
      <c r="AB285" s="210"/>
      <c r="AC285" s="136"/>
      <c r="AF285" s="332"/>
      <c r="AG285" s="333"/>
      <c r="AH285" s="333"/>
      <c r="AI285" s="333"/>
      <c r="AJ285" s="334"/>
      <c r="AK285" s="337"/>
      <c r="AL285" s="338"/>
      <c r="AM285" s="341"/>
      <c r="AN285" s="342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</row>
    <row r="286" spans="6:56" ht="6.75" customHeight="1">
      <c r="F286" s="141"/>
      <c r="G286" s="84"/>
      <c r="H286" s="211"/>
      <c r="I286" s="211"/>
      <c r="J286" s="211"/>
      <c r="K286" s="211"/>
      <c r="L286" s="103"/>
      <c r="M286" s="84"/>
      <c r="N286" s="84"/>
      <c r="O286" s="84"/>
      <c r="P286" s="191" t="s">
        <v>626</v>
      </c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36"/>
      <c r="AD286" s="84"/>
      <c r="AF286" s="324" t="s">
        <v>627</v>
      </c>
      <c r="AG286" s="325"/>
      <c r="AH286" s="325"/>
      <c r="AI286" s="325"/>
      <c r="AJ286" s="326"/>
      <c r="AK286" s="335">
        <f>SUM(AK268:AL285)</f>
        <v>728</v>
      </c>
      <c r="AL286" s="336"/>
      <c r="AM286" s="339">
        <f>SUM(AM268:AN285)</f>
        <v>678</v>
      </c>
      <c r="AN286" s="336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</row>
    <row r="287" spans="6:56" ht="6.75" customHeight="1">
      <c r="F287" s="138"/>
      <c r="G287" s="139"/>
      <c r="H287" s="353"/>
      <c r="I287" s="353"/>
      <c r="J287" s="353"/>
      <c r="K287" s="353"/>
      <c r="L287" s="175"/>
      <c r="M287" s="139"/>
      <c r="N287" s="139"/>
      <c r="O287" s="139"/>
      <c r="P287" s="354"/>
      <c r="Q287" s="354"/>
      <c r="R287" s="354"/>
      <c r="S287" s="354"/>
      <c r="T287" s="354"/>
      <c r="U287" s="354"/>
      <c r="V287" s="354"/>
      <c r="W287" s="354"/>
      <c r="X287" s="354"/>
      <c r="Y287" s="354"/>
      <c r="Z287" s="354"/>
      <c r="AA287" s="354"/>
      <c r="AB287" s="354"/>
      <c r="AC287" s="143"/>
      <c r="AD287" s="84"/>
      <c r="AF287" s="327"/>
      <c r="AG287" s="328"/>
      <c r="AH287" s="328"/>
      <c r="AI287" s="328"/>
      <c r="AJ287" s="329"/>
      <c r="AK287" s="337"/>
      <c r="AL287" s="338"/>
      <c r="AM287" s="337"/>
      <c r="AN287" s="338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</row>
    <row r="288" spans="28:56" ht="6.75" customHeight="1">
      <c r="AB288" s="84"/>
      <c r="AC288" s="84"/>
      <c r="AD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</row>
    <row r="289" spans="44:56" ht="6.75" customHeight="1"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</row>
    <row r="290" spans="44:56" ht="6.75" customHeight="1"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</row>
    <row r="291" spans="44:56" ht="6.75" customHeight="1"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</row>
    <row r="292" spans="44:56" ht="6.75" customHeight="1"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</row>
    <row r="293" spans="44:56" ht="6.75" customHeight="1"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</row>
    <row r="294" spans="44:56" ht="6.75" customHeight="1"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</row>
    <row r="295" spans="44:56" ht="6.75" customHeight="1"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</row>
    <row r="296" spans="44:56" ht="6.75" customHeight="1"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</row>
    <row r="297" spans="44:56" ht="6.75" customHeight="1"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</row>
    <row r="298" spans="44:56" ht="6.75" customHeight="1"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</row>
    <row r="299" spans="44:56" ht="6.75" customHeight="1"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</row>
    <row r="300" spans="44:56" ht="6.75" customHeight="1"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</row>
    <row r="301" spans="44:56" ht="6.75" customHeight="1"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</row>
    <row r="302" spans="44:56" ht="6.75" customHeight="1"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</row>
    <row r="303" spans="44:56" ht="6.75" customHeight="1"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</row>
    <row r="304" spans="44:56" ht="6.75" customHeight="1"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</row>
    <row r="305" spans="44:56" ht="6.75" customHeight="1"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</row>
    <row r="306" spans="44:56" ht="6.75" customHeight="1"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</row>
    <row r="307" spans="44:56" ht="6.75" customHeight="1"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</row>
    <row r="308" spans="44:56" ht="6.75" customHeight="1"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</row>
    <row r="309" spans="44:56" ht="6.75" customHeight="1"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</row>
    <row r="310" spans="44:56" ht="6.75" customHeight="1"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</row>
    <row r="311" spans="44:56" ht="6.75" customHeight="1"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</row>
    <row r="312" spans="44:56" ht="6.75" customHeight="1"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</row>
    <row r="313" spans="44:56" ht="6.75" customHeight="1"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</row>
    <row r="314" spans="44:56" ht="6.75" customHeight="1"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</row>
    <row r="315" spans="44:56" ht="6.75" customHeight="1"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</row>
    <row r="316" spans="44:56" ht="6.75" customHeight="1"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</row>
    <row r="317" spans="44:56" ht="6.75" customHeight="1"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</row>
    <row r="318" spans="44:56" ht="6.75" customHeight="1"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</row>
    <row r="319" spans="44:56" ht="6.75" customHeight="1"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</row>
    <row r="320" spans="44:56" ht="6.75" customHeight="1"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</row>
  </sheetData>
  <sheetProtection/>
  <mergeCells count="649">
    <mergeCell ref="H286:K287"/>
    <mergeCell ref="P286:AB287"/>
    <mergeCell ref="AF286:AJ287"/>
    <mergeCell ref="AK286:AL287"/>
    <mergeCell ref="AM286:AN287"/>
    <mergeCell ref="AK282:AL283"/>
    <mergeCell ref="AM282:AN283"/>
    <mergeCell ref="H284:J285"/>
    <mergeCell ref="K284:K285"/>
    <mergeCell ref="O284:U285"/>
    <mergeCell ref="W284:AA285"/>
    <mergeCell ref="AB284:AB285"/>
    <mergeCell ref="AF284:AJ285"/>
    <mergeCell ref="AK284:AL285"/>
    <mergeCell ref="AM284:AN285"/>
    <mergeCell ref="AF280:AJ281"/>
    <mergeCell ref="AK280:AL281"/>
    <mergeCell ref="AM280:AN281"/>
    <mergeCell ref="AF282:AJ283"/>
    <mergeCell ref="G282:K283"/>
    <mergeCell ref="L282:L283"/>
    <mergeCell ref="P282:T283"/>
    <mergeCell ref="U282:U283"/>
    <mergeCell ref="W282:AA283"/>
    <mergeCell ref="AB282:AB283"/>
    <mergeCell ref="G275:K276"/>
    <mergeCell ref="L275:L276"/>
    <mergeCell ref="AF276:AJ277"/>
    <mergeCell ref="AK276:AL277"/>
    <mergeCell ref="AM276:AN277"/>
    <mergeCell ref="G278:L279"/>
    <mergeCell ref="AF278:AJ279"/>
    <mergeCell ref="AK278:AL279"/>
    <mergeCell ref="AM278:AN279"/>
    <mergeCell ref="AF272:AJ273"/>
    <mergeCell ref="AK272:AL273"/>
    <mergeCell ref="AM272:AN273"/>
    <mergeCell ref="AF274:AJ275"/>
    <mergeCell ref="AK274:AL275"/>
    <mergeCell ref="AM274:AN275"/>
    <mergeCell ref="AM266:AN267"/>
    <mergeCell ref="AF268:AJ269"/>
    <mergeCell ref="AK268:AL269"/>
    <mergeCell ref="AM268:AN269"/>
    <mergeCell ref="G269:K270"/>
    <mergeCell ref="L269:L270"/>
    <mergeCell ref="AF270:AJ271"/>
    <mergeCell ref="AK270:AL271"/>
    <mergeCell ref="AM270:AN271"/>
    <mergeCell ref="G264:I265"/>
    <mergeCell ref="J264:J265"/>
    <mergeCell ref="AF266:AJ267"/>
    <mergeCell ref="AK266:AL267"/>
    <mergeCell ref="G262:K263"/>
    <mergeCell ref="L262:L263"/>
    <mergeCell ref="P262:T263"/>
    <mergeCell ref="U262:U263"/>
    <mergeCell ref="W262:AA263"/>
    <mergeCell ref="AB262:AB263"/>
    <mergeCell ref="AI255:AM256"/>
    <mergeCell ref="AN255:AN256"/>
    <mergeCell ref="W257:AB258"/>
    <mergeCell ref="AC257:AG258"/>
    <mergeCell ref="AH257:AH258"/>
    <mergeCell ref="AI257:AM258"/>
    <mergeCell ref="AN257:AN258"/>
    <mergeCell ref="AC262:AG263"/>
    <mergeCell ref="AH262:AH263"/>
    <mergeCell ref="AI250:AM251"/>
    <mergeCell ref="AN250:AN251"/>
    <mergeCell ref="W252:AA253"/>
    <mergeCell ref="AB252:AB253"/>
    <mergeCell ref="P255:T256"/>
    <mergeCell ref="U255:U256"/>
    <mergeCell ref="W255:AA256"/>
    <mergeCell ref="AB255:AB256"/>
    <mergeCell ref="AC255:AG256"/>
    <mergeCell ref="AH255:AH256"/>
    <mergeCell ref="W247:AA248"/>
    <mergeCell ref="AB247:AB248"/>
    <mergeCell ref="AC247:AG248"/>
    <mergeCell ref="AH247:AH248"/>
    <mergeCell ref="P250:T251"/>
    <mergeCell ref="U250:U251"/>
    <mergeCell ref="W250:AA251"/>
    <mergeCell ref="AB250:AB251"/>
    <mergeCell ref="AC250:AG251"/>
    <mergeCell ref="AH250:AH251"/>
    <mergeCell ref="AI243:AM244"/>
    <mergeCell ref="AN243:AN244"/>
    <mergeCell ref="W245:AA246"/>
    <mergeCell ref="AB245:AB246"/>
    <mergeCell ref="AC245:AG246"/>
    <mergeCell ref="AH245:AH246"/>
    <mergeCell ref="AI245:AM246"/>
    <mergeCell ref="AN245:AN246"/>
    <mergeCell ref="W240:AA241"/>
    <mergeCell ref="AB240:AB241"/>
    <mergeCell ref="AC240:AG241"/>
    <mergeCell ref="AH240:AH241"/>
    <mergeCell ref="P243:T244"/>
    <mergeCell ref="U243:U244"/>
    <mergeCell ref="W243:AA244"/>
    <mergeCell ref="AB243:AB244"/>
    <mergeCell ref="AC243:AG244"/>
    <mergeCell ref="AH243:AH244"/>
    <mergeCell ref="AI236:AM237"/>
    <mergeCell ref="AN236:AN237"/>
    <mergeCell ref="W238:AA239"/>
    <mergeCell ref="AB238:AB239"/>
    <mergeCell ref="AC238:AG239"/>
    <mergeCell ref="AH238:AH239"/>
    <mergeCell ref="AI238:AM239"/>
    <mergeCell ref="AN238:AN239"/>
    <mergeCell ref="P236:T237"/>
    <mergeCell ref="U236:U237"/>
    <mergeCell ref="W236:AA237"/>
    <mergeCell ref="AB236:AB237"/>
    <mergeCell ref="AC236:AG237"/>
    <mergeCell ref="AH236:AH237"/>
    <mergeCell ref="AH230:AH231"/>
    <mergeCell ref="P233:T234"/>
    <mergeCell ref="U233:U234"/>
    <mergeCell ref="W233:AA234"/>
    <mergeCell ref="AB233:AB234"/>
    <mergeCell ref="AC233:AI234"/>
    <mergeCell ref="G230:J231"/>
    <mergeCell ref="P230:T231"/>
    <mergeCell ref="U230:U231"/>
    <mergeCell ref="W230:AA231"/>
    <mergeCell ref="AB230:AB231"/>
    <mergeCell ref="AC230:AG231"/>
    <mergeCell ref="G226:I227"/>
    <mergeCell ref="J226:J227"/>
    <mergeCell ref="P227:T228"/>
    <mergeCell ref="U227:U228"/>
    <mergeCell ref="W227:AA228"/>
    <mergeCell ref="AB227:AB228"/>
    <mergeCell ref="G228:I229"/>
    <mergeCell ref="J228:J229"/>
    <mergeCell ref="G224:J225"/>
    <mergeCell ref="K224:L225"/>
    <mergeCell ref="P224:T225"/>
    <mergeCell ref="U224:U225"/>
    <mergeCell ref="W224:AA225"/>
    <mergeCell ref="AB224:AB225"/>
    <mergeCell ref="P220:T221"/>
    <mergeCell ref="U220:U221"/>
    <mergeCell ref="W220:AA221"/>
    <mergeCell ref="AB220:AB221"/>
    <mergeCell ref="AC220:AG221"/>
    <mergeCell ref="AH220:AH221"/>
    <mergeCell ref="AH214:AH215"/>
    <mergeCell ref="P217:T218"/>
    <mergeCell ref="U217:U218"/>
    <mergeCell ref="W217:AA218"/>
    <mergeCell ref="AB217:AB218"/>
    <mergeCell ref="C218:E219"/>
    <mergeCell ref="G214:J215"/>
    <mergeCell ref="P214:T215"/>
    <mergeCell ref="U214:U215"/>
    <mergeCell ref="W214:AA215"/>
    <mergeCell ref="AI205:AM206"/>
    <mergeCell ref="AN205:AN206"/>
    <mergeCell ref="U208:U209"/>
    <mergeCell ref="W208:AA209"/>
    <mergeCell ref="AB214:AB215"/>
    <mergeCell ref="AC214:AG215"/>
    <mergeCell ref="AB208:AB209"/>
    <mergeCell ref="AC208:AG209"/>
    <mergeCell ref="AH208:AH209"/>
    <mergeCell ref="AI208:AM209"/>
    <mergeCell ref="J206:J207"/>
    <mergeCell ref="B207:B216"/>
    <mergeCell ref="D207:D216"/>
    <mergeCell ref="G208:J209"/>
    <mergeCell ref="P208:T209"/>
    <mergeCell ref="AN208:AN209"/>
    <mergeCell ref="P211:T212"/>
    <mergeCell ref="U211:U212"/>
    <mergeCell ref="W211:AA212"/>
    <mergeCell ref="AB211:AB212"/>
    <mergeCell ref="AH202:AH203"/>
    <mergeCell ref="G204:I205"/>
    <mergeCell ref="J204:J205"/>
    <mergeCell ref="P205:T206"/>
    <mergeCell ref="U205:U206"/>
    <mergeCell ref="W205:AA206"/>
    <mergeCell ref="AB205:AB206"/>
    <mergeCell ref="AC205:AG206"/>
    <mergeCell ref="AH205:AH206"/>
    <mergeCell ref="G206:I207"/>
    <mergeCell ref="AI193:AM194"/>
    <mergeCell ref="AN193:AN194"/>
    <mergeCell ref="P195:X196"/>
    <mergeCell ref="G202:J203"/>
    <mergeCell ref="K202:L203"/>
    <mergeCell ref="P202:T203"/>
    <mergeCell ref="U202:U203"/>
    <mergeCell ref="W202:AA203"/>
    <mergeCell ref="AB202:AB203"/>
    <mergeCell ref="AC202:AG203"/>
    <mergeCell ref="AH190:AH191"/>
    <mergeCell ref="P193:T194"/>
    <mergeCell ref="U193:U194"/>
    <mergeCell ref="W193:AA194"/>
    <mergeCell ref="AB193:AB194"/>
    <mergeCell ref="AC193:AG194"/>
    <mergeCell ref="AH193:AH194"/>
    <mergeCell ref="G190:J191"/>
    <mergeCell ref="P190:T191"/>
    <mergeCell ref="U190:U191"/>
    <mergeCell ref="W190:AA191"/>
    <mergeCell ref="AB190:AB191"/>
    <mergeCell ref="AC190:AG191"/>
    <mergeCell ref="AB186:AB187"/>
    <mergeCell ref="AC186:AG187"/>
    <mergeCell ref="AH186:AH187"/>
    <mergeCell ref="G188:I189"/>
    <mergeCell ref="J188:J189"/>
    <mergeCell ref="AC188:AH189"/>
    <mergeCell ref="B186:E189"/>
    <mergeCell ref="G186:J187"/>
    <mergeCell ref="K186:L187"/>
    <mergeCell ref="P186:T187"/>
    <mergeCell ref="U186:U187"/>
    <mergeCell ref="W186:AA187"/>
    <mergeCell ref="AI178:AM179"/>
    <mergeCell ref="AN178:AN179"/>
    <mergeCell ref="W180:AA181"/>
    <mergeCell ref="AB180:AB181"/>
    <mergeCell ref="AC180:AG181"/>
    <mergeCell ref="AH180:AH181"/>
    <mergeCell ref="AI180:AM181"/>
    <mergeCell ref="AN180:AN181"/>
    <mergeCell ref="P178:T179"/>
    <mergeCell ref="U178:U179"/>
    <mergeCell ref="W178:AA179"/>
    <mergeCell ref="AB178:AB179"/>
    <mergeCell ref="AC178:AG179"/>
    <mergeCell ref="AH178:AH179"/>
    <mergeCell ref="W175:AA176"/>
    <mergeCell ref="AB175:AB176"/>
    <mergeCell ref="AC175:AG176"/>
    <mergeCell ref="AH175:AH176"/>
    <mergeCell ref="AI175:AM176"/>
    <mergeCell ref="AN175:AN176"/>
    <mergeCell ref="AN170:AN171"/>
    <mergeCell ref="P173:T174"/>
    <mergeCell ref="U173:U174"/>
    <mergeCell ref="W173:AA174"/>
    <mergeCell ref="AB173:AB174"/>
    <mergeCell ref="AC173:AG174"/>
    <mergeCell ref="AH173:AH174"/>
    <mergeCell ref="AI173:AM174"/>
    <mergeCell ref="AN173:AN174"/>
    <mergeCell ref="AB168:AB169"/>
    <mergeCell ref="AC168:AG169"/>
    <mergeCell ref="AH168:AH169"/>
    <mergeCell ref="AI168:AM169"/>
    <mergeCell ref="AN168:AN169"/>
    <mergeCell ref="W170:AA171"/>
    <mergeCell ref="AB170:AB171"/>
    <mergeCell ref="AC170:AG171"/>
    <mergeCell ref="AH170:AH171"/>
    <mergeCell ref="AI170:AM171"/>
    <mergeCell ref="G166:I167"/>
    <mergeCell ref="J166:J167"/>
    <mergeCell ref="G168:J169"/>
    <mergeCell ref="P168:T169"/>
    <mergeCell ref="U168:U169"/>
    <mergeCell ref="W168:AA169"/>
    <mergeCell ref="AK162:AM163"/>
    <mergeCell ref="AN162:AN163"/>
    <mergeCell ref="G164:I165"/>
    <mergeCell ref="J164:J165"/>
    <mergeCell ref="P165:T166"/>
    <mergeCell ref="U165:U166"/>
    <mergeCell ref="W165:AA166"/>
    <mergeCell ref="AB165:AB166"/>
    <mergeCell ref="AC165:AG166"/>
    <mergeCell ref="AH165:AH166"/>
    <mergeCell ref="AK160:AM161"/>
    <mergeCell ref="AN160:AN161"/>
    <mergeCell ref="G162:J163"/>
    <mergeCell ref="K162:L163"/>
    <mergeCell ref="P162:T163"/>
    <mergeCell ref="U162:U163"/>
    <mergeCell ref="W162:AA163"/>
    <mergeCell ref="AB162:AB163"/>
    <mergeCell ref="AC162:AG163"/>
    <mergeCell ref="AH162:AH163"/>
    <mergeCell ref="A155:P155"/>
    <mergeCell ref="AH155:AO155"/>
    <mergeCell ref="P158:T159"/>
    <mergeCell ref="U158:U159"/>
    <mergeCell ref="W158:AA159"/>
    <mergeCell ref="AB158:AB159"/>
    <mergeCell ref="AC158:AG159"/>
    <mergeCell ref="AH158:AH159"/>
    <mergeCell ref="AK158:AM159"/>
    <mergeCell ref="AN158:AN159"/>
    <mergeCell ref="AB149:AB150"/>
    <mergeCell ref="G151:I152"/>
    <mergeCell ref="J151:J152"/>
    <mergeCell ref="G153:I154"/>
    <mergeCell ref="J153:J154"/>
    <mergeCell ref="K153:N154"/>
    <mergeCell ref="W143:AA144"/>
    <mergeCell ref="AB143:AB144"/>
    <mergeCell ref="G144:I145"/>
    <mergeCell ref="J144:J145"/>
    <mergeCell ref="G146:L147"/>
    <mergeCell ref="G149:J150"/>
    <mergeCell ref="K149:L150"/>
    <mergeCell ref="P149:T150"/>
    <mergeCell ref="U149:U150"/>
    <mergeCell ref="W149:AA150"/>
    <mergeCell ref="P137:T138"/>
    <mergeCell ref="U137:U138"/>
    <mergeCell ref="G142:I143"/>
    <mergeCell ref="J142:J143"/>
    <mergeCell ref="P143:T144"/>
    <mergeCell ref="U143:U144"/>
    <mergeCell ref="G140:J141"/>
    <mergeCell ref="K140:L141"/>
    <mergeCell ref="P140:T141"/>
    <mergeCell ref="U140:U141"/>
    <mergeCell ref="W140:AA141"/>
    <mergeCell ref="AB140:AB141"/>
    <mergeCell ref="W137:AA138"/>
    <mergeCell ref="AB137:AB138"/>
    <mergeCell ref="AC137:AG138"/>
    <mergeCell ref="AH137:AH138"/>
    <mergeCell ref="AI131:AM132"/>
    <mergeCell ref="AN131:AN132"/>
    <mergeCell ref="AI134:AM135"/>
    <mergeCell ref="AN134:AN135"/>
    <mergeCell ref="AI137:AM138"/>
    <mergeCell ref="AN137:AN138"/>
    <mergeCell ref="P134:T135"/>
    <mergeCell ref="U134:U135"/>
    <mergeCell ref="W134:AA135"/>
    <mergeCell ref="AB134:AB135"/>
    <mergeCell ref="AC134:AG135"/>
    <mergeCell ref="AH134:AH135"/>
    <mergeCell ref="P131:T132"/>
    <mergeCell ref="U131:U132"/>
    <mergeCell ref="W131:AA132"/>
    <mergeCell ref="AB131:AB132"/>
    <mergeCell ref="AC131:AG132"/>
    <mergeCell ref="AH131:AH132"/>
    <mergeCell ref="AH125:AH126"/>
    <mergeCell ref="AI125:AM126"/>
    <mergeCell ref="AN125:AN126"/>
    <mergeCell ref="P128:T129"/>
    <mergeCell ref="U128:U129"/>
    <mergeCell ref="W128:AA129"/>
    <mergeCell ref="AB128:AB129"/>
    <mergeCell ref="AC128:AG129"/>
    <mergeCell ref="AH128:AH129"/>
    <mergeCell ref="AC122:AG123"/>
    <mergeCell ref="AH122:AH123"/>
    <mergeCell ref="AI122:AM123"/>
    <mergeCell ref="AN122:AN123"/>
    <mergeCell ref="G123:L124"/>
    <mergeCell ref="P125:T126"/>
    <mergeCell ref="U125:U126"/>
    <mergeCell ref="W125:AA126"/>
    <mergeCell ref="AB125:AB126"/>
    <mergeCell ref="AC125:AG126"/>
    <mergeCell ref="G121:I122"/>
    <mergeCell ref="J121:J122"/>
    <mergeCell ref="P122:T123"/>
    <mergeCell ref="U122:U123"/>
    <mergeCell ref="W122:AA123"/>
    <mergeCell ref="AB122:AB123"/>
    <mergeCell ref="AC117:AG118"/>
    <mergeCell ref="AH117:AH118"/>
    <mergeCell ref="AI117:AM118"/>
    <mergeCell ref="AN117:AN118"/>
    <mergeCell ref="G119:I120"/>
    <mergeCell ref="J119:J120"/>
    <mergeCell ref="W119:AA120"/>
    <mergeCell ref="AB119:AB120"/>
    <mergeCell ref="G117:J118"/>
    <mergeCell ref="K117:L118"/>
    <mergeCell ref="P117:T118"/>
    <mergeCell ref="U117:U118"/>
    <mergeCell ref="W117:AA118"/>
    <mergeCell ref="AB117:AB118"/>
    <mergeCell ref="AI111:AM112"/>
    <mergeCell ref="AN111:AN112"/>
    <mergeCell ref="P114:T115"/>
    <mergeCell ref="U114:U115"/>
    <mergeCell ref="W114:AA115"/>
    <mergeCell ref="AB114:AB115"/>
    <mergeCell ref="AH108:AH109"/>
    <mergeCell ref="P111:T112"/>
    <mergeCell ref="U111:U112"/>
    <mergeCell ref="W111:AA112"/>
    <mergeCell ref="AB111:AB112"/>
    <mergeCell ref="AC111:AG112"/>
    <mergeCell ref="AH111:AH112"/>
    <mergeCell ref="AH103:AH104"/>
    <mergeCell ref="AI103:AM104"/>
    <mergeCell ref="AN103:AN104"/>
    <mergeCell ref="W105:AA106"/>
    <mergeCell ref="AB105:AB106"/>
    <mergeCell ref="P108:T109"/>
    <mergeCell ref="U108:U109"/>
    <mergeCell ref="W108:AA109"/>
    <mergeCell ref="AB108:AB109"/>
    <mergeCell ref="AC108:AG109"/>
    <mergeCell ref="AI96:AM97"/>
    <mergeCell ref="AN96:AN97"/>
    <mergeCell ref="AI98:AM99"/>
    <mergeCell ref="AN98:AN99"/>
    <mergeCell ref="W99:AB100"/>
    <mergeCell ref="P103:T104"/>
    <mergeCell ref="U103:U104"/>
    <mergeCell ref="W103:AA104"/>
    <mergeCell ref="AB103:AB104"/>
    <mergeCell ref="AC103:AG104"/>
    <mergeCell ref="AI91:AM92"/>
    <mergeCell ref="AN91:AN92"/>
    <mergeCell ref="W93:AB94"/>
    <mergeCell ref="AC93:AH94"/>
    <mergeCell ref="P96:T97"/>
    <mergeCell ref="U96:U97"/>
    <mergeCell ref="W96:AA97"/>
    <mergeCell ref="AB96:AB97"/>
    <mergeCell ref="AC96:AG97"/>
    <mergeCell ref="AH96:AH97"/>
    <mergeCell ref="AB88:AB89"/>
    <mergeCell ref="AC88:AG89"/>
    <mergeCell ref="AH88:AH89"/>
    <mergeCell ref="G89:K90"/>
    <mergeCell ref="P91:T92"/>
    <mergeCell ref="U91:U92"/>
    <mergeCell ref="W91:AA92"/>
    <mergeCell ref="AB91:AB92"/>
    <mergeCell ref="AC91:AG92"/>
    <mergeCell ref="AH91:AH92"/>
    <mergeCell ref="G83:I84"/>
    <mergeCell ref="J83:J84"/>
    <mergeCell ref="AC83:AN84"/>
    <mergeCell ref="G85:K86"/>
    <mergeCell ref="AC85:AN86"/>
    <mergeCell ref="G87:I88"/>
    <mergeCell ref="J87:J88"/>
    <mergeCell ref="P88:T89"/>
    <mergeCell ref="U88:U89"/>
    <mergeCell ref="W88:AA89"/>
    <mergeCell ref="AI78:AM79"/>
    <mergeCell ref="AN78:AN79"/>
    <mergeCell ref="G79:J80"/>
    <mergeCell ref="K79:L80"/>
    <mergeCell ref="W80:AA81"/>
    <mergeCell ref="AB80:AB81"/>
    <mergeCell ref="AC80:AG81"/>
    <mergeCell ref="AH80:AH81"/>
    <mergeCell ref="G81:I82"/>
    <mergeCell ref="J81:J82"/>
    <mergeCell ref="AH73:AH74"/>
    <mergeCell ref="W75:AB76"/>
    <mergeCell ref="P78:T79"/>
    <mergeCell ref="U78:U79"/>
    <mergeCell ref="W78:AA79"/>
    <mergeCell ref="AB78:AB79"/>
    <mergeCell ref="AC78:AG79"/>
    <mergeCell ref="AH78:AH79"/>
    <mergeCell ref="H72:K73"/>
    <mergeCell ref="P73:T74"/>
    <mergeCell ref="U73:U74"/>
    <mergeCell ref="W73:AA74"/>
    <mergeCell ref="AB73:AB74"/>
    <mergeCell ref="AC73:AG74"/>
    <mergeCell ref="P70:T71"/>
    <mergeCell ref="U70:U71"/>
    <mergeCell ref="W70:AA71"/>
    <mergeCell ref="AB70:AB71"/>
    <mergeCell ref="AC70:AG71"/>
    <mergeCell ref="AH70:AH71"/>
    <mergeCell ref="AH63:AH64"/>
    <mergeCell ref="AJ63:AO64"/>
    <mergeCell ref="P66:T67"/>
    <mergeCell ref="U66:U67"/>
    <mergeCell ref="W66:AA67"/>
    <mergeCell ref="AB66:AB67"/>
    <mergeCell ref="W60:AA61"/>
    <mergeCell ref="AB60:AB61"/>
    <mergeCell ref="AC60:AG61"/>
    <mergeCell ref="AH60:AH61"/>
    <mergeCell ref="AJ60:AO61"/>
    <mergeCell ref="P63:T64"/>
    <mergeCell ref="U63:U64"/>
    <mergeCell ref="W63:AA64"/>
    <mergeCell ref="AB63:AB64"/>
    <mergeCell ref="AC63:AG64"/>
    <mergeCell ref="AH55:AH56"/>
    <mergeCell ref="AI55:AM56"/>
    <mergeCell ref="AN55:AN56"/>
    <mergeCell ref="W57:AA58"/>
    <mergeCell ref="AB57:AB58"/>
    <mergeCell ref="A59:C60"/>
    <mergeCell ref="E59:G60"/>
    <mergeCell ref="H59:J60"/>
    <mergeCell ref="P60:T61"/>
    <mergeCell ref="U60:U61"/>
    <mergeCell ref="AC52:AG53"/>
    <mergeCell ref="AH52:AH53"/>
    <mergeCell ref="G53:I54"/>
    <mergeCell ref="J53:J54"/>
    <mergeCell ref="G55:L56"/>
    <mergeCell ref="P55:T56"/>
    <mergeCell ref="U55:U56"/>
    <mergeCell ref="W55:AA56"/>
    <mergeCell ref="AB55:AB56"/>
    <mergeCell ref="AC55:AG56"/>
    <mergeCell ref="AC49:AG50"/>
    <mergeCell ref="AH49:AH50"/>
    <mergeCell ref="AI49:AM50"/>
    <mergeCell ref="AN49:AN50"/>
    <mergeCell ref="G51:I52"/>
    <mergeCell ref="J51:J52"/>
    <mergeCell ref="P52:T53"/>
    <mergeCell ref="U52:U53"/>
    <mergeCell ref="W52:AA53"/>
    <mergeCell ref="AB52:AB53"/>
    <mergeCell ref="P46:T47"/>
    <mergeCell ref="U46:U47"/>
    <mergeCell ref="W46:AA47"/>
    <mergeCell ref="AB46:AB47"/>
    <mergeCell ref="G49:J50"/>
    <mergeCell ref="K49:L50"/>
    <mergeCell ref="P49:T50"/>
    <mergeCell ref="U49:U50"/>
    <mergeCell ref="W49:AA50"/>
    <mergeCell ref="AB49:AB50"/>
    <mergeCell ref="AT42:AX42"/>
    <mergeCell ref="P43:T44"/>
    <mergeCell ref="U43:U44"/>
    <mergeCell ref="W43:AA44"/>
    <mergeCell ref="AB43:AB44"/>
    <mergeCell ref="AC43:AG44"/>
    <mergeCell ref="AH43:AH44"/>
    <mergeCell ref="AI43:AM44"/>
    <mergeCell ref="AN43:AN44"/>
    <mergeCell ref="AH37:AH38"/>
    <mergeCell ref="AI37:AM38"/>
    <mergeCell ref="AN37:AN38"/>
    <mergeCell ref="G39:I40"/>
    <mergeCell ref="J39:J40"/>
    <mergeCell ref="W40:AD41"/>
    <mergeCell ref="G41:L42"/>
    <mergeCell ref="AC35:AG36"/>
    <mergeCell ref="AH35:AH36"/>
    <mergeCell ref="AI35:AM36"/>
    <mergeCell ref="AN35:AN36"/>
    <mergeCell ref="G37:I38"/>
    <mergeCell ref="J37:J38"/>
    <mergeCell ref="P37:U38"/>
    <mergeCell ref="W37:AA38"/>
    <mergeCell ref="AB37:AB38"/>
    <mergeCell ref="AC37:AG38"/>
    <mergeCell ref="AI30:AM31"/>
    <mergeCell ref="AN30:AN31"/>
    <mergeCell ref="W32:AA33"/>
    <mergeCell ref="AB32:AB33"/>
    <mergeCell ref="G35:J36"/>
    <mergeCell ref="K35:L36"/>
    <mergeCell ref="P35:T36"/>
    <mergeCell ref="U35:U36"/>
    <mergeCell ref="W35:AA36"/>
    <mergeCell ref="AB35:AB36"/>
    <mergeCell ref="P30:T31"/>
    <mergeCell ref="U30:U31"/>
    <mergeCell ref="W30:AA31"/>
    <mergeCell ref="AB30:AB31"/>
    <mergeCell ref="AC30:AG31"/>
    <mergeCell ref="AH30:AH31"/>
    <mergeCell ref="AI25:AM26"/>
    <mergeCell ref="AN25:AN26"/>
    <mergeCell ref="G26:G27"/>
    <mergeCell ref="H26:L27"/>
    <mergeCell ref="W27:AA28"/>
    <mergeCell ref="AB27:AB28"/>
    <mergeCell ref="P25:T26"/>
    <mergeCell ref="U25:U26"/>
    <mergeCell ref="W25:AA26"/>
    <mergeCell ref="AB25:AB26"/>
    <mergeCell ref="AC25:AG26"/>
    <mergeCell ref="AH25:AH26"/>
    <mergeCell ref="P22:T23"/>
    <mergeCell ref="U22:U23"/>
    <mergeCell ref="W22:AA23"/>
    <mergeCell ref="AB22:AB23"/>
    <mergeCell ref="G23:G24"/>
    <mergeCell ref="H23:L24"/>
    <mergeCell ref="G17:G18"/>
    <mergeCell ref="H17:L18"/>
    <mergeCell ref="P19:T20"/>
    <mergeCell ref="U19:U20"/>
    <mergeCell ref="W19:AA20"/>
    <mergeCell ref="AB19:AB20"/>
    <mergeCell ref="G20:G21"/>
    <mergeCell ref="H20:L21"/>
    <mergeCell ref="AH9:AH10"/>
    <mergeCell ref="AI9:AM10"/>
    <mergeCell ref="AN9:AN10"/>
    <mergeCell ref="AZ9:BD9"/>
    <mergeCell ref="W11:AN14"/>
    <mergeCell ref="P16:T17"/>
    <mergeCell ref="U16:U17"/>
    <mergeCell ref="W16:AA17"/>
    <mergeCell ref="AB16:AB17"/>
    <mergeCell ref="AY6:AY7"/>
    <mergeCell ref="AZ6:BD7"/>
    <mergeCell ref="G7:I8"/>
    <mergeCell ref="J7:J8"/>
    <mergeCell ref="G9:L10"/>
    <mergeCell ref="P9:T10"/>
    <mergeCell ref="U9:U10"/>
    <mergeCell ref="W9:AA10"/>
    <mergeCell ref="AB9:AB10"/>
    <mergeCell ref="AC9:AG10"/>
    <mergeCell ref="G5:I6"/>
    <mergeCell ref="J5:J6"/>
    <mergeCell ref="P6:T7"/>
    <mergeCell ref="U6:U7"/>
    <mergeCell ref="W6:AA7"/>
    <mergeCell ref="AB6:AB7"/>
    <mergeCell ref="AC3:AG4"/>
    <mergeCell ref="AH3:AH4"/>
    <mergeCell ref="AI3:AM4"/>
    <mergeCell ref="AN3:AN4"/>
    <mergeCell ref="AY4:AY5"/>
    <mergeCell ref="AZ4:BD5"/>
    <mergeCell ref="A1:P1"/>
    <mergeCell ref="AH1:AO1"/>
    <mergeCell ref="AY1:AY2"/>
    <mergeCell ref="AZ1:BD2"/>
    <mergeCell ref="G3:J4"/>
    <mergeCell ref="K3:L4"/>
    <mergeCell ref="P3:T4"/>
    <mergeCell ref="U3:U4"/>
    <mergeCell ref="W3:AA4"/>
    <mergeCell ref="AB3:AB4"/>
  </mergeCells>
  <printOptions horizontalCentered="1"/>
  <pageMargins left="0.5511811023622047" right="0.31496062992125984" top="0.27" bottom="0.16" header="0.26" footer="0.24"/>
  <pageSetup horizontalDpi="600" verticalDpi="600" orientation="portrait" paperSize="9" scale="87" r:id="rId1"/>
  <rowBreaks count="1" manualBreakCount="1">
    <brk id="154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2" width="7.50390625" style="39" customWidth="1"/>
    <col min="13" max="16384" width="9.00390625" style="39" customWidth="1"/>
  </cols>
  <sheetData>
    <row r="1" spans="1:12" ht="21">
      <c r="A1" s="181" t="s">
        <v>338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7.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3.5">
      <c r="A3" s="360" t="s">
        <v>339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s="44" customFormat="1" ht="12" customHeight="1">
      <c r="A4" s="42" t="s">
        <v>340</v>
      </c>
      <c r="B4" s="355" t="s">
        <v>341</v>
      </c>
      <c r="C4" s="43" t="s">
        <v>342</v>
      </c>
      <c r="D4" s="355" t="s">
        <v>343</v>
      </c>
      <c r="E4" s="355" t="s">
        <v>344</v>
      </c>
      <c r="F4" s="355" t="s">
        <v>345</v>
      </c>
      <c r="G4" s="355" t="s">
        <v>346</v>
      </c>
      <c r="H4" s="355" t="s">
        <v>347</v>
      </c>
      <c r="I4" s="355" t="s">
        <v>348</v>
      </c>
      <c r="J4" s="355" t="s">
        <v>349</v>
      </c>
      <c r="K4" s="355" t="s">
        <v>350</v>
      </c>
      <c r="L4" s="357" t="s">
        <v>351</v>
      </c>
    </row>
    <row r="5" spans="1:12" s="44" customFormat="1" ht="12" customHeight="1">
      <c r="A5" s="45" t="s">
        <v>341</v>
      </c>
      <c r="B5" s="356"/>
      <c r="C5" s="46" t="s">
        <v>341</v>
      </c>
      <c r="D5" s="356"/>
      <c r="E5" s="356"/>
      <c r="F5" s="356"/>
      <c r="G5" s="356"/>
      <c r="H5" s="356"/>
      <c r="I5" s="356"/>
      <c r="J5" s="356"/>
      <c r="K5" s="356"/>
      <c r="L5" s="358"/>
    </row>
    <row r="6" spans="1:12" ht="12" customHeight="1">
      <c r="A6" s="48">
        <v>1</v>
      </c>
      <c r="B6" s="49">
        <v>0.01</v>
      </c>
      <c r="C6" s="49">
        <v>1E-05</v>
      </c>
      <c r="D6" s="49">
        <v>0.3937</v>
      </c>
      <c r="E6" s="49">
        <v>0.03281</v>
      </c>
      <c r="F6" s="49">
        <v>0.01094</v>
      </c>
      <c r="G6" s="50" t="s">
        <v>352</v>
      </c>
      <c r="H6" s="49">
        <v>0.0264</v>
      </c>
      <c r="I6" s="49">
        <v>0.033</v>
      </c>
      <c r="J6" s="49">
        <v>0.0055</v>
      </c>
      <c r="K6" s="50" t="s">
        <v>352</v>
      </c>
      <c r="L6" s="51" t="s">
        <v>352</v>
      </c>
    </row>
    <row r="7" spans="1:12" ht="12" customHeight="1">
      <c r="A7" s="48">
        <v>100</v>
      </c>
      <c r="B7" s="49">
        <v>1</v>
      </c>
      <c r="C7" s="49">
        <v>0.001</v>
      </c>
      <c r="D7" s="49">
        <v>39.37</v>
      </c>
      <c r="E7" s="49">
        <v>3.28083</v>
      </c>
      <c r="F7" s="49">
        <v>1.0936</v>
      </c>
      <c r="G7" s="49">
        <v>0.00062</v>
      </c>
      <c r="H7" s="49">
        <v>2.64</v>
      </c>
      <c r="I7" s="49">
        <v>3.3</v>
      </c>
      <c r="J7" s="49">
        <v>0.55</v>
      </c>
      <c r="K7" s="49">
        <v>0.0092</v>
      </c>
      <c r="L7" s="52">
        <v>0.00025</v>
      </c>
    </row>
    <row r="8" spans="1:12" ht="12" customHeight="1">
      <c r="A8" s="48">
        <v>100000</v>
      </c>
      <c r="B8" s="49">
        <v>1000</v>
      </c>
      <c r="C8" s="49">
        <v>1</v>
      </c>
      <c r="D8" s="50" t="s">
        <v>352</v>
      </c>
      <c r="E8" s="49">
        <v>3280.8</v>
      </c>
      <c r="F8" s="49">
        <v>1093.6</v>
      </c>
      <c r="G8" s="49">
        <v>0.62137</v>
      </c>
      <c r="H8" s="49">
        <v>2640</v>
      </c>
      <c r="I8" s="49">
        <v>3300</v>
      </c>
      <c r="J8" s="49">
        <v>550</v>
      </c>
      <c r="K8" s="49">
        <v>9.1667</v>
      </c>
      <c r="L8" s="52">
        <v>0.25463</v>
      </c>
    </row>
    <row r="9" spans="1:12" ht="12" customHeight="1">
      <c r="A9" s="53">
        <v>2.54</v>
      </c>
      <c r="B9" s="49">
        <v>0.0254</v>
      </c>
      <c r="C9" s="50" t="s">
        <v>352</v>
      </c>
      <c r="D9" s="49">
        <v>1</v>
      </c>
      <c r="E9" s="49">
        <v>0.08333</v>
      </c>
      <c r="F9" s="49">
        <v>0.02777</v>
      </c>
      <c r="G9" s="50" t="s">
        <v>352</v>
      </c>
      <c r="H9" s="49">
        <v>0.06706</v>
      </c>
      <c r="I9" s="49">
        <v>0.08382</v>
      </c>
      <c r="J9" s="49">
        <v>0.01397</v>
      </c>
      <c r="K9" s="50" t="s">
        <v>352</v>
      </c>
      <c r="L9" s="51" t="s">
        <v>352</v>
      </c>
    </row>
    <row r="10" spans="1:12" ht="12" customHeight="1">
      <c r="A10" s="48">
        <v>30.48</v>
      </c>
      <c r="B10" s="49">
        <v>0.3048</v>
      </c>
      <c r="C10" s="50" t="s">
        <v>352</v>
      </c>
      <c r="D10" s="49">
        <v>12</v>
      </c>
      <c r="E10" s="49">
        <v>1</v>
      </c>
      <c r="F10" s="49">
        <v>0.33333</v>
      </c>
      <c r="G10" s="50" t="s">
        <v>352</v>
      </c>
      <c r="H10" s="49">
        <v>0.80469</v>
      </c>
      <c r="I10" s="49">
        <v>1.0058</v>
      </c>
      <c r="J10" s="49">
        <v>0.16763</v>
      </c>
      <c r="K10" s="50" t="s">
        <v>352</v>
      </c>
      <c r="L10" s="51" t="s">
        <v>352</v>
      </c>
    </row>
    <row r="11" spans="1:12" ht="12" customHeight="1">
      <c r="A11" s="54">
        <v>91.44</v>
      </c>
      <c r="B11" s="49">
        <v>0.9144</v>
      </c>
      <c r="C11" s="50" t="s">
        <v>352</v>
      </c>
      <c r="D11" s="49">
        <v>36</v>
      </c>
      <c r="E11" s="49">
        <v>3</v>
      </c>
      <c r="F11" s="49">
        <v>1</v>
      </c>
      <c r="G11" s="55"/>
      <c r="H11" s="49">
        <v>2.414</v>
      </c>
      <c r="I11" s="49">
        <v>3.0175</v>
      </c>
      <c r="J11" s="49">
        <v>0.50292</v>
      </c>
      <c r="K11" s="50" t="s">
        <v>352</v>
      </c>
      <c r="L11" s="51" t="s">
        <v>352</v>
      </c>
    </row>
    <row r="12" spans="1:12" ht="12" customHeight="1">
      <c r="A12" s="48">
        <v>160934</v>
      </c>
      <c r="B12" s="49">
        <v>1609.3</v>
      </c>
      <c r="C12" s="49">
        <v>1.6093</v>
      </c>
      <c r="D12" s="49">
        <v>63360</v>
      </c>
      <c r="E12" s="49">
        <v>5280</v>
      </c>
      <c r="F12" s="49">
        <v>1760</v>
      </c>
      <c r="G12" s="49">
        <v>1</v>
      </c>
      <c r="H12" s="49">
        <v>4248.64</v>
      </c>
      <c r="I12" s="49">
        <v>5310.8</v>
      </c>
      <c r="J12" s="49">
        <v>885.12</v>
      </c>
      <c r="K12" s="49">
        <v>14.752</v>
      </c>
      <c r="L12" s="52">
        <v>0.40978</v>
      </c>
    </row>
    <row r="13" spans="1:12" ht="12" customHeight="1">
      <c r="A13" s="48">
        <v>37.879</v>
      </c>
      <c r="B13" s="49">
        <v>0.37879</v>
      </c>
      <c r="C13" s="49">
        <v>0.00038</v>
      </c>
      <c r="D13" s="49">
        <v>14.913</v>
      </c>
      <c r="E13" s="49">
        <v>1.2427</v>
      </c>
      <c r="F13" s="49">
        <v>0.41425</v>
      </c>
      <c r="G13" s="50" t="s">
        <v>352</v>
      </c>
      <c r="H13" s="49">
        <v>1</v>
      </c>
      <c r="I13" s="49">
        <v>1.25</v>
      </c>
      <c r="J13" s="49">
        <v>0.20825</v>
      </c>
      <c r="K13" s="50" t="s">
        <v>352</v>
      </c>
      <c r="L13" s="51" t="s">
        <v>352</v>
      </c>
    </row>
    <row r="14" spans="1:12" ht="12" customHeight="1">
      <c r="A14" s="48">
        <v>30.303</v>
      </c>
      <c r="B14" s="49">
        <v>0.30303</v>
      </c>
      <c r="C14" s="49">
        <v>0.0003</v>
      </c>
      <c r="D14" s="49">
        <v>11.93</v>
      </c>
      <c r="E14" s="49">
        <v>0.9942</v>
      </c>
      <c r="F14" s="49">
        <v>0.3314</v>
      </c>
      <c r="G14" s="50" t="s">
        <v>352</v>
      </c>
      <c r="H14" s="49">
        <v>0.8</v>
      </c>
      <c r="I14" s="49">
        <v>1</v>
      </c>
      <c r="J14" s="49">
        <v>0.16667</v>
      </c>
      <c r="K14" s="50" t="s">
        <v>352</v>
      </c>
      <c r="L14" s="51" t="s">
        <v>352</v>
      </c>
    </row>
    <row r="15" spans="1:12" ht="12" customHeight="1">
      <c r="A15" s="48">
        <v>181.82</v>
      </c>
      <c r="B15" s="49">
        <v>1.8182</v>
      </c>
      <c r="C15" s="49">
        <v>0.00182</v>
      </c>
      <c r="D15" s="49">
        <v>71.582</v>
      </c>
      <c r="E15" s="49">
        <v>5.9652</v>
      </c>
      <c r="F15" s="49">
        <v>1.9884</v>
      </c>
      <c r="G15" s="50" t="s">
        <v>352</v>
      </c>
      <c r="H15" s="49">
        <v>4.8</v>
      </c>
      <c r="I15" s="49">
        <v>6</v>
      </c>
      <c r="J15" s="49">
        <v>1</v>
      </c>
      <c r="K15" s="49">
        <v>0.01667</v>
      </c>
      <c r="L15" s="52">
        <v>0.00046</v>
      </c>
    </row>
    <row r="16" spans="1:12" ht="12" customHeight="1">
      <c r="A16" s="48">
        <v>10909</v>
      </c>
      <c r="B16" s="49">
        <v>109.09</v>
      </c>
      <c r="C16" s="49">
        <v>0.10909</v>
      </c>
      <c r="D16" s="49">
        <v>4295.04</v>
      </c>
      <c r="E16" s="49">
        <v>357.92</v>
      </c>
      <c r="F16" s="56">
        <v>119.3</v>
      </c>
      <c r="G16" s="49">
        <v>0.06778</v>
      </c>
      <c r="H16" s="49">
        <v>288</v>
      </c>
      <c r="I16" s="49">
        <v>360</v>
      </c>
      <c r="J16" s="49">
        <v>60</v>
      </c>
      <c r="K16" s="49">
        <v>1</v>
      </c>
      <c r="L16" s="52">
        <v>0.02778</v>
      </c>
    </row>
    <row r="17" spans="1:12" ht="12" customHeight="1">
      <c r="A17" s="57">
        <v>392730</v>
      </c>
      <c r="B17" s="58">
        <v>3927.3</v>
      </c>
      <c r="C17" s="58">
        <v>3.9273</v>
      </c>
      <c r="D17" s="58">
        <v>154620</v>
      </c>
      <c r="E17" s="58">
        <v>12885</v>
      </c>
      <c r="F17" s="58">
        <v>4295</v>
      </c>
      <c r="G17" s="58">
        <v>2.4403</v>
      </c>
      <c r="H17" s="58">
        <v>10368</v>
      </c>
      <c r="I17" s="58">
        <v>12960</v>
      </c>
      <c r="J17" s="58">
        <v>2160</v>
      </c>
      <c r="K17" s="58">
        <v>36</v>
      </c>
      <c r="L17" s="59">
        <v>1</v>
      </c>
    </row>
    <row r="18" spans="1:12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60" t="s">
        <v>353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</row>
    <row r="20" spans="1:12" s="44" customFormat="1" ht="12" customHeight="1">
      <c r="A20" s="60" t="s">
        <v>354</v>
      </c>
      <c r="B20" s="355" t="s">
        <v>355</v>
      </c>
      <c r="C20" s="355" t="s">
        <v>356</v>
      </c>
      <c r="D20" s="43" t="s">
        <v>357</v>
      </c>
      <c r="E20" s="43" t="s">
        <v>354</v>
      </c>
      <c r="F20" s="43" t="s">
        <v>358</v>
      </c>
      <c r="G20" s="355" t="s">
        <v>359</v>
      </c>
      <c r="H20" s="43" t="s">
        <v>360</v>
      </c>
      <c r="I20" s="355" t="s">
        <v>361</v>
      </c>
      <c r="J20" s="355" t="s">
        <v>362</v>
      </c>
      <c r="K20" s="355" t="s">
        <v>363</v>
      </c>
      <c r="L20" s="357" t="s">
        <v>364</v>
      </c>
    </row>
    <row r="21" spans="1:12" s="44" customFormat="1" ht="12" customHeight="1">
      <c r="A21" s="45" t="s">
        <v>365</v>
      </c>
      <c r="B21" s="356"/>
      <c r="C21" s="356"/>
      <c r="D21" s="46" t="s">
        <v>365</v>
      </c>
      <c r="E21" s="46" t="s">
        <v>366</v>
      </c>
      <c r="F21" s="46" t="s">
        <v>367</v>
      </c>
      <c r="G21" s="356"/>
      <c r="H21" s="46" t="s">
        <v>368</v>
      </c>
      <c r="I21" s="356"/>
      <c r="J21" s="356"/>
      <c r="K21" s="356"/>
      <c r="L21" s="358"/>
    </row>
    <row r="22" spans="1:12" ht="12" customHeight="1">
      <c r="A22" s="61">
        <v>1</v>
      </c>
      <c r="B22" s="62">
        <v>0.01</v>
      </c>
      <c r="C22" s="62">
        <v>0.0001</v>
      </c>
      <c r="D22" s="62">
        <v>1E-06</v>
      </c>
      <c r="E22" s="62">
        <v>10.764</v>
      </c>
      <c r="F22" s="62">
        <v>1.196</v>
      </c>
      <c r="G22" s="62">
        <v>0.000247</v>
      </c>
      <c r="H22" s="50" t="s">
        <v>369</v>
      </c>
      <c r="I22" s="62">
        <v>10.89</v>
      </c>
      <c r="J22" s="62">
        <v>0.3025</v>
      </c>
      <c r="K22" s="62">
        <v>0.001008</v>
      </c>
      <c r="L22" s="63">
        <v>0.001008</v>
      </c>
    </row>
    <row r="23" spans="1:12" ht="12" customHeight="1">
      <c r="A23" s="61">
        <v>100</v>
      </c>
      <c r="B23" s="62">
        <v>1</v>
      </c>
      <c r="C23" s="62">
        <v>0.01</v>
      </c>
      <c r="D23" s="62">
        <v>0.0001</v>
      </c>
      <c r="E23" s="62">
        <v>1076.4</v>
      </c>
      <c r="F23" s="62">
        <v>119.6</v>
      </c>
      <c r="G23" s="62">
        <v>0.024711</v>
      </c>
      <c r="H23" s="62">
        <v>3.9E-05</v>
      </c>
      <c r="I23" s="62">
        <v>1089</v>
      </c>
      <c r="J23" s="62">
        <v>30.25</v>
      </c>
      <c r="K23" s="62">
        <v>0.10083</v>
      </c>
      <c r="L23" s="63">
        <v>0.010083</v>
      </c>
    </row>
    <row r="24" spans="1:12" ht="12" customHeight="1">
      <c r="A24" s="61">
        <v>10000</v>
      </c>
      <c r="B24" s="62">
        <v>100</v>
      </c>
      <c r="C24" s="62">
        <v>1</v>
      </c>
      <c r="D24" s="62">
        <v>0.01</v>
      </c>
      <c r="E24" s="50" t="s">
        <v>369</v>
      </c>
      <c r="F24" s="62">
        <v>11960</v>
      </c>
      <c r="G24" s="62">
        <v>2.4711</v>
      </c>
      <c r="H24" s="62">
        <v>0.003861</v>
      </c>
      <c r="I24" s="62">
        <v>108900</v>
      </c>
      <c r="J24" s="62">
        <v>3025</v>
      </c>
      <c r="K24" s="62">
        <v>10.083</v>
      </c>
      <c r="L24" s="63">
        <v>1.0083</v>
      </c>
    </row>
    <row r="25" spans="1:12" ht="12" customHeight="1">
      <c r="A25" s="61">
        <v>1000000</v>
      </c>
      <c r="B25" s="62">
        <v>10000</v>
      </c>
      <c r="C25" s="62">
        <v>100</v>
      </c>
      <c r="D25" s="62">
        <v>1</v>
      </c>
      <c r="E25" s="50" t="s">
        <v>369</v>
      </c>
      <c r="F25" s="50" t="s">
        <v>369</v>
      </c>
      <c r="G25" s="62">
        <v>247.11</v>
      </c>
      <c r="H25" s="62">
        <v>0.3861</v>
      </c>
      <c r="I25" s="62">
        <v>10890000</v>
      </c>
      <c r="J25" s="62">
        <v>302500</v>
      </c>
      <c r="K25" s="62">
        <v>1008.3</v>
      </c>
      <c r="L25" s="63">
        <v>100.83</v>
      </c>
    </row>
    <row r="26" spans="1:12" ht="12" customHeight="1">
      <c r="A26" s="61">
        <v>0.092903</v>
      </c>
      <c r="B26" s="62">
        <v>0.000929</v>
      </c>
      <c r="C26" s="62">
        <v>9.3E-06</v>
      </c>
      <c r="D26" s="50" t="s">
        <v>369</v>
      </c>
      <c r="E26" s="62">
        <v>1</v>
      </c>
      <c r="F26" s="62">
        <v>0.11</v>
      </c>
      <c r="G26" s="50" t="s">
        <v>369</v>
      </c>
      <c r="H26" s="50" t="s">
        <v>369</v>
      </c>
      <c r="I26" s="62">
        <v>1.0117</v>
      </c>
      <c r="J26" s="62">
        <v>0.0281</v>
      </c>
      <c r="K26" s="50" t="s">
        <v>369</v>
      </c>
      <c r="L26" s="51" t="s">
        <v>369</v>
      </c>
    </row>
    <row r="27" spans="1:12" ht="12" customHeight="1">
      <c r="A27" s="61">
        <v>0.83613</v>
      </c>
      <c r="B27" s="62">
        <v>0.008361</v>
      </c>
      <c r="C27" s="62">
        <v>8.4E-05</v>
      </c>
      <c r="D27" s="50" t="s">
        <v>369</v>
      </c>
      <c r="E27" s="62">
        <v>9</v>
      </c>
      <c r="F27" s="62">
        <v>1</v>
      </c>
      <c r="G27" s="50" t="s">
        <v>369</v>
      </c>
      <c r="H27" s="50" t="s">
        <v>369</v>
      </c>
      <c r="I27" s="62">
        <v>9.1055</v>
      </c>
      <c r="J27" s="62">
        <v>0.25293</v>
      </c>
      <c r="K27" s="50" t="s">
        <v>369</v>
      </c>
      <c r="L27" s="51" t="s">
        <v>369</v>
      </c>
    </row>
    <row r="28" spans="1:12" ht="12" customHeight="1">
      <c r="A28" s="61">
        <v>4046.8</v>
      </c>
      <c r="B28" s="62">
        <v>40.468</v>
      </c>
      <c r="C28" s="62">
        <v>0.40468</v>
      </c>
      <c r="D28" s="62">
        <v>0.004047</v>
      </c>
      <c r="E28" s="62">
        <v>43560</v>
      </c>
      <c r="F28" s="62">
        <v>4840</v>
      </c>
      <c r="G28" s="62">
        <v>1</v>
      </c>
      <c r="H28" s="62">
        <v>0.00156</v>
      </c>
      <c r="I28" s="50" t="s">
        <v>369</v>
      </c>
      <c r="J28" s="50" t="s">
        <v>369</v>
      </c>
      <c r="K28" s="62">
        <v>4.08043</v>
      </c>
      <c r="L28" s="63">
        <v>0.40804</v>
      </c>
    </row>
    <row r="29" spans="1:12" ht="12" customHeight="1">
      <c r="A29" s="61">
        <v>2589998</v>
      </c>
      <c r="B29" s="62">
        <v>25899</v>
      </c>
      <c r="C29" s="62">
        <v>258.99</v>
      </c>
      <c r="D29" s="62">
        <v>2.5899</v>
      </c>
      <c r="E29" s="50" t="s">
        <v>369</v>
      </c>
      <c r="F29" s="62">
        <v>3097600</v>
      </c>
      <c r="G29" s="62">
        <v>640</v>
      </c>
      <c r="H29" s="62">
        <v>1</v>
      </c>
      <c r="I29" s="50" t="s">
        <v>369</v>
      </c>
      <c r="J29" s="50" t="s">
        <v>369</v>
      </c>
      <c r="K29" s="62">
        <v>2611.5</v>
      </c>
      <c r="L29" s="63">
        <v>261.15</v>
      </c>
    </row>
    <row r="30" spans="1:12" ht="12" customHeight="1">
      <c r="A30" s="61">
        <v>0.091827</v>
      </c>
      <c r="B30" s="62">
        <v>0.000918</v>
      </c>
      <c r="C30" s="62">
        <v>9.2E-05</v>
      </c>
      <c r="D30" s="50" t="s">
        <v>369</v>
      </c>
      <c r="E30" s="62">
        <v>0.98846</v>
      </c>
      <c r="F30" s="62">
        <v>0.10982</v>
      </c>
      <c r="G30" s="50" t="s">
        <v>369</v>
      </c>
      <c r="H30" s="50" t="s">
        <v>369</v>
      </c>
      <c r="I30" s="62">
        <v>1</v>
      </c>
      <c r="J30" s="62">
        <v>0.02778</v>
      </c>
      <c r="K30" s="50" t="s">
        <v>369</v>
      </c>
      <c r="L30" s="51" t="s">
        <v>369</v>
      </c>
    </row>
    <row r="31" spans="1:12" ht="12" customHeight="1">
      <c r="A31" s="61">
        <v>3.3058</v>
      </c>
      <c r="B31" s="62">
        <v>0.033058</v>
      </c>
      <c r="C31" s="62">
        <v>0.000331</v>
      </c>
      <c r="D31" s="62">
        <v>3E-06</v>
      </c>
      <c r="E31" s="62">
        <v>35.583</v>
      </c>
      <c r="F31" s="62">
        <v>3.9537</v>
      </c>
      <c r="G31" s="50" t="s">
        <v>369</v>
      </c>
      <c r="H31" s="50" t="s">
        <v>369</v>
      </c>
      <c r="I31" s="62">
        <v>36</v>
      </c>
      <c r="J31" s="62">
        <v>1</v>
      </c>
      <c r="K31" s="62">
        <v>0.00333</v>
      </c>
      <c r="L31" s="63">
        <v>0.00033</v>
      </c>
    </row>
    <row r="32" spans="1:12" ht="12" customHeight="1">
      <c r="A32" s="61">
        <v>991.74</v>
      </c>
      <c r="B32" s="62">
        <v>9.9174</v>
      </c>
      <c r="C32" s="62">
        <v>0.099174</v>
      </c>
      <c r="D32" s="62">
        <v>0.000992</v>
      </c>
      <c r="E32" s="50" t="s">
        <v>369</v>
      </c>
      <c r="F32" s="62">
        <v>1186.1</v>
      </c>
      <c r="G32" s="62">
        <v>0.24506</v>
      </c>
      <c r="H32" s="62">
        <v>0.000382</v>
      </c>
      <c r="I32" s="62">
        <v>10800</v>
      </c>
      <c r="J32" s="62">
        <v>300</v>
      </c>
      <c r="K32" s="62">
        <v>1</v>
      </c>
      <c r="L32" s="63">
        <v>0.1</v>
      </c>
    </row>
    <row r="33" spans="1:12" ht="12" customHeight="1">
      <c r="A33" s="64">
        <v>9917.36</v>
      </c>
      <c r="B33" s="65">
        <v>99.1736</v>
      </c>
      <c r="C33" s="65">
        <v>0.991736</v>
      </c>
      <c r="D33" s="65">
        <v>0.009917</v>
      </c>
      <c r="E33" s="66" t="s">
        <v>369</v>
      </c>
      <c r="F33" s="65">
        <v>11861</v>
      </c>
      <c r="G33" s="65">
        <v>2.4507</v>
      </c>
      <c r="H33" s="65">
        <v>0.003829</v>
      </c>
      <c r="I33" s="65">
        <v>108000</v>
      </c>
      <c r="J33" s="65">
        <v>3000</v>
      </c>
      <c r="K33" s="65">
        <v>10</v>
      </c>
      <c r="L33" s="67">
        <v>1</v>
      </c>
    </row>
    <row r="34" spans="1:12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360" t="s">
        <v>370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</row>
    <row r="36" spans="1:12" ht="10.5" customHeight="1">
      <c r="A36" s="68" t="s">
        <v>371</v>
      </c>
      <c r="B36" s="43" t="s">
        <v>372</v>
      </c>
      <c r="C36" s="362" t="s">
        <v>373</v>
      </c>
      <c r="D36" s="362" t="s">
        <v>374</v>
      </c>
      <c r="E36" s="362" t="s">
        <v>375</v>
      </c>
      <c r="F36" s="362" t="s">
        <v>376</v>
      </c>
      <c r="G36" s="69"/>
      <c r="H36" s="69"/>
      <c r="I36" s="69"/>
      <c r="J36" s="69"/>
      <c r="K36" s="69"/>
      <c r="L36" s="70"/>
    </row>
    <row r="37" spans="1:12" ht="10.5" customHeight="1">
      <c r="A37" s="71" t="s">
        <v>377</v>
      </c>
      <c r="B37" s="72" t="s">
        <v>365</v>
      </c>
      <c r="C37" s="363"/>
      <c r="D37" s="363"/>
      <c r="E37" s="363"/>
      <c r="F37" s="363"/>
      <c r="G37" s="72" t="s">
        <v>378</v>
      </c>
      <c r="H37" s="72" t="s">
        <v>379</v>
      </c>
      <c r="I37" s="72" t="s">
        <v>380</v>
      </c>
      <c r="J37" s="72" t="s">
        <v>381</v>
      </c>
      <c r="K37" s="72" t="s">
        <v>382</v>
      </c>
      <c r="L37" s="73" t="s">
        <v>383</v>
      </c>
    </row>
    <row r="38" spans="1:12" ht="10.5" customHeight="1">
      <c r="A38" s="74" t="s">
        <v>384</v>
      </c>
      <c r="B38" s="75" t="s">
        <v>385</v>
      </c>
      <c r="C38" s="364"/>
      <c r="D38" s="364"/>
      <c r="E38" s="364"/>
      <c r="F38" s="364"/>
      <c r="G38" s="46"/>
      <c r="H38" s="46"/>
      <c r="I38" s="46"/>
      <c r="J38" s="46"/>
      <c r="K38" s="46"/>
      <c r="L38" s="47"/>
    </row>
    <row r="39" spans="1:12" ht="12" customHeight="1">
      <c r="A39" s="48">
        <v>1</v>
      </c>
      <c r="B39" s="49">
        <v>0.001</v>
      </c>
      <c r="C39" s="49">
        <v>1E-06</v>
      </c>
      <c r="D39" s="49">
        <v>0.061024</v>
      </c>
      <c r="E39" s="49">
        <v>3.5E-05</v>
      </c>
      <c r="F39" s="50" t="s">
        <v>386</v>
      </c>
      <c r="G39" s="50" t="s">
        <v>386</v>
      </c>
      <c r="H39" s="50" t="s">
        <v>386</v>
      </c>
      <c r="I39" s="49">
        <v>4E-05</v>
      </c>
      <c r="J39" s="50" t="s">
        <v>386</v>
      </c>
      <c r="K39" s="50" t="s">
        <v>386</v>
      </c>
      <c r="L39" s="51" t="s">
        <v>386</v>
      </c>
    </row>
    <row r="40" spans="1:12" ht="12" customHeight="1">
      <c r="A40" s="48">
        <v>1000</v>
      </c>
      <c r="B40" s="49">
        <v>1</v>
      </c>
      <c r="C40" s="49">
        <v>0.001</v>
      </c>
      <c r="D40" s="49">
        <v>61.024</v>
      </c>
      <c r="E40" s="49">
        <v>0.03531</v>
      </c>
      <c r="F40" s="50" t="s">
        <v>386</v>
      </c>
      <c r="G40" s="49">
        <v>2.1134</v>
      </c>
      <c r="H40" s="49">
        <v>0.26417</v>
      </c>
      <c r="I40" s="49">
        <v>0.03594</v>
      </c>
      <c r="J40" s="49">
        <v>0.55435</v>
      </c>
      <c r="K40" s="50" t="s">
        <v>386</v>
      </c>
      <c r="L40" s="51" t="s">
        <v>386</v>
      </c>
    </row>
    <row r="41" spans="1:12" ht="12" customHeight="1">
      <c r="A41" s="48">
        <v>1000000</v>
      </c>
      <c r="B41" s="49">
        <v>1000</v>
      </c>
      <c r="C41" s="49">
        <v>1</v>
      </c>
      <c r="D41" s="50">
        <v>61024</v>
      </c>
      <c r="E41" s="49">
        <v>35.315</v>
      </c>
      <c r="F41" s="49">
        <v>1.30795</v>
      </c>
      <c r="G41" s="49">
        <v>2113.4</v>
      </c>
      <c r="H41" s="49">
        <v>264.17</v>
      </c>
      <c r="I41" s="49">
        <v>35.937</v>
      </c>
      <c r="J41" s="50" t="s">
        <v>386</v>
      </c>
      <c r="K41" s="49">
        <v>5.5435</v>
      </c>
      <c r="L41" s="52">
        <v>0.16637</v>
      </c>
    </row>
    <row r="42" spans="1:12" ht="12" customHeight="1">
      <c r="A42" s="54">
        <v>16.387</v>
      </c>
      <c r="B42" s="49">
        <v>0.01638</v>
      </c>
      <c r="C42" s="50">
        <v>1.6E-05</v>
      </c>
      <c r="D42" s="49">
        <v>1</v>
      </c>
      <c r="E42" s="50" t="s">
        <v>386</v>
      </c>
      <c r="F42" s="50" t="s">
        <v>386</v>
      </c>
      <c r="G42" s="50" t="s">
        <v>386</v>
      </c>
      <c r="H42" s="50" t="s">
        <v>386</v>
      </c>
      <c r="I42" s="50" t="s">
        <v>386</v>
      </c>
      <c r="J42" s="50" t="s">
        <v>386</v>
      </c>
      <c r="K42" s="50" t="s">
        <v>386</v>
      </c>
      <c r="L42" s="51" t="s">
        <v>386</v>
      </c>
    </row>
    <row r="43" spans="1:12" ht="12" customHeight="1">
      <c r="A43" s="48">
        <v>28317</v>
      </c>
      <c r="B43" s="49">
        <v>28.317</v>
      </c>
      <c r="C43" s="50">
        <v>0.02831</v>
      </c>
      <c r="D43" s="49">
        <v>1728</v>
      </c>
      <c r="E43" s="49">
        <v>1</v>
      </c>
      <c r="F43" s="49">
        <v>0.03704</v>
      </c>
      <c r="G43" s="50" t="s">
        <v>386</v>
      </c>
      <c r="H43" s="49">
        <v>7.4805</v>
      </c>
      <c r="I43" s="49">
        <v>1.0176</v>
      </c>
      <c r="J43" s="49">
        <v>15.698</v>
      </c>
      <c r="K43" s="50">
        <v>0.15698</v>
      </c>
      <c r="L43" s="51" t="s">
        <v>386</v>
      </c>
    </row>
    <row r="44" spans="1:12" ht="12" customHeight="1">
      <c r="A44" s="76">
        <v>764559.8</v>
      </c>
      <c r="B44" s="49">
        <v>764.53</v>
      </c>
      <c r="C44" s="50">
        <v>0.76453</v>
      </c>
      <c r="D44" s="49">
        <v>46656</v>
      </c>
      <c r="E44" s="49">
        <v>27</v>
      </c>
      <c r="F44" s="49">
        <v>1</v>
      </c>
      <c r="G44" s="50" t="s">
        <v>352</v>
      </c>
      <c r="H44" s="49">
        <v>201.97</v>
      </c>
      <c r="I44" s="49">
        <v>27.475</v>
      </c>
      <c r="J44" s="49">
        <v>423.83</v>
      </c>
      <c r="K44" s="50">
        <v>4.2383</v>
      </c>
      <c r="L44" s="51">
        <v>0.12719</v>
      </c>
    </row>
    <row r="45" spans="1:12" ht="12" customHeight="1">
      <c r="A45" s="48">
        <v>473.18</v>
      </c>
      <c r="B45" s="49">
        <v>0.47318</v>
      </c>
      <c r="C45" s="50" t="s">
        <v>352</v>
      </c>
      <c r="D45" s="49">
        <v>28.875</v>
      </c>
      <c r="E45" s="50" t="s">
        <v>352</v>
      </c>
      <c r="F45" s="50" t="s">
        <v>352</v>
      </c>
      <c r="G45" s="49">
        <v>1</v>
      </c>
      <c r="H45" s="49">
        <v>0.125</v>
      </c>
      <c r="I45" s="50" t="s">
        <v>352</v>
      </c>
      <c r="J45" s="49">
        <v>0.26231</v>
      </c>
      <c r="K45" s="50" t="s">
        <v>352</v>
      </c>
      <c r="L45" s="51" t="s">
        <v>352</v>
      </c>
    </row>
    <row r="46" spans="1:12" ht="12" customHeight="1">
      <c r="A46" s="48">
        <v>3785.4</v>
      </c>
      <c r="B46" s="49">
        <v>3.7854</v>
      </c>
      <c r="C46" s="49">
        <v>0.00378</v>
      </c>
      <c r="D46" s="49">
        <v>231</v>
      </c>
      <c r="E46" s="49">
        <v>0.13368</v>
      </c>
      <c r="F46" s="50" t="s">
        <v>352</v>
      </c>
      <c r="G46" s="50">
        <v>8</v>
      </c>
      <c r="H46" s="49">
        <v>1</v>
      </c>
      <c r="I46" s="49">
        <v>0.13604</v>
      </c>
      <c r="J46" s="49">
        <v>2.0985</v>
      </c>
      <c r="K46" s="50">
        <v>0.020985</v>
      </c>
      <c r="L46" s="51" t="s">
        <v>352</v>
      </c>
    </row>
    <row r="47" spans="1:12" ht="12" customHeight="1">
      <c r="A47" s="48">
        <v>27826</v>
      </c>
      <c r="B47" s="49">
        <v>27.826</v>
      </c>
      <c r="C47" s="49">
        <v>0.02783</v>
      </c>
      <c r="D47" s="49">
        <v>1698.1</v>
      </c>
      <c r="E47" s="49">
        <v>0.98274</v>
      </c>
      <c r="F47" s="49">
        <v>0.0367</v>
      </c>
      <c r="G47" s="50" t="s">
        <v>352</v>
      </c>
      <c r="H47" s="49">
        <v>7.3509</v>
      </c>
      <c r="I47" s="49">
        <v>1</v>
      </c>
      <c r="J47" s="49">
        <v>15.426</v>
      </c>
      <c r="K47" s="50">
        <v>0.15426</v>
      </c>
      <c r="L47" s="51">
        <v>0.00463</v>
      </c>
    </row>
    <row r="48" spans="1:12" ht="12" customHeight="1">
      <c r="A48" s="48">
        <v>1803.9</v>
      </c>
      <c r="B48" s="49">
        <v>1.8039</v>
      </c>
      <c r="C48" s="50" t="s">
        <v>352</v>
      </c>
      <c r="D48" s="49">
        <v>110.08</v>
      </c>
      <c r="E48" s="49">
        <v>0.063704</v>
      </c>
      <c r="F48" s="50" t="s">
        <v>352</v>
      </c>
      <c r="G48" s="50">
        <v>3.8123</v>
      </c>
      <c r="H48" s="49">
        <v>0.47654</v>
      </c>
      <c r="I48" s="49">
        <v>0.064827</v>
      </c>
      <c r="J48" s="49">
        <v>1</v>
      </c>
      <c r="K48" s="49">
        <v>0.01</v>
      </c>
      <c r="L48" s="52">
        <v>0.0003</v>
      </c>
    </row>
    <row r="49" spans="1:12" ht="12" customHeight="1">
      <c r="A49" s="48">
        <v>180390</v>
      </c>
      <c r="B49" s="49">
        <v>180.39</v>
      </c>
      <c r="C49" s="49">
        <v>0.18039</v>
      </c>
      <c r="D49" s="49">
        <v>11008</v>
      </c>
      <c r="E49" s="49">
        <v>6.3704</v>
      </c>
      <c r="F49" s="77">
        <v>0.23668</v>
      </c>
      <c r="G49" s="49">
        <v>381.23</v>
      </c>
      <c r="H49" s="49">
        <v>47.654</v>
      </c>
      <c r="I49" s="49">
        <v>6.4827</v>
      </c>
      <c r="J49" s="49">
        <v>100</v>
      </c>
      <c r="K49" s="49">
        <v>1</v>
      </c>
      <c r="L49" s="52">
        <v>0.03001</v>
      </c>
    </row>
    <row r="50" spans="1:12" ht="12" customHeight="1">
      <c r="A50" s="78" t="s">
        <v>352</v>
      </c>
      <c r="B50" s="58">
        <v>6010.5</v>
      </c>
      <c r="C50" s="58">
        <v>6.0105</v>
      </c>
      <c r="D50" s="66" t="s">
        <v>352</v>
      </c>
      <c r="E50" s="58">
        <v>212.26</v>
      </c>
      <c r="F50" s="58">
        <v>7.8615</v>
      </c>
      <c r="G50" s="66" t="s">
        <v>352</v>
      </c>
      <c r="H50" s="66" t="s">
        <v>352</v>
      </c>
      <c r="I50" s="58">
        <v>216</v>
      </c>
      <c r="J50" s="58">
        <v>3331.9</v>
      </c>
      <c r="K50" s="58">
        <v>33.19</v>
      </c>
      <c r="L50" s="59">
        <v>1</v>
      </c>
    </row>
    <row r="51" spans="1:12" ht="7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360" t="s">
        <v>387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</row>
    <row r="53" spans="1:11" ht="12" customHeight="1">
      <c r="A53" s="366" t="s">
        <v>388</v>
      </c>
      <c r="B53" s="355" t="s">
        <v>389</v>
      </c>
      <c r="C53" s="355" t="s">
        <v>390</v>
      </c>
      <c r="D53" s="355" t="s">
        <v>391</v>
      </c>
      <c r="E53" s="355" t="s">
        <v>392</v>
      </c>
      <c r="F53" s="355" t="s">
        <v>393</v>
      </c>
      <c r="G53" s="355" t="s">
        <v>394</v>
      </c>
      <c r="H53" s="355" t="s">
        <v>395</v>
      </c>
      <c r="I53" s="355" t="s">
        <v>396</v>
      </c>
      <c r="J53" s="355" t="s">
        <v>397</v>
      </c>
      <c r="K53" s="357" t="s">
        <v>398</v>
      </c>
    </row>
    <row r="54" spans="1:11" ht="12" customHeight="1">
      <c r="A54" s="367"/>
      <c r="B54" s="361"/>
      <c r="C54" s="368"/>
      <c r="D54" s="361"/>
      <c r="E54" s="361"/>
      <c r="F54" s="361"/>
      <c r="G54" s="361"/>
      <c r="H54" s="361"/>
      <c r="I54" s="361"/>
      <c r="J54" s="361"/>
      <c r="K54" s="365"/>
    </row>
    <row r="55" spans="1:11" ht="12" customHeight="1">
      <c r="A55" s="61">
        <v>1</v>
      </c>
      <c r="B55" s="62">
        <v>0.001</v>
      </c>
      <c r="C55" s="50" t="s">
        <v>399</v>
      </c>
      <c r="D55" s="62">
        <v>15.432</v>
      </c>
      <c r="E55" s="62">
        <v>0.03527</v>
      </c>
      <c r="F55" s="62">
        <v>0.0022</v>
      </c>
      <c r="G55" s="50" t="s">
        <v>399</v>
      </c>
      <c r="H55" s="50" t="s">
        <v>399</v>
      </c>
      <c r="I55" s="62">
        <v>0.26667</v>
      </c>
      <c r="J55" s="62">
        <v>0.00167</v>
      </c>
      <c r="K55" s="51" t="s">
        <v>399</v>
      </c>
    </row>
    <row r="56" spans="1:11" ht="12" customHeight="1">
      <c r="A56" s="61">
        <v>1000</v>
      </c>
      <c r="B56" s="62">
        <v>1</v>
      </c>
      <c r="C56" s="62">
        <v>0.0001</v>
      </c>
      <c r="D56" s="62">
        <v>15432</v>
      </c>
      <c r="E56" s="62">
        <v>35.273</v>
      </c>
      <c r="F56" s="62">
        <v>2.2046</v>
      </c>
      <c r="G56" s="62">
        <v>0.0011</v>
      </c>
      <c r="H56" s="62">
        <v>0.00098</v>
      </c>
      <c r="I56" s="62">
        <v>266.67</v>
      </c>
      <c r="J56" s="62">
        <v>1.6667</v>
      </c>
      <c r="K56" s="63">
        <v>0.26667</v>
      </c>
    </row>
    <row r="57" spans="1:11" ht="12" customHeight="1">
      <c r="A57" s="61">
        <v>1000000</v>
      </c>
      <c r="B57" s="62">
        <v>1000</v>
      </c>
      <c r="C57" s="62">
        <v>1</v>
      </c>
      <c r="D57" s="50" t="s">
        <v>399</v>
      </c>
      <c r="E57" s="50" t="s">
        <v>399</v>
      </c>
      <c r="F57" s="62">
        <v>2204.6</v>
      </c>
      <c r="G57" s="62">
        <v>1.1023</v>
      </c>
      <c r="H57" s="62">
        <v>0.98421</v>
      </c>
      <c r="I57" s="50" t="s">
        <v>399</v>
      </c>
      <c r="J57" s="62">
        <v>1666.7</v>
      </c>
      <c r="K57" s="63">
        <v>266.67</v>
      </c>
    </row>
    <row r="58" spans="1:11" ht="12" customHeight="1">
      <c r="A58" s="61">
        <v>0.0648</v>
      </c>
      <c r="B58" s="50" t="s">
        <v>399</v>
      </c>
      <c r="C58" s="50" t="s">
        <v>399</v>
      </c>
      <c r="D58" s="62">
        <v>1</v>
      </c>
      <c r="E58" s="62">
        <v>0.00229</v>
      </c>
      <c r="F58" s="62">
        <v>0.000743</v>
      </c>
      <c r="G58" s="50" t="s">
        <v>399</v>
      </c>
      <c r="H58" s="50" t="s">
        <v>399</v>
      </c>
      <c r="I58" s="62">
        <v>0.01728</v>
      </c>
      <c r="J58" s="62">
        <v>0.00108</v>
      </c>
      <c r="K58" s="51" t="s">
        <v>399</v>
      </c>
    </row>
    <row r="59" spans="1:11" ht="12" customHeight="1">
      <c r="A59" s="79">
        <v>28.35</v>
      </c>
      <c r="B59" s="62">
        <v>0.02835</v>
      </c>
      <c r="C59" s="50" t="s">
        <v>399</v>
      </c>
      <c r="D59" s="62">
        <v>437.5</v>
      </c>
      <c r="E59" s="62">
        <v>1</v>
      </c>
      <c r="F59" s="62">
        <v>0.0625</v>
      </c>
      <c r="G59" s="50" t="s">
        <v>399</v>
      </c>
      <c r="H59" s="50" t="s">
        <v>399</v>
      </c>
      <c r="I59" s="62">
        <v>7.5598</v>
      </c>
      <c r="J59" s="62">
        <v>0.04725</v>
      </c>
      <c r="K59" s="51" t="s">
        <v>399</v>
      </c>
    </row>
    <row r="60" spans="1:11" ht="12" customHeight="1">
      <c r="A60" s="61">
        <v>453.6</v>
      </c>
      <c r="B60" s="62">
        <v>0.4536</v>
      </c>
      <c r="C60" s="62">
        <v>0.000454</v>
      </c>
      <c r="D60" s="62">
        <v>7000</v>
      </c>
      <c r="E60" s="62">
        <v>16</v>
      </c>
      <c r="F60" s="62">
        <v>1</v>
      </c>
      <c r="G60" s="62">
        <v>0.00045</v>
      </c>
      <c r="H60" s="62">
        <v>0.00045</v>
      </c>
      <c r="I60" s="62">
        <v>120.96</v>
      </c>
      <c r="J60" s="62">
        <v>0.75599</v>
      </c>
      <c r="K60" s="63">
        <v>0.12096</v>
      </c>
    </row>
    <row r="61" spans="1:11" ht="12" customHeight="1">
      <c r="A61" s="80" t="s">
        <v>399</v>
      </c>
      <c r="B61" s="62">
        <v>907.18</v>
      </c>
      <c r="C61" s="62">
        <v>0.90718</v>
      </c>
      <c r="D61" s="50" t="s">
        <v>399</v>
      </c>
      <c r="E61" s="62">
        <v>32000</v>
      </c>
      <c r="F61" s="62">
        <v>2000</v>
      </c>
      <c r="G61" s="62">
        <v>0.8929</v>
      </c>
      <c r="H61" s="62">
        <v>0.8929</v>
      </c>
      <c r="I61" s="50" t="s">
        <v>399</v>
      </c>
      <c r="J61" s="62">
        <v>1512</v>
      </c>
      <c r="K61" s="63">
        <v>241.92</v>
      </c>
    </row>
    <row r="62" spans="1:11" ht="12" customHeight="1">
      <c r="A62" s="80" t="s">
        <v>399</v>
      </c>
      <c r="B62" s="62">
        <v>1016.05</v>
      </c>
      <c r="C62" s="81">
        <v>1.016</v>
      </c>
      <c r="D62" s="50" t="s">
        <v>399</v>
      </c>
      <c r="E62" s="62">
        <v>35840</v>
      </c>
      <c r="F62" s="62">
        <v>2240</v>
      </c>
      <c r="G62" s="62">
        <v>1.12</v>
      </c>
      <c r="H62" s="62">
        <v>1</v>
      </c>
      <c r="I62" s="62">
        <v>270944</v>
      </c>
      <c r="J62" s="62">
        <v>1693.4</v>
      </c>
      <c r="K62" s="63">
        <v>270.95</v>
      </c>
    </row>
    <row r="63" spans="1:11" ht="12" customHeight="1">
      <c r="A63" s="61">
        <v>3.75</v>
      </c>
      <c r="B63" s="50" t="s">
        <v>399</v>
      </c>
      <c r="C63" s="50" t="s">
        <v>399</v>
      </c>
      <c r="D63" s="62">
        <v>57.872</v>
      </c>
      <c r="E63" s="62">
        <v>0.13228</v>
      </c>
      <c r="F63" s="62">
        <v>0.00827</v>
      </c>
      <c r="G63" s="50" t="s">
        <v>399</v>
      </c>
      <c r="H63" s="50" t="s">
        <v>399</v>
      </c>
      <c r="I63" s="62">
        <v>1</v>
      </c>
      <c r="J63" s="50" t="s">
        <v>399</v>
      </c>
      <c r="K63" s="51" t="s">
        <v>399</v>
      </c>
    </row>
    <row r="64" spans="1:11" ht="12" customHeight="1">
      <c r="A64" s="61">
        <v>600</v>
      </c>
      <c r="B64" s="62">
        <v>0.6</v>
      </c>
      <c r="C64" s="62">
        <v>0.0006</v>
      </c>
      <c r="D64" s="62">
        <v>9259.6</v>
      </c>
      <c r="E64" s="62">
        <v>21.164</v>
      </c>
      <c r="F64" s="62">
        <v>1.3228</v>
      </c>
      <c r="G64" s="50" t="s">
        <v>399</v>
      </c>
      <c r="H64" s="50" t="s">
        <v>399</v>
      </c>
      <c r="I64" s="62">
        <v>160</v>
      </c>
      <c r="J64" s="62">
        <v>1</v>
      </c>
      <c r="K64" s="63">
        <v>0.16</v>
      </c>
    </row>
    <row r="65" spans="1:11" ht="12" customHeight="1">
      <c r="A65" s="57">
        <v>3750</v>
      </c>
      <c r="B65" s="58">
        <v>3.75</v>
      </c>
      <c r="C65" s="58">
        <v>0.00375</v>
      </c>
      <c r="D65" s="58">
        <v>57872</v>
      </c>
      <c r="E65" s="58">
        <v>132.28</v>
      </c>
      <c r="F65" s="58">
        <v>8.2672</v>
      </c>
      <c r="G65" s="58">
        <v>0.00413</v>
      </c>
      <c r="H65" s="58">
        <v>0.00369</v>
      </c>
      <c r="I65" s="58">
        <v>1000</v>
      </c>
      <c r="J65" s="58">
        <v>6.25</v>
      </c>
      <c r="K65" s="59">
        <v>1</v>
      </c>
    </row>
  </sheetData>
  <sheetProtection/>
  <mergeCells count="37">
    <mergeCell ref="H53:H54"/>
    <mergeCell ref="A52:L52"/>
    <mergeCell ref="J53:J54"/>
    <mergeCell ref="K53:K54"/>
    <mergeCell ref="A53:A54"/>
    <mergeCell ref="B53:B54"/>
    <mergeCell ref="C53:C54"/>
    <mergeCell ref="D53:D54"/>
    <mergeCell ref="E53:E54"/>
    <mergeCell ref="F53:F54"/>
    <mergeCell ref="G53:G54"/>
    <mergeCell ref="K20:K21"/>
    <mergeCell ref="A35:L35"/>
    <mergeCell ref="C36:C38"/>
    <mergeCell ref="D36:D38"/>
    <mergeCell ref="E36:E38"/>
    <mergeCell ref="F36:F38"/>
    <mergeCell ref="I4:I5"/>
    <mergeCell ref="I53:I54"/>
    <mergeCell ref="K4:K5"/>
    <mergeCell ref="L4:L5"/>
    <mergeCell ref="A19:L19"/>
    <mergeCell ref="B20:B21"/>
    <mergeCell ref="C20:C21"/>
    <mergeCell ref="G20:G21"/>
    <mergeCell ref="I20:I21"/>
    <mergeCell ref="J20:J21"/>
    <mergeCell ref="J4:J5"/>
    <mergeCell ref="L20:L21"/>
    <mergeCell ref="A1:L1"/>
    <mergeCell ref="A3:L3"/>
    <mergeCell ref="B4:B5"/>
    <mergeCell ref="D4:D5"/>
    <mergeCell ref="E4:E5"/>
    <mergeCell ref="F4:F5"/>
    <mergeCell ref="G4:G5"/>
    <mergeCell ref="H4:H5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2013-04-12T02:22:44Z</cp:lastPrinted>
  <dcterms:created xsi:type="dcterms:W3CDTF">2013-02-26T04:32:24Z</dcterms:created>
  <dcterms:modified xsi:type="dcterms:W3CDTF">2013-04-12T02:23:19Z</dcterms:modified>
  <cp:category/>
  <cp:version/>
  <cp:contentType/>
  <cp:contentStatus/>
</cp:coreProperties>
</file>