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tabRatio="880" activeTab="0"/>
  </bookViews>
  <sheets>
    <sheet name="グラフ " sheetId="1" r:id="rId1"/>
    <sheet name="9-1母子保健事業健康診査状況" sheetId="2" r:id="rId2"/>
    <sheet name="9-2定期予防接種の状況(１）" sheetId="3" r:id="rId3"/>
    <sheet name="9-2定期予防接種の状況 (2)" sheetId="4" r:id="rId4"/>
    <sheet name="9-3各種健診（検診）受診状況" sheetId="5" r:id="rId5"/>
    <sheet name="9-4親子健康手帳交付状況" sheetId="6" r:id="rId6"/>
    <sheet name="9-5ごみ処理状況" sheetId="7" r:id="rId7"/>
    <sheet name="9-6し尿処理状況" sheetId="8" r:id="rId8"/>
    <sheet name="9-7畜犬野犬等の状況" sheetId="9" r:id="rId9"/>
    <sheet name="9-8公害苦情一覧" sheetId="10" r:id="rId10"/>
    <sheet name="9-9国民健康保険加入状況" sheetId="11" r:id="rId11"/>
    <sheet name="9-10国民健康保険受診状況" sheetId="12" r:id="rId12"/>
    <sheet name="9-11国民健康保険税賦課" sheetId="13" r:id="rId13"/>
    <sheet name="9-12国民健康保険の出産育児" sheetId="14" r:id="rId14"/>
    <sheet name="9-13医療施設数、病床数" sheetId="15" r:id="rId15"/>
  </sheets>
  <externalReferences>
    <externalReference r:id="rId18"/>
  </externalReferences>
  <definedNames>
    <definedName name="_xlnm.Print_Area" localSheetId="11">'9-10国民健康保険受診状況'!$A$1:$K$18</definedName>
    <definedName name="_xlnm.Print_Area" localSheetId="12">'9-11国民健康保険税賦課'!$A$1:$G$26</definedName>
    <definedName name="_xlnm.Print_Area" localSheetId="13">'9-12国民健康保険の出産育児'!$A$1:$E$14</definedName>
    <definedName name="_xlnm.Print_Area" localSheetId="14">'9-13医療施設数、病床数'!$A$1:$I$11</definedName>
    <definedName name="_xlnm.Print_Area" localSheetId="4">'9-3各種健診（検診）受診状況'!$A$1:$L$18</definedName>
    <definedName name="_xlnm.Print_Area" localSheetId="6">'9-5ごみ処理状況'!$A$1:$K$10</definedName>
    <definedName name="_xlnm.Print_Area" localSheetId="10">'9-9国民健康保険加入状況'!$A$1:$K$29</definedName>
    <definedName name="_xlnm.Print_Area" localSheetId="0">'グラフ '!$A$1:$K$65</definedName>
    <definedName name="使用場所">#REF!</definedName>
  </definedNames>
  <calcPr fullCalcOnLoad="1"/>
</workbook>
</file>

<file path=xl/sharedStrings.xml><?xml version="1.0" encoding="utf-8"?>
<sst xmlns="http://schemas.openxmlformats.org/spreadsheetml/2006/main" count="443" uniqueCount="261">
  <si>
    <t>平成21年</t>
  </si>
  <si>
    <t>平成22年</t>
  </si>
  <si>
    <t>平成23年</t>
  </si>
  <si>
    <t>平成24年</t>
  </si>
  <si>
    <t>可燃</t>
  </si>
  <si>
    <t>不燃</t>
  </si>
  <si>
    <t>粗大</t>
  </si>
  <si>
    <t>資源</t>
  </si>
  <si>
    <t>有害</t>
  </si>
  <si>
    <t>平成20年度</t>
  </si>
  <si>
    <t>平成21年度</t>
  </si>
  <si>
    <t>平成22年度</t>
  </si>
  <si>
    <t>平成23年度</t>
  </si>
  <si>
    <t>平成20年度</t>
  </si>
  <si>
    <t>平成21年度</t>
  </si>
  <si>
    <t>平成22年度</t>
  </si>
  <si>
    <t>平成23年度</t>
  </si>
  <si>
    <t>１．母子保健事</t>
  </si>
  <si>
    <t>業健康診査状況</t>
  </si>
  <si>
    <t>　　　 区分
年度</t>
  </si>
  <si>
    <t>乳児一般健康診査</t>
  </si>
  <si>
    <t>1才6ヶ月健診</t>
  </si>
  <si>
    <t>3才児健診</t>
  </si>
  <si>
    <t>該当者</t>
  </si>
  <si>
    <t>受診者数</t>
  </si>
  <si>
    <t>受診率(％)</t>
  </si>
  <si>
    <t>平成24年度</t>
  </si>
  <si>
    <t>資料：健康増進課</t>
  </si>
  <si>
    <t>２． 定 期 予 防</t>
  </si>
  <si>
    <t>接 種 の 状 況</t>
  </si>
  <si>
    <t>≪集団≫</t>
  </si>
  <si>
    <t>ＢＣＧ</t>
  </si>
  <si>
    <t>ポリオ</t>
  </si>
  <si>
    <t>ＤＴ</t>
  </si>
  <si>
    <t>対象者</t>
  </si>
  <si>
    <t>接種者数</t>
  </si>
  <si>
    <t>接種率(％)</t>
  </si>
  <si>
    <t>接種率(%)</t>
  </si>
  <si>
    <t>≪個別≫</t>
  </si>
  <si>
    <t>ＤＰＴ</t>
  </si>
  <si>
    <t>日本脳炎</t>
  </si>
  <si>
    <t>インフルエンザ</t>
  </si>
  <si>
    <t>麻しん風しん(MR)１期</t>
  </si>
  <si>
    <t>麻しん風しん(MR)２期</t>
  </si>
  <si>
    <t>麻しん風しん(MR)３期</t>
  </si>
  <si>
    <t>麻しん風しん(MR)４期</t>
  </si>
  <si>
    <t xml:space="preserve">    各年月末現在</t>
  </si>
  <si>
    <t>月別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</si>
  <si>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</si>
  <si>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</si>
  <si>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</si>
  <si>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</si>
  <si>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</si>
  <si>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</si>
  <si>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</si>
  <si>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</si>
  <si>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</si>
  <si>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</si>
  <si>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</si>
  <si>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</si>
  <si>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</si>
  <si>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平成25年</t>
  </si>
  <si>
    <t xml:space="preserve">    資料：健康増進課</t>
  </si>
  <si>
    <t>３．各種健診（検診）受診状況</t>
  </si>
  <si>
    <t>年度</t>
  </si>
  <si>
    <t>区分</t>
  </si>
  <si>
    <t>対象者</t>
  </si>
  <si>
    <t>受診者</t>
  </si>
  <si>
    <r>
      <t>受診率</t>
    </r>
    <r>
      <rPr>
        <sz val="9"/>
        <rFont val="ＭＳ 明朝"/>
        <family val="1"/>
      </rPr>
      <t>(%)</t>
    </r>
  </si>
  <si>
    <t>特定健康診査</t>
  </si>
  <si>
    <t>一般健康診査</t>
  </si>
  <si>
    <t>個別及び
集団方式</t>
  </si>
  <si>
    <t>４０歳以上</t>
  </si>
  <si>
    <t>４０歳未満</t>
  </si>
  <si>
    <t>人間
ドック</t>
  </si>
  <si>
    <t>－</t>
  </si>
  <si>
    <t>訪問診査</t>
  </si>
  <si>
    <t>胃がん検診</t>
  </si>
  <si>
    <t>大腸がん検診</t>
  </si>
  <si>
    <t>肺がん・結核検診</t>
  </si>
  <si>
    <t>子宮頸がん検診</t>
  </si>
  <si>
    <t>乳がん検診</t>
  </si>
  <si>
    <t xml:space="preserve">　注：乳がん･子宮頸がんの受診率
    </t>
  </si>
  <si>
    <t>資料：健康支援課</t>
  </si>
  <si>
    <t xml:space="preserve">     ＝（[前年度受診者数＋当該年度受診者数]-2年連続受診者数）／当該年度の対象者数</t>
  </si>
  <si>
    <t>５．ご み 処 理 状 況</t>
  </si>
  <si>
    <t>年度</t>
  </si>
  <si>
    <t>収集運搬</t>
  </si>
  <si>
    <t>ごみの種別収集量（ｔ）</t>
  </si>
  <si>
    <t>1日平均</t>
  </si>
  <si>
    <t>世帯数</t>
  </si>
  <si>
    <t>日数</t>
  </si>
  <si>
    <t>台数</t>
  </si>
  <si>
    <t>合計</t>
  </si>
  <si>
    <r>
      <t>排出量</t>
    </r>
    <r>
      <rPr>
        <sz val="9"/>
        <rFont val="ＭＳ 明朝"/>
        <family val="1"/>
      </rPr>
      <t>(ｔ)</t>
    </r>
  </si>
  <si>
    <t>－</t>
  </si>
  <si>
    <t xml:space="preserve">        資料：環境対策課</t>
  </si>
  <si>
    <t>６．し 尿 処 理 状 況</t>
  </si>
  <si>
    <t>収集運搬・</t>
  </si>
  <si>
    <t>１日平均収集</t>
  </si>
  <si>
    <t>日      数</t>
  </si>
  <si>
    <t>処理量(kℓ)</t>
  </si>
  <si>
    <t>運搬量(kℓ)</t>
  </si>
  <si>
    <t>平成24年度</t>
  </si>
  <si>
    <t>資料：環境対策課</t>
  </si>
  <si>
    <t>７．畜　犬・野　犬　等　の　状　況</t>
  </si>
  <si>
    <t>畜犬登録数</t>
  </si>
  <si>
    <t>野犬及び不要犬</t>
  </si>
  <si>
    <t>犬による咬傷被害状況</t>
  </si>
  <si>
    <t>捕      獲      数</t>
  </si>
  <si>
    <t>飼い犬</t>
  </si>
  <si>
    <t>野犬</t>
  </si>
  <si>
    <t>3,785(380)</t>
  </si>
  <si>
    <t>3,858(329)</t>
  </si>
  <si>
    <t>4,063(334)</t>
  </si>
  <si>
    <t>4,232(323)</t>
  </si>
  <si>
    <t>－</t>
  </si>
  <si>
    <t>4,267(282)</t>
  </si>
  <si>
    <t>　※（　）内は新規登録</t>
  </si>
  <si>
    <t xml:space="preserve">           資料：環境対策課</t>
  </si>
  <si>
    <t>８． 公 害 苦 情 一 覧</t>
  </si>
  <si>
    <t>平成23年度　　　　　　　総数</t>
  </si>
  <si>
    <t>平成24年度　　　　　　　総数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</si>
  <si>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</si>
  <si>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</si>
  <si>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</si>
  <si>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</si>
  <si>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</si>
  <si>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</si>
  <si>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</si>
  <si>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</si>
  <si>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</si>
  <si>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</si>
  <si>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</si>
  <si>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</si>
  <si>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野焼き</t>
  </si>
  <si>
    <t>粉じん関係</t>
  </si>
  <si>
    <t>－</t>
  </si>
  <si>
    <t>騒音関係</t>
  </si>
  <si>
    <t>空地管理関係</t>
  </si>
  <si>
    <t>悪臭関係</t>
  </si>
  <si>
    <t>ハブ類関係</t>
  </si>
  <si>
    <t>ﾊﾁ､ｺﾞｷﾌﾞﾘ､ﾔｽﾃﾞ関係</t>
  </si>
  <si>
    <t>犬の苦情</t>
  </si>
  <si>
    <t>猫の苦情</t>
  </si>
  <si>
    <t>その他</t>
  </si>
  <si>
    <t>計</t>
  </si>
  <si>
    <t>国民健康保険</t>
  </si>
  <si>
    <t>　平成24年度国民健康保険の加入状況は、平成25年3月31日現在で世帯数16,571世帯（対前年度比 1.82 %減）、被保険者数31,934人（対前年度比 3.13%減）となっている。</t>
  </si>
  <si>
    <t>９．国 民 健 康 保 険 加 入 状 況</t>
  </si>
  <si>
    <t xml:space="preserve">各年度末現在　単位：人 </t>
  </si>
  <si>
    <t>　　区分
年度</t>
  </si>
  <si>
    <t>住民登録</t>
  </si>
  <si>
    <t>国民健康保険</t>
  </si>
  <si>
    <t>被保険者の内訳</t>
  </si>
  <si>
    <t>世帯数</t>
  </si>
  <si>
    <t>人口</t>
  </si>
  <si>
    <t>加入率</t>
  </si>
  <si>
    <t>被  保</t>
  </si>
  <si>
    <t>一般被</t>
  </si>
  <si>
    <t>退職被</t>
  </si>
  <si>
    <t>％</t>
  </si>
  <si>
    <t>険者数</t>
  </si>
  <si>
    <t>保険者数</t>
  </si>
  <si>
    <t>20年度</t>
  </si>
  <si>
    <t>伸　率</t>
  </si>
  <si>
    <t>21年度</t>
  </si>
  <si>
    <t>22年度</t>
  </si>
  <si>
    <t>23年度</t>
  </si>
  <si>
    <t>24年度</t>
  </si>
  <si>
    <t xml:space="preserve">　　　資料：国民健康保険課 </t>
  </si>
  <si>
    <t>　　　　</t>
  </si>
  <si>
    <t>１０．国 民 健 康</t>
  </si>
  <si>
    <t>保 険 受 診 状 況</t>
  </si>
  <si>
    <t>単位：円</t>
  </si>
  <si>
    <t>　　　区　分
年　度</t>
  </si>
  <si>
    <t>一般被保険者療養の給付等</t>
  </si>
  <si>
    <t>退職被保険者療養の給付等</t>
  </si>
  <si>
    <t>1人当り療養諸費
費用額(全体)</t>
  </si>
  <si>
    <t>診療費</t>
  </si>
  <si>
    <t>1人当り療養諸費
費用額</t>
  </si>
  <si>
    <t>1人当り療養諸費　費用額</t>
  </si>
  <si>
    <t>1件当り</t>
  </si>
  <si>
    <t>1日当り</t>
  </si>
  <si>
    <t>1人当り</t>
  </si>
  <si>
    <t>平成20年度</t>
  </si>
  <si>
    <t>平成21年度</t>
  </si>
  <si>
    <t>平成22年度</t>
  </si>
  <si>
    <t>平成23年度</t>
  </si>
  <si>
    <t>平成24年度</t>
  </si>
  <si>
    <t xml:space="preserve">  注 ： 診療費＝入院＋入院外＋歯科</t>
  </si>
  <si>
    <t xml:space="preserve"> 　　　 療養の給付＝診療費＋調剤＋食事・生活療養費＋訪問看護</t>
  </si>
  <si>
    <t>　　　　療養諸費＝療養の給付＋療養費</t>
  </si>
  <si>
    <t>　　　　療養の給付は3月～2月診療分</t>
  </si>
  <si>
    <t>　　　　療養費は4月～3月支給決定分</t>
  </si>
  <si>
    <t>　　　　平成20年度から老人保健対象者は後期高齢者医療へ移行</t>
  </si>
  <si>
    <t>１１．国民健康保険税賦課・収納状況(現年分)</t>
  </si>
  <si>
    <t>単位：円・人</t>
  </si>
  <si>
    <t>　　 区分
年度</t>
  </si>
  <si>
    <t>調定額</t>
  </si>
  <si>
    <t>収入済額</t>
  </si>
  <si>
    <t>収入率(％)</t>
  </si>
  <si>
    <t>一人当り税額</t>
  </si>
  <si>
    <t>被保険者数</t>
  </si>
  <si>
    <t>一般</t>
  </si>
  <si>
    <t>退職</t>
  </si>
  <si>
    <t>資料：国民健康保険課</t>
  </si>
  <si>
    <t>　注：一人当り税額＝調定額÷被保険者数</t>
  </si>
  <si>
    <t>１２．国民健康保険の出産育児一時金・葬祭費</t>
  </si>
  <si>
    <t>単位：千円</t>
  </si>
  <si>
    <t>出産育児一時金</t>
  </si>
  <si>
    <t>葬祭費</t>
  </si>
  <si>
    <t>件数</t>
  </si>
  <si>
    <t>支給額</t>
  </si>
  <si>
    <t>１３．医療施設数、病床数</t>
  </si>
  <si>
    <t>各年３月末現在</t>
  </si>
  <si>
    <t>　　 区分
年次</t>
  </si>
  <si>
    <t>総　　数</t>
  </si>
  <si>
    <t>病　　院</t>
  </si>
  <si>
    <t>一般診療所</t>
  </si>
  <si>
    <t>歯科診療所</t>
  </si>
  <si>
    <t>有床診療所</t>
  </si>
  <si>
    <t>無   床</t>
  </si>
  <si>
    <t>施設数</t>
  </si>
  <si>
    <t>病床数</t>
  </si>
  <si>
    <t>診療所</t>
  </si>
  <si>
    <t xml:space="preserve"> 資料：国民健康保険課</t>
  </si>
  <si>
    <t>　　　　　　　区　分
年　度　</t>
  </si>
  <si>
    <t xml:space="preserve">    １．ご み 処 理 状 況</t>
  </si>
  <si>
    <t xml:space="preserve">  ２．し 尿 処 理 状 況</t>
  </si>
  <si>
    <t xml:space="preserve">    ３．野 犬 及 び 不 要 件 捕 獲 数</t>
  </si>
  <si>
    <t xml:space="preserve">     ４．市 内 医 療 施 設 数</t>
  </si>
  <si>
    <t>4．市内医療施設</t>
  </si>
  <si>
    <t>病院</t>
  </si>
  <si>
    <t>一般診療所</t>
  </si>
  <si>
    <t>歯科診療所</t>
  </si>
  <si>
    <t>平成21年</t>
  </si>
  <si>
    <t>平成22年</t>
  </si>
  <si>
    <t>平成23年</t>
  </si>
  <si>
    <t>平成24年</t>
  </si>
  <si>
    <t>1．ごみ処理状況</t>
  </si>
  <si>
    <t>可燃</t>
  </si>
  <si>
    <t>不燃</t>
  </si>
  <si>
    <t>粗大</t>
  </si>
  <si>
    <t>その他</t>
  </si>
  <si>
    <t>平成20年度</t>
  </si>
  <si>
    <t>平成21年度</t>
  </si>
  <si>
    <t>平成22年度</t>
  </si>
  <si>
    <t>平成23年度</t>
  </si>
  <si>
    <t>2．し尿処理状況</t>
  </si>
  <si>
    <t>収集運搬量（千㎘）</t>
  </si>
  <si>
    <t>平成20年度</t>
  </si>
  <si>
    <t>平成21年度</t>
  </si>
  <si>
    <t>平成22年度</t>
  </si>
  <si>
    <t>平成23年度</t>
  </si>
  <si>
    <t>3．野犬及び不要犬捕獲数</t>
  </si>
  <si>
    <t>捕獲数（頭）</t>
  </si>
  <si>
    <t>４．親子健康手帳（母子手帳）交付状況</t>
  </si>
  <si>
    <t>平成25年</t>
  </si>
  <si>
    <t>平成24年度</t>
  </si>
  <si>
    <t>平成24年度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</si>
</sst>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#,##0_ ;[Red]\-#,##0\ "/>
    <numFmt numFmtId="181" formatCode="#,##0.00;&quot;△ &quot;#,##0.00"/>
    <numFmt numFmtId="182" formatCode="#,##0_);[Red]\(#,##0\)"/>
    <numFmt numFmtId="183" formatCode="#,##0.00_ "/>
    <numFmt numFmtId="184" formatCode="0.00_ "/>
    <numFmt numFmtId="185" formatCode="#,##0\ 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8"/>
      <name val="ＭＳ 明朝"/>
      <family val="1"/>
    </font>
    <font>
      <sz val="10"/>
      <name val="ＭＳ 明朝"/>
      <family val="1"/>
    </font>
    <font>
      <sz val="11"/>
      <color indexed="10"/>
      <name val="ＭＳ Ｐゴシック"/>
      <family val="3"/>
    </font>
    <font>
      <b/>
      <sz val="16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10"/>
      <name val="Arial"/>
      <family val="2"/>
    </font>
    <font>
      <sz val="18"/>
      <name val="ＭＳ Ｐゴシック"/>
      <family val="3"/>
    </font>
    <font>
      <sz val="9"/>
      <color indexed="8"/>
      <name val="ＭＳ 明朝"/>
      <family val="1"/>
    </font>
    <font>
      <sz val="9.2"/>
      <color indexed="8"/>
      <name val="ＭＳ 明朝"/>
      <family val="1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9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9"/>
      <name val="ＭＳ 明朝"/>
      <family val="1"/>
    </font>
    <font>
      <sz val="11"/>
      <color indexed="9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9"/>
      <color rgb="FFFF0000"/>
      <name val="ＭＳ 明朝"/>
      <family val="1"/>
    </font>
    <font>
      <sz val="11"/>
      <color rgb="FFFF0000"/>
      <name val="ＭＳ 明朝"/>
      <family val="1"/>
    </font>
    <font>
      <sz val="11"/>
      <color theme="0"/>
      <name val="ＭＳ Ｐゴシック"/>
      <family val="3"/>
    </font>
    <font>
      <sz val="11"/>
      <color theme="0"/>
      <name val="ＭＳ 明朝"/>
      <family val="1"/>
    </font>
    <font>
      <sz val="11"/>
      <color theme="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/>
      <bottom/>
    </border>
    <border>
      <left style="thin"/>
      <right style="hair"/>
      <top/>
      <bottom/>
    </border>
    <border>
      <left style="hair"/>
      <right/>
      <top/>
      <bottom/>
    </border>
    <border>
      <left style="hair"/>
      <right style="hair"/>
      <top/>
      <bottom/>
    </border>
    <border>
      <left style="thin"/>
      <right>
        <color indexed="63"/>
      </right>
      <top/>
      <bottom style="thin"/>
    </border>
    <border>
      <left style="thin"/>
      <right style="hair"/>
      <top/>
      <bottom style="thin"/>
    </border>
    <border>
      <left style="hair"/>
      <right/>
      <top/>
      <bottom style="thin"/>
    </border>
    <border>
      <left style="hair"/>
      <right style="hair"/>
      <top/>
      <bottom style="thin"/>
    </border>
    <border>
      <left/>
      <right/>
      <top style="thin"/>
      <bottom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/>
      <bottom/>
    </border>
    <border>
      <left style="hair"/>
      <right style="thin"/>
      <top/>
      <bottom/>
    </border>
    <border>
      <left/>
      <right style="hair"/>
      <top/>
      <bottom style="thin"/>
    </border>
    <border>
      <left style="hair"/>
      <right style="thin"/>
      <top/>
      <bottom style="thin"/>
    </border>
    <border>
      <left style="hair"/>
      <right/>
      <top style="hair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/>
      <bottom style="hair"/>
    </border>
    <border diagonalDown="1">
      <left style="thin"/>
      <right style="hair"/>
      <top style="thin"/>
      <bottom style="thin"/>
      <diagonal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/>
      <bottom style="thin"/>
    </border>
    <border diagonalDown="1">
      <left style="thin"/>
      <right style="thin"/>
      <top style="thin"/>
      <bottom style="thin"/>
      <diagonal style="thin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thin"/>
      <bottom/>
    </border>
    <border>
      <left/>
      <right style="hair"/>
      <top style="thin"/>
      <bottom/>
    </border>
    <border diagonalDown="1">
      <left style="thin"/>
      <right style="hair"/>
      <top style="thin"/>
      <bottom/>
      <diagonal style="thin"/>
    </border>
    <border diagonalDown="1">
      <left style="thin"/>
      <right style="hair"/>
      <top/>
      <bottom style="hair"/>
      <diagonal style="thin"/>
    </border>
    <border diagonalDown="1">
      <left style="thin"/>
      <right style="thin"/>
      <top/>
      <bottom/>
      <diagonal style="thin"/>
    </border>
    <border>
      <left style="thin"/>
      <right>
        <color indexed="63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/>
      <top/>
      <bottom style="hair"/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61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0" fillId="0" borderId="0" xfId="64">
      <alignment vertical="center"/>
      <protection/>
    </xf>
    <xf numFmtId="0" fontId="3" fillId="0" borderId="0" xfId="64" applyFont="1">
      <alignment vertical="center"/>
      <protection/>
    </xf>
    <xf numFmtId="0" fontId="4" fillId="0" borderId="0" xfId="64" applyFont="1">
      <alignment vertical="center"/>
      <protection/>
    </xf>
    <xf numFmtId="0" fontId="5" fillId="0" borderId="0" xfId="64" applyFont="1">
      <alignment vertical="center"/>
      <protection/>
    </xf>
    <xf numFmtId="0" fontId="6" fillId="0" borderId="0" xfId="64" applyFont="1">
      <alignment vertical="center"/>
      <protection/>
    </xf>
    <xf numFmtId="0" fontId="3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177" fontId="7" fillId="0" borderId="15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177" fontId="7" fillId="0" borderId="14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right" vertical="center"/>
    </xf>
    <xf numFmtId="177" fontId="7" fillId="0" borderId="19" xfId="0" applyNumberFormat="1" applyFont="1" applyFill="1" applyBorder="1" applyAlignment="1">
      <alignment horizontal="right" vertical="center"/>
    </xf>
    <xf numFmtId="176" fontId="7" fillId="0" borderId="19" xfId="0" applyNumberFormat="1" applyFont="1" applyFill="1" applyBorder="1" applyAlignment="1">
      <alignment horizontal="right" vertical="center"/>
    </xf>
    <xf numFmtId="177" fontId="7" fillId="0" borderId="18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3" fillId="0" borderId="2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/>
    </xf>
    <xf numFmtId="177" fontId="7" fillId="0" borderId="15" xfId="0" applyNumberFormat="1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distributed" vertical="center"/>
    </xf>
    <xf numFmtId="177" fontId="7" fillId="0" borderId="19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177" fontId="7" fillId="0" borderId="26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176" fontId="7" fillId="0" borderId="14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 vertical="justify"/>
    </xf>
    <xf numFmtId="0" fontId="3" fillId="0" borderId="30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vertical="justify"/>
    </xf>
    <xf numFmtId="0" fontId="3" fillId="0" borderId="17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176" fontId="7" fillId="0" borderId="2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distributed" vertical="center" shrinkToFit="1"/>
    </xf>
    <xf numFmtId="0" fontId="9" fillId="0" borderId="11" xfId="0" applyFont="1" applyFill="1" applyBorder="1" applyAlignment="1">
      <alignment horizontal="distributed" vertical="center" shrinkToFit="1"/>
    </xf>
    <xf numFmtId="0" fontId="9" fillId="0" borderId="11" xfId="0" applyFont="1" applyFill="1" applyBorder="1" applyAlignment="1">
      <alignment horizontal="left" vertical="center" shrinkToFit="1"/>
    </xf>
    <xf numFmtId="0" fontId="9" fillId="0" borderId="27" xfId="0" applyFont="1" applyFill="1" applyBorder="1" applyAlignment="1">
      <alignment horizontal="left" vertical="center" shrinkToFit="1"/>
    </xf>
    <xf numFmtId="0" fontId="9" fillId="0" borderId="22" xfId="0" applyFont="1" applyFill="1" applyBorder="1" applyAlignment="1">
      <alignment horizontal="left" vertical="center" shrinkToFit="1"/>
    </xf>
    <xf numFmtId="38" fontId="12" fillId="0" borderId="33" xfId="52" applyFont="1" applyFill="1" applyBorder="1" applyAlignment="1">
      <alignment vertical="center"/>
    </xf>
    <xf numFmtId="38" fontId="12" fillId="0" borderId="34" xfId="52" applyFont="1" applyFill="1" applyBorder="1" applyAlignment="1">
      <alignment vertical="center"/>
    </xf>
    <xf numFmtId="178" fontId="12" fillId="0" borderId="34" xfId="43" applyNumberFormat="1" applyFont="1" applyFill="1" applyBorder="1" applyAlignment="1">
      <alignment vertical="center"/>
    </xf>
    <xf numFmtId="178" fontId="12" fillId="0" borderId="35" xfId="43" applyNumberFormat="1" applyFont="1" applyFill="1" applyBorder="1" applyAlignment="1">
      <alignment vertical="center"/>
    </xf>
    <xf numFmtId="178" fontId="12" fillId="0" borderId="36" xfId="43" applyNumberFormat="1" applyFont="1" applyFill="1" applyBorder="1" applyAlignment="1">
      <alignment vertical="center"/>
    </xf>
    <xf numFmtId="179" fontId="0" fillId="0" borderId="0" xfId="43" applyNumberFormat="1" applyFont="1" applyFill="1" applyAlignment="1">
      <alignment vertical="center"/>
    </xf>
    <xf numFmtId="0" fontId="9" fillId="0" borderId="37" xfId="0" applyFont="1" applyFill="1" applyBorder="1" applyAlignment="1">
      <alignment horizontal="centerContinuous" vertical="center" shrinkToFit="1"/>
    </xf>
    <xf numFmtId="38" fontId="12" fillId="0" borderId="38" xfId="52" applyFont="1" applyFill="1" applyBorder="1" applyAlignment="1">
      <alignment vertical="center"/>
    </xf>
    <xf numFmtId="38" fontId="12" fillId="0" borderId="39" xfId="52" applyFont="1" applyFill="1" applyBorder="1" applyAlignment="1">
      <alignment vertical="center"/>
    </xf>
    <xf numFmtId="178" fontId="12" fillId="0" borderId="39" xfId="52" applyNumberFormat="1" applyFont="1" applyFill="1" applyBorder="1" applyAlignment="1">
      <alignment horizontal="right" vertical="center"/>
    </xf>
    <xf numFmtId="178" fontId="12" fillId="0" borderId="37" xfId="52" applyNumberFormat="1" applyFont="1" applyFill="1" applyBorder="1" applyAlignment="1">
      <alignment horizontal="right" vertical="center"/>
    </xf>
    <xf numFmtId="178" fontId="12" fillId="0" borderId="40" xfId="52" applyNumberFormat="1" applyFont="1" applyFill="1" applyBorder="1" applyAlignment="1">
      <alignment horizontal="right" vertical="center"/>
    </xf>
    <xf numFmtId="38" fontId="12" fillId="0" borderId="38" xfId="52" applyFont="1" applyFill="1" applyBorder="1" applyAlignment="1">
      <alignment horizontal="right" vertical="center"/>
    </xf>
    <xf numFmtId="38" fontId="12" fillId="0" borderId="39" xfId="52" applyFont="1" applyFill="1" applyBorder="1" applyAlignment="1">
      <alignment horizontal="right" vertical="center"/>
    </xf>
    <xf numFmtId="38" fontId="12" fillId="0" borderId="10" xfId="52" applyFont="1" applyFill="1" applyBorder="1" applyAlignment="1">
      <alignment vertical="center"/>
    </xf>
    <xf numFmtId="38" fontId="12" fillId="0" borderId="11" xfId="52" applyFont="1" applyFill="1" applyBorder="1" applyAlignment="1">
      <alignment vertical="center"/>
    </xf>
    <xf numFmtId="178" fontId="12" fillId="0" borderId="11" xfId="52" applyNumberFormat="1" applyFont="1" applyFill="1" applyBorder="1" applyAlignment="1">
      <alignment horizontal="right" vertical="center"/>
    </xf>
    <xf numFmtId="178" fontId="12" fillId="0" borderId="27" xfId="52" applyNumberFormat="1" applyFont="1" applyFill="1" applyBorder="1" applyAlignment="1">
      <alignment horizontal="right" vertical="center"/>
    </xf>
    <xf numFmtId="178" fontId="12" fillId="0" borderId="22" xfId="52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38" fontId="6" fillId="0" borderId="0" xfId="52" applyFont="1" applyFill="1" applyBorder="1" applyAlignment="1">
      <alignment vertical="center"/>
    </xf>
    <xf numFmtId="178" fontId="6" fillId="0" borderId="0" xfId="52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distributed"/>
    </xf>
    <xf numFmtId="179" fontId="6" fillId="0" borderId="0" xfId="44" applyNumberFormat="1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38" fontId="7" fillId="0" borderId="13" xfId="52" applyFont="1" applyFill="1" applyBorder="1" applyAlignment="1">
      <alignment vertical="center"/>
    </xf>
    <xf numFmtId="38" fontId="7" fillId="0" borderId="15" xfId="52" applyFont="1" applyFill="1" applyBorder="1" applyAlignment="1">
      <alignment vertical="center"/>
    </xf>
    <xf numFmtId="38" fontId="7" fillId="0" borderId="15" xfId="52" applyFont="1" applyFill="1" applyBorder="1" applyAlignment="1">
      <alignment horizontal="right" vertical="center"/>
    </xf>
    <xf numFmtId="0" fontId="7" fillId="0" borderId="14" xfId="52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8" fontId="7" fillId="0" borderId="14" xfId="52" applyFont="1" applyFill="1" applyBorder="1" applyAlignment="1">
      <alignment horizontal="right" vertical="center"/>
    </xf>
    <xf numFmtId="38" fontId="7" fillId="0" borderId="17" xfId="52" applyFont="1" applyFill="1" applyBorder="1" applyAlignment="1">
      <alignment vertical="center"/>
    </xf>
    <xf numFmtId="38" fontId="7" fillId="0" borderId="19" xfId="52" applyFont="1" applyFill="1" applyBorder="1" applyAlignment="1">
      <alignment vertical="center"/>
    </xf>
    <xf numFmtId="38" fontId="7" fillId="0" borderId="19" xfId="52" applyFont="1" applyFill="1" applyBorder="1" applyAlignment="1">
      <alignment horizontal="right" vertical="center"/>
    </xf>
    <xf numFmtId="38" fontId="7" fillId="0" borderId="18" xfId="52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3" fillId="0" borderId="32" xfId="0" applyFont="1" applyFill="1" applyBorder="1" applyAlignment="1">
      <alignment horizontal="distributed" vertical="center" indent="1"/>
    </xf>
    <xf numFmtId="0" fontId="3" fillId="0" borderId="3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177" fontId="7" fillId="0" borderId="24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center" vertical="center"/>
    </xf>
    <xf numFmtId="177" fontId="7" fillId="0" borderId="26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3" fillId="0" borderId="42" xfId="0" applyNumberFormat="1" applyFont="1" applyFill="1" applyBorder="1" applyAlignment="1">
      <alignment horizontal="distributed" vertical="center" wrapText="1"/>
    </xf>
    <xf numFmtId="49" fontId="9" fillId="0" borderId="43" xfId="0" applyNumberFormat="1" applyFont="1" applyFill="1" applyBorder="1" applyAlignment="1">
      <alignment horizontal="distributed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shrinkToFit="1"/>
    </xf>
    <xf numFmtId="180" fontId="7" fillId="0" borderId="33" xfId="52" applyNumberFormat="1" applyFont="1" applyFill="1" applyBorder="1" applyAlignment="1">
      <alignment horizontal="center" vertical="center" wrapText="1"/>
    </xf>
    <xf numFmtId="38" fontId="7" fillId="0" borderId="33" xfId="52" applyFont="1" applyFill="1" applyBorder="1" applyAlignment="1">
      <alignment horizontal="center" vertical="center" wrapText="1"/>
    </xf>
    <xf numFmtId="38" fontId="7" fillId="0" borderId="34" xfId="52" applyFont="1" applyFill="1" applyBorder="1" applyAlignment="1">
      <alignment horizontal="center" vertical="center" wrapText="1"/>
    </xf>
    <xf numFmtId="38" fontId="7" fillId="0" borderId="41" xfId="52" applyFont="1" applyFill="1" applyBorder="1" applyAlignment="1">
      <alignment horizontal="center" vertical="center" wrapText="1"/>
    </xf>
    <xf numFmtId="38" fontId="7" fillId="0" borderId="36" xfId="52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/>
    </xf>
    <xf numFmtId="0" fontId="3" fillId="0" borderId="38" xfId="0" applyFont="1" applyFill="1" applyBorder="1" applyAlignment="1">
      <alignment horizontal="left" vertical="center" shrinkToFit="1"/>
    </xf>
    <xf numFmtId="180" fontId="7" fillId="0" borderId="38" xfId="52" applyNumberFormat="1" applyFont="1" applyFill="1" applyBorder="1" applyAlignment="1">
      <alignment horizontal="center" vertical="center" wrapText="1"/>
    </xf>
    <xf numFmtId="38" fontId="7" fillId="0" borderId="47" xfId="52" applyFont="1" applyFill="1" applyBorder="1" applyAlignment="1">
      <alignment horizontal="center" vertical="center" wrapText="1"/>
    </xf>
    <xf numFmtId="38" fontId="7" fillId="0" borderId="40" xfId="52" applyFont="1" applyFill="1" applyBorder="1" applyAlignment="1">
      <alignment horizontal="center" vertical="center" wrapText="1"/>
    </xf>
    <xf numFmtId="38" fontId="7" fillId="0" borderId="39" xfId="52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left" vertical="center" shrinkToFit="1"/>
    </xf>
    <xf numFmtId="38" fontId="7" fillId="0" borderId="39" xfId="52" applyFont="1" applyFill="1" applyBorder="1" applyAlignment="1">
      <alignment horizontal="center" vertical="center"/>
    </xf>
    <xf numFmtId="38" fontId="7" fillId="0" borderId="40" xfId="52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80" fontId="7" fillId="0" borderId="10" xfId="52" applyNumberFormat="1" applyFont="1" applyFill="1" applyBorder="1" applyAlignment="1">
      <alignment horizontal="center" vertical="center" wrapText="1"/>
    </xf>
    <xf numFmtId="38" fontId="7" fillId="0" borderId="10" xfId="52" applyFont="1" applyFill="1" applyBorder="1" applyAlignment="1">
      <alignment horizontal="center" vertical="center" wrapText="1"/>
    </xf>
    <xf numFmtId="38" fontId="7" fillId="0" borderId="11" xfId="52" applyFont="1" applyFill="1" applyBorder="1" applyAlignment="1">
      <alignment horizontal="center" vertical="center" wrapText="1"/>
    </xf>
    <xf numFmtId="38" fontId="7" fillId="0" borderId="22" xfId="52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20" xfId="0" applyFon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0" fontId="6" fillId="0" borderId="28" xfId="0" applyFont="1" applyFill="1" applyBorder="1" applyAlignment="1">
      <alignment horizontal="right" vertical="center"/>
    </xf>
    <xf numFmtId="0" fontId="9" fillId="0" borderId="48" xfId="0" applyFont="1" applyFill="1" applyBorder="1" applyAlignment="1">
      <alignment horizontal="distributed"/>
    </xf>
    <xf numFmtId="0" fontId="9" fillId="0" borderId="49" xfId="0" applyFont="1" applyFill="1" applyBorder="1" applyAlignment="1">
      <alignment horizontal="distributed"/>
    </xf>
    <xf numFmtId="0" fontId="9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38" fontId="12" fillId="0" borderId="23" xfId="52" applyNumberFormat="1" applyFont="1" applyFill="1" applyBorder="1" applyAlignment="1">
      <alignment vertical="center"/>
    </xf>
    <xf numFmtId="38" fontId="12" fillId="0" borderId="15" xfId="52" applyNumberFormat="1" applyFont="1" applyFill="1" applyBorder="1" applyAlignment="1">
      <alignment vertical="center"/>
    </xf>
    <xf numFmtId="40" fontId="12" fillId="0" borderId="15" xfId="52" applyNumberFormat="1" applyFont="1" applyFill="1" applyBorder="1" applyAlignment="1">
      <alignment vertical="center"/>
    </xf>
    <xf numFmtId="4" fontId="12" fillId="0" borderId="15" xfId="0" applyNumberFormat="1" applyFont="1" applyFill="1" applyBorder="1" applyAlignment="1">
      <alignment vertical="center"/>
    </xf>
    <xf numFmtId="40" fontId="12" fillId="0" borderId="24" xfId="52" applyNumberFormat="1" applyFont="1" applyFill="1" applyBorder="1" applyAlignment="1">
      <alignment vertical="center"/>
    </xf>
    <xf numFmtId="0" fontId="9" fillId="0" borderId="51" xfId="0" applyFont="1" applyFill="1" applyBorder="1" applyAlignment="1">
      <alignment horizontal="center" vertical="center"/>
    </xf>
    <xf numFmtId="181" fontId="12" fillId="0" borderId="41" xfId="52" applyNumberFormat="1" applyFont="1" applyFill="1" applyBorder="1" applyAlignment="1">
      <alignment vertical="center" shrinkToFit="1"/>
    </xf>
    <xf numFmtId="181" fontId="12" fillId="0" borderId="34" xfId="52" applyNumberFormat="1" applyFont="1" applyFill="1" applyBorder="1" applyAlignment="1">
      <alignment vertical="center" shrinkToFit="1"/>
    </xf>
    <xf numFmtId="181" fontId="12" fillId="0" borderId="36" xfId="52" applyNumberFormat="1" applyFont="1" applyFill="1" applyBorder="1" applyAlignment="1">
      <alignment vertical="center" shrinkToFit="1"/>
    </xf>
    <xf numFmtId="0" fontId="9" fillId="0" borderId="52" xfId="0" applyFont="1" applyFill="1" applyBorder="1" applyAlignment="1">
      <alignment horizontal="center" vertical="center"/>
    </xf>
    <xf numFmtId="38" fontId="12" fillId="0" borderId="53" xfId="52" applyNumberFormat="1" applyFont="1" applyFill="1" applyBorder="1" applyAlignment="1">
      <alignment vertical="center"/>
    </xf>
    <xf numFmtId="38" fontId="12" fillId="0" borderId="48" xfId="52" applyNumberFormat="1" applyFont="1" applyFill="1" applyBorder="1" applyAlignment="1">
      <alignment vertical="center"/>
    </xf>
    <xf numFmtId="40" fontId="12" fillId="0" borderId="48" xfId="52" applyNumberFormat="1" applyFont="1" applyFill="1" applyBorder="1" applyAlignment="1">
      <alignment vertical="center"/>
    </xf>
    <xf numFmtId="4" fontId="12" fillId="0" borderId="48" xfId="0" applyNumberFormat="1" applyFont="1" applyFill="1" applyBorder="1" applyAlignment="1">
      <alignment vertical="center"/>
    </xf>
    <xf numFmtId="40" fontId="12" fillId="0" borderId="49" xfId="52" applyNumberFormat="1" applyFont="1" applyFill="1" applyBorder="1" applyAlignment="1">
      <alignment vertical="center"/>
    </xf>
    <xf numFmtId="181" fontId="12" fillId="0" borderId="23" xfId="52" applyNumberFormat="1" applyFont="1" applyFill="1" applyBorder="1" applyAlignment="1">
      <alignment vertical="center" shrinkToFit="1"/>
    </xf>
    <xf numFmtId="181" fontId="12" fillId="0" borderId="15" xfId="52" applyNumberFormat="1" applyFont="1" applyFill="1" applyBorder="1" applyAlignment="1">
      <alignment vertical="center" shrinkToFit="1"/>
    </xf>
    <xf numFmtId="181" fontId="12" fillId="0" borderId="24" xfId="52" applyNumberFormat="1" applyFont="1" applyFill="1" applyBorder="1" applyAlignment="1">
      <alignment vertical="center" shrinkToFit="1"/>
    </xf>
    <xf numFmtId="0" fontId="9" fillId="0" borderId="54" xfId="0" applyFont="1" applyFill="1" applyBorder="1" applyAlignment="1">
      <alignment horizontal="center" vertical="center"/>
    </xf>
    <xf numFmtId="181" fontId="12" fillId="0" borderId="25" xfId="52" applyNumberFormat="1" applyFont="1" applyFill="1" applyBorder="1" applyAlignment="1">
      <alignment vertical="center" shrinkToFit="1"/>
    </xf>
    <xf numFmtId="181" fontId="12" fillId="0" borderId="19" xfId="52" applyNumberFormat="1" applyFont="1" applyFill="1" applyBorder="1" applyAlignment="1">
      <alignment vertical="center" shrinkToFit="1"/>
    </xf>
    <xf numFmtId="181" fontId="12" fillId="0" borderId="26" xfId="52" applyNumberFormat="1" applyFont="1" applyFill="1" applyBorder="1" applyAlignment="1">
      <alignment vertical="center" shrinkToFit="1"/>
    </xf>
    <xf numFmtId="0" fontId="62" fillId="0" borderId="0" xfId="0" applyFont="1" applyFill="1" applyBorder="1" applyAlignment="1">
      <alignment vertical="center"/>
    </xf>
    <xf numFmtId="0" fontId="63" fillId="0" borderId="0" xfId="0" applyFont="1" applyFill="1" applyAlignment="1">
      <alignment vertical="center"/>
    </xf>
    <xf numFmtId="0" fontId="3" fillId="0" borderId="20" xfId="0" applyFont="1" applyFill="1" applyBorder="1" applyAlignment="1">
      <alignment vertical="center"/>
    </xf>
    <xf numFmtId="0" fontId="6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38" fontId="0" fillId="0" borderId="0" xfId="52" applyFill="1" applyBorder="1" applyAlignment="1">
      <alignment vertical="center"/>
    </xf>
    <xf numFmtId="0" fontId="3" fillId="0" borderId="47" xfId="0" applyFont="1" applyFill="1" applyBorder="1" applyAlignment="1">
      <alignment horizontal="distributed" vertical="center"/>
    </xf>
    <xf numFmtId="0" fontId="3" fillId="0" borderId="53" xfId="0" applyFont="1" applyFill="1" applyBorder="1" applyAlignment="1">
      <alignment horizontal="distributed" vertical="center"/>
    </xf>
    <xf numFmtId="0" fontId="3" fillId="0" borderId="48" xfId="0" applyFont="1" applyFill="1" applyBorder="1" applyAlignment="1">
      <alignment horizontal="distributed" vertical="center"/>
    </xf>
    <xf numFmtId="0" fontId="3" fillId="0" borderId="50" xfId="0" applyFont="1" applyFill="1" applyBorder="1" applyAlignment="1">
      <alignment horizontal="center" vertical="center"/>
    </xf>
    <xf numFmtId="182" fontId="7" fillId="0" borderId="15" xfId="0" applyNumberFormat="1" applyFont="1" applyFill="1" applyBorder="1" applyAlignment="1">
      <alignment horizontal="right" vertical="center"/>
    </xf>
    <xf numFmtId="182" fontId="7" fillId="0" borderId="24" xfId="0" applyNumberFormat="1" applyFont="1" applyFill="1" applyBorder="1" applyAlignment="1">
      <alignment horizontal="right" vertical="center"/>
    </xf>
    <xf numFmtId="0" fontId="3" fillId="0" borderId="54" xfId="0" applyFont="1" applyFill="1" applyBorder="1" applyAlignment="1">
      <alignment horizontal="center" vertical="center"/>
    </xf>
    <xf numFmtId="182" fontId="7" fillId="0" borderId="19" xfId="0" applyNumberFormat="1" applyFont="1" applyFill="1" applyBorder="1" applyAlignment="1">
      <alignment horizontal="right" vertical="center"/>
    </xf>
    <xf numFmtId="182" fontId="7" fillId="0" borderId="26" xfId="0" applyNumberFormat="1" applyFont="1" applyFill="1" applyBorder="1" applyAlignment="1">
      <alignment horizontal="right" vertical="center"/>
    </xf>
    <xf numFmtId="38" fontId="0" fillId="0" borderId="0" xfId="0" applyNumberForma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17" fillId="0" borderId="0" xfId="52" applyFont="1" applyFill="1" applyAlignment="1">
      <alignment vertical="center"/>
    </xf>
    <xf numFmtId="38" fontId="18" fillId="0" borderId="0" xfId="52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3" fillId="0" borderId="55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distributed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distributed" vertical="center"/>
    </xf>
    <xf numFmtId="176" fontId="7" fillId="0" borderId="34" xfId="0" applyNumberFormat="1" applyFont="1" applyFill="1" applyBorder="1" applyAlignment="1">
      <alignment vertical="center"/>
    </xf>
    <xf numFmtId="183" fontId="7" fillId="0" borderId="34" xfId="0" applyNumberFormat="1" applyFont="1" applyFill="1" applyBorder="1" applyAlignment="1">
      <alignment vertical="center"/>
    </xf>
    <xf numFmtId="176" fontId="7" fillId="0" borderId="56" xfId="0" applyNumberFormat="1" applyFont="1" applyFill="1" applyBorder="1" applyAlignment="1">
      <alignment vertical="center"/>
    </xf>
    <xf numFmtId="176" fontId="7" fillId="0" borderId="39" xfId="0" applyNumberFormat="1" applyFont="1" applyFill="1" applyBorder="1" applyAlignment="1">
      <alignment vertical="center"/>
    </xf>
    <xf numFmtId="183" fontId="7" fillId="0" borderId="39" xfId="0" applyNumberFormat="1" applyFont="1" applyFill="1" applyBorder="1" applyAlignment="1">
      <alignment vertical="center"/>
    </xf>
    <xf numFmtId="176" fontId="7" fillId="0" borderId="57" xfId="0" applyNumberFormat="1" applyFont="1" applyFill="1" applyBorder="1" applyAlignment="1">
      <alignment vertical="center"/>
    </xf>
    <xf numFmtId="176" fontId="7" fillId="0" borderId="48" xfId="0" applyNumberFormat="1" applyFont="1" applyFill="1" applyBorder="1" applyAlignment="1">
      <alignment vertical="center"/>
    </xf>
    <xf numFmtId="183" fontId="7" fillId="0" borderId="48" xfId="0" applyNumberFormat="1" applyFont="1" applyFill="1" applyBorder="1" applyAlignment="1">
      <alignment vertical="center"/>
    </xf>
    <xf numFmtId="176" fontId="7" fillId="0" borderId="58" xfId="0" applyNumberFormat="1" applyFont="1" applyFill="1" applyBorder="1" applyAlignment="1">
      <alignment vertical="center"/>
    </xf>
    <xf numFmtId="176" fontId="7" fillId="0" borderId="40" xfId="0" applyNumberFormat="1" applyFont="1" applyFill="1" applyBorder="1" applyAlignment="1">
      <alignment vertical="center"/>
    </xf>
    <xf numFmtId="176" fontId="7" fillId="0" borderId="49" xfId="0" applyNumberFormat="1" applyFont="1" applyFill="1" applyBorder="1" applyAlignment="1">
      <alignment vertical="center"/>
    </xf>
    <xf numFmtId="184" fontId="7" fillId="0" borderId="39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vertical="center"/>
    </xf>
    <xf numFmtId="183" fontId="7" fillId="0" borderId="11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83" fontId="0" fillId="0" borderId="0" xfId="0" applyNumberFormat="1" applyFont="1" applyFill="1" applyAlignment="1">
      <alignment/>
    </xf>
    <xf numFmtId="0" fontId="3" fillId="0" borderId="22" xfId="0" applyFont="1" applyFill="1" applyBorder="1" applyAlignment="1">
      <alignment horizontal="distributed" vertical="center"/>
    </xf>
    <xf numFmtId="0" fontId="3" fillId="0" borderId="50" xfId="0" applyFont="1" applyFill="1" applyBorder="1" applyAlignment="1">
      <alignment horizontal="distributed" vertical="center"/>
    </xf>
    <xf numFmtId="185" fontId="7" fillId="0" borderId="23" xfId="0" applyNumberFormat="1" applyFont="1" applyFill="1" applyBorder="1" applyAlignment="1">
      <alignment vertical="center"/>
    </xf>
    <xf numFmtId="185" fontId="7" fillId="0" borderId="15" xfId="0" applyNumberFormat="1" applyFont="1" applyFill="1" applyBorder="1" applyAlignment="1">
      <alignment vertical="center"/>
    </xf>
    <xf numFmtId="185" fontId="7" fillId="0" borderId="24" xfId="0" applyNumberFormat="1" applyFont="1" applyFill="1" applyBorder="1" applyAlignment="1">
      <alignment vertical="center"/>
    </xf>
    <xf numFmtId="0" fontId="3" fillId="0" borderId="54" xfId="0" applyFont="1" applyFill="1" applyBorder="1" applyAlignment="1">
      <alignment horizontal="distributed" vertical="center"/>
    </xf>
    <xf numFmtId="185" fontId="7" fillId="0" borderId="25" xfId="0" applyNumberFormat="1" applyFont="1" applyFill="1" applyBorder="1" applyAlignment="1">
      <alignment vertical="center"/>
    </xf>
    <xf numFmtId="185" fontId="7" fillId="0" borderId="19" xfId="0" applyNumberFormat="1" applyFont="1" applyFill="1" applyBorder="1" applyAlignment="1">
      <alignment vertical="center"/>
    </xf>
    <xf numFmtId="185" fontId="7" fillId="0" borderId="26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" fillId="0" borderId="59" xfId="0" applyFont="1" applyFill="1" applyBorder="1" applyAlignment="1">
      <alignment horizontal="left" vertical="center" wrapText="1"/>
    </xf>
    <xf numFmtId="0" fontId="3" fillId="0" borderId="60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distributed" vertical="center"/>
    </xf>
    <xf numFmtId="0" fontId="3" fillId="0" borderId="62" xfId="0" applyFont="1" applyFill="1" applyBorder="1" applyAlignment="1">
      <alignment horizontal="distributed" vertical="center"/>
    </xf>
    <xf numFmtId="0" fontId="3" fillId="0" borderId="63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right" vertical="center"/>
    </xf>
    <xf numFmtId="177" fontId="7" fillId="0" borderId="15" xfId="0" applyNumberFormat="1" applyFont="1" applyFill="1" applyBorder="1" applyAlignment="1">
      <alignment horizontal="right" vertical="center"/>
    </xf>
    <xf numFmtId="177" fontId="7" fillId="0" borderId="24" xfId="0" applyNumberFormat="1" applyFont="1" applyFill="1" applyBorder="1" applyAlignment="1">
      <alignment horizontal="right" vertical="center"/>
    </xf>
    <xf numFmtId="176" fontId="7" fillId="0" borderId="19" xfId="0" applyNumberFormat="1" applyFont="1" applyFill="1" applyBorder="1" applyAlignment="1">
      <alignment horizontal="right" vertical="center"/>
    </xf>
    <xf numFmtId="177" fontId="7" fillId="0" borderId="19" xfId="0" applyNumberFormat="1" applyFont="1" applyFill="1" applyBorder="1" applyAlignment="1">
      <alignment horizontal="right" vertical="center"/>
    </xf>
    <xf numFmtId="177" fontId="7" fillId="0" borderId="26" xfId="0" applyNumberFormat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 horizontal="right" vertical="center"/>
    </xf>
    <xf numFmtId="0" fontId="9" fillId="0" borderId="64" xfId="0" applyFont="1" applyFill="1" applyBorder="1" applyAlignment="1">
      <alignment horizontal="distributed" vertical="center"/>
    </xf>
    <xf numFmtId="0" fontId="9" fillId="0" borderId="65" xfId="0" applyFont="1" applyFill="1" applyBorder="1" applyAlignment="1">
      <alignment horizontal="distributed" vertical="center"/>
    </xf>
    <xf numFmtId="0" fontId="9" fillId="0" borderId="66" xfId="0" applyFont="1" applyFill="1" applyBorder="1" applyAlignment="1">
      <alignment horizontal="distributed" vertical="center"/>
    </xf>
    <xf numFmtId="0" fontId="3" fillId="0" borderId="67" xfId="0" applyFont="1" applyFill="1" applyBorder="1" applyAlignment="1">
      <alignment horizontal="distributed" vertical="center"/>
    </xf>
    <xf numFmtId="0" fontId="3" fillId="0" borderId="65" xfId="0" applyFont="1" applyFill="1" applyBorder="1" applyAlignment="1">
      <alignment horizontal="distributed" vertical="center"/>
    </xf>
    <xf numFmtId="0" fontId="3" fillId="0" borderId="66" xfId="0" applyFont="1" applyFill="1" applyBorder="1" applyAlignment="1">
      <alignment horizontal="distributed" vertical="center"/>
    </xf>
    <xf numFmtId="0" fontId="3" fillId="0" borderId="68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center" vertical="center"/>
    </xf>
    <xf numFmtId="0" fontId="3" fillId="0" borderId="64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 wrapText="1"/>
    </xf>
    <xf numFmtId="0" fontId="8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right" vertical="justify"/>
    </xf>
    <xf numFmtId="0" fontId="3" fillId="0" borderId="20" xfId="0" applyFont="1" applyFill="1" applyBorder="1" applyAlignment="1">
      <alignment horizontal="right" vertical="justify"/>
    </xf>
    <xf numFmtId="0" fontId="3" fillId="0" borderId="16" xfId="0" applyFont="1" applyFill="1" applyBorder="1" applyAlignment="1">
      <alignment horizontal="left" vertical="justify"/>
    </xf>
    <xf numFmtId="0" fontId="3" fillId="0" borderId="28" xfId="0" applyFont="1" applyFill="1" applyBorder="1" applyAlignment="1">
      <alignment horizontal="left" vertical="justify"/>
    </xf>
    <xf numFmtId="0" fontId="9" fillId="0" borderId="38" xfId="0" applyFont="1" applyFill="1" applyBorder="1" applyAlignment="1">
      <alignment horizontal="distributed" vertical="center" indent="1"/>
    </xf>
    <xf numFmtId="0" fontId="9" fillId="0" borderId="39" xfId="0" applyFont="1" applyFill="1" applyBorder="1" applyAlignment="1">
      <alignment horizontal="distributed" vertical="center" indent="1"/>
    </xf>
    <xf numFmtId="0" fontId="9" fillId="0" borderId="37" xfId="0" applyFont="1" applyFill="1" applyBorder="1" applyAlignment="1">
      <alignment horizontal="distributed" vertical="center" indent="1"/>
    </xf>
    <xf numFmtId="0" fontId="9" fillId="0" borderId="10" xfId="0" applyFont="1" applyFill="1" applyBorder="1" applyAlignment="1">
      <alignment horizontal="distributed" vertical="center" indent="1"/>
    </xf>
    <xf numFmtId="0" fontId="9" fillId="0" borderId="11" xfId="0" applyFont="1" applyFill="1" applyBorder="1" applyAlignment="1">
      <alignment horizontal="distributed" vertical="center" indent="1"/>
    </xf>
    <xf numFmtId="0" fontId="9" fillId="0" borderId="27" xfId="0" applyFont="1" applyFill="1" applyBorder="1" applyAlignment="1">
      <alignment horizontal="distributed" vertical="center" indent="1"/>
    </xf>
    <xf numFmtId="0" fontId="9" fillId="0" borderId="33" xfId="0" applyFont="1" applyFill="1" applyBorder="1" applyAlignment="1">
      <alignment horizontal="distributed" vertical="center" indent="1"/>
    </xf>
    <xf numFmtId="0" fontId="9" fillId="0" borderId="34" xfId="0" applyFont="1" applyFill="1" applyBorder="1" applyAlignment="1">
      <alignment horizontal="distributed" vertical="center" indent="1"/>
    </xf>
    <xf numFmtId="0" fontId="9" fillId="0" borderId="35" xfId="0" applyFont="1" applyFill="1" applyBorder="1" applyAlignment="1">
      <alignment horizontal="distributed" vertical="center" indent="1"/>
    </xf>
    <xf numFmtId="0" fontId="9" fillId="0" borderId="38" xfId="0" applyFont="1" applyFill="1" applyBorder="1" applyAlignment="1">
      <alignment horizontal="center" vertical="center" textRotation="255"/>
    </xf>
    <xf numFmtId="0" fontId="13" fillId="0" borderId="39" xfId="0" applyFont="1" applyFill="1" applyBorder="1" applyAlignment="1">
      <alignment horizontal="distributed" vertical="center"/>
    </xf>
    <xf numFmtId="0" fontId="9" fillId="0" borderId="39" xfId="0" applyFont="1" applyFill="1" applyBorder="1" applyAlignment="1">
      <alignment horizontal="distributed" vertical="center" wrapText="1"/>
    </xf>
    <xf numFmtId="0" fontId="9" fillId="0" borderId="39" xfId="0" applyFont="1" applyFill="1" applyBorder="1" applyAlignment="1">
      <alignment horizontal="distributed" vertical="center"/>
    </xf>
    <xf numFmtId="0" fontId="9" fillId="0" borderId="37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6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7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0" fontId="3" fillId="0" borderId="71" xfId="0" applyFont="1" applyFill="1" applyBorder="1" applyAlignment="1">
      <alignment horizontal="distributed" vertical="center"/>
    </xf>
    <xf numFmtId="0" fontId="3" fillId="0" borderId="72" xfId="0" applyFont="1" applyFill="1" applyBorder="1" applyAlignment="1">
      <alignment horizontal="distributed" vertical="center"/>
    </xf>
    <xf numFmtId="38" fontId="7" fillId="0" borderId="14" xfId="52" applyFont="1" applyFill="1" applyBorder="1" applyAlignment="1">
      <alignment horizontal="center" vertical="center"/>
    </xf>
    <xf numFmtId="38" fontId="7" fillId="0" borderId="23" xfId="52" applyFont="1" applyFill="1" applyBorder="1" applyAlignment="1">
      <alignment horizontal="center" vertical="center"/>
    </xf>
    <xf numFmtId="38" fontId="7" fillId="0" borderId="18" xfId="52" applyFont="1" applyFill="1" applyBorder="1" applyAlignment="1">
      <alignment horizontal="center" vertical="center"/>
    </xf>
    <xf numFmtId="38" fontId="7" fillId="0" borderId="25" xfId="52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distributed" vertical="center"/>
    </xf>
    <xf numFmtId="0" fontId="3" fillId="0" borderId="41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 wrapText="1"/>
    </xf>
    <xf numFmtId="0" fontId="9" fillId="0" borderId="59" xfId="0" applyFont="1" applyFill="1" applyBorder="1" applyAlignment="1">
      <alignment horizontal="left" vertical="center" wrapText="1"/>
    </xf>
    <xf numFmtId="0" fontId="9" fillId="0" borderId="73" xfId="0" applyFont="1" applyFill="1" applyBorder="1" applyAlignment="1">
      <alignment horizontal="left" vertical="center"/>
    </xf>
    <xf numFmtId="0" fontId="9" fillId="0" borderId="60" xfId="0" applyFont="1" applyFill="1" applyBorder="1" applyAlignment="1">
      <alignment horizontal="left" vertical="center"/>
    </xf>
    <xf numFmtId="0" fontId="9" fillId="0" borderId="67" xfId="0" applyFont="1" applyFill="1" applyBorder="1" applyAlignment="1">
      <alignment horizontal="distributed" vertical="center"/>
    </xf>
    <xf numFmtId="0" fontId="9" fillId="0" borderId="68" xfId="0" applyFont="1" applyFill="1" applyBorder="1" applyAlignment="1">
      <alignment horizontal="distributed" vertical="center"/>
    </xf>
    <xf numFmtId="0" fontId="9" fillId="0" borderId="53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48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0" fontId="3" fillId="0" borderId="48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3" fillId="0" borderId="73" xfId="0" applyFont="1" applyFill="1" applyBorder="1" applyAlignment="1">
      <alignment horizontal="left" vertical="center"/>
    </xf>
    <xf numFmtId="0" fontId="3" fillId="0" borderId="64" xfId="0" applyFont="1" applyFill="1" applyBorder="1" applyAlignment="1">
      <alignment horizontal="distributed" vertical="center" indent="3"/>
    </xf>
    <xf numFmtId="0" fontId="3" fillId="0" borderId="65" xfId="0" applyFont="1" applyFill="1" applyBorder="1" applyAlignment="1">
      <alignment horizontal="distributed" vertical="center" indent="3"/>
    </xf>
    <xf numFmtId="0" fontId="3" fillId="0" borderId="66" xfId="0" applyFont="1" applyFill="1" applyBorder="1" applyAlignment="1">
      <alignment horizontal="distributed" vertical="center" indent="3"/>
    </xf>
    <xf numFmtId="0" fontId="3" fillId="0" borderId="67" xfId="0" applyFont="1" applyFill="1" applyBorder="1" applyAlignment="1">
      <alignment horizontal="distributed" vertical="center" indent="3"/>
    </xf>
    <xf numFmtId="0" fontId="9" fillId="0" borderId="3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distributed" vertical="center"/>
    </xf>
    <xf numFmtId="0" fontId="3" fillId="0" borderId="75" xfId="0" applyFont="1" applyFill="1" applyBorder="1" applyAlignment="1">
      <alignment horizontal="distributed" vertical="center"/>
    </xf>
    <xf numFmtId="0" fontId="3" fillId="0" borderId="47" xfId="0" applyFont="1" applyFill="1" applyBorder="1" applyAlignment="1">
      <alignment horizontal="distributed" vertical="center"/>
    </xf>
    <xf numFmtId="0" fontId="9" fillId="0" borderId="4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distributed" vertical="center"/>
    </xf>
    <xf numFmtId="0" fontId="3" fillId="0" borderId="53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19" fillId="0" borderId="0" xfId="0" applyFont="1" applyFill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distributed" vertical="center" indent="2"/>
    </xf>
    <xf numFmtId="0" fontId="3" fillId="0" borderId="65" xfId="0" applyFont="1" applyFill="1" applyBorder="1" applyAlignment="1">
      <alignment horizontal="distributed" vertical="center" indent="2"/>
    </xf>
    <xf numFmtId="0" fontId="3" fillId="0" borderId="66" xfId="0" applyFont="1" applyFill="1" applyBorder="1" applyAlignment="1">
      <alignment horizontal="distributed" vertical="center" indent="2"/>
    </xf>
    <xf numFmtId="0" fontId="3" fillId="0" borderId="3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distributed" vertical="center" indent="1"/>
    </xf>
    <xf numFmtId="0" fontId="3" fillId="0" borderId="47" xfId="0" applyFont="1" applyFill="1" applyBorder="1" applyAlignment="1">
      <alignment horizontal="distributed" vertical="center" indent="1"/>
    </xf>
    <xf numFmtId="0" fontId="64" fillId="0" borderId="0" xfId="64" applyFont="1">
      <alignment vertical="center"/>
      <protection/>
    </xf>
    <xf numFmtId="0" fontId="64" fillId="0" borderId="0" xfId="64" applyFont="1" applyBorder="1">
      <alignment vertical="center"/>
      <protection/>
    </xf>
    <xf numFmtId="0" fontId="65" fillId="0" borderId="0" xfId="0" applyFont="1" applyFill="1" applyBorder="1" applyAlignment="1">
      <alignment horizontal="distributed" vertical="center"/>
    </xf>
    <xf numFmtId="0" fontId="65" fillId="0" borderId="0" xfId="0" applyFont="1" applyFill="1" applyBorder="1" applyAlignment="1">
      <alignment horizontal="distributed" vertical="center"/>
    </xf>
    <xf numFmtId="0" fontId="64" fillId="0" borderId="0" xfId="0" applyFont="1" applyFill="1" applyBorder="1" applyAlignment="1">
      <alignment horizontal="distributed" vertical="center"/>
    </xf>
    <xf numFmtId="176" fontId="64" fillId="0" borderId="0" xfId="64" applyNumberFormat="1" applyFont="1" applyBorder="1">
      <alignment vertical="center"/>
      <protection/>
    </xf>
    <xf numFmtId="0" fontId="65" fillId="0" borderId="0" xfId="0" applyFont="1" applyFill="1" applyBorder="1" applyAlignment="1">
      <alignment horizontal="center" vertical="center"/>
    </xf>
    <xf numFmtId="176" fontId="66" fillId="0" borderId="0" xfId="0" applyNumberFormat="1" applyFont="1" applyFill="1" applyBorder="1" applyAlignment="1">
      <alignment vertical="center"/>
    </xf>
    <xf numFmtId="1" fontId="64" fillId="0" borderId="0" xfId="64" applyNumberFormat="1" applyFont="1" applyBorder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グ ラ フ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（単位：施設）</a:t>
            </a:r>
          </a:p>
        </c:rich>
      </c:tx>
      <c:layout>
        <c:manualLayout>
          <c:xMode val="factor"/>
          <c:yMode val="factor"/>
          <c:x val="-0.3722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"/>
          <c:y val="0.0475"/>
          <c:w val="0.9195"/>
          <c:h val="0.953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'グラフ '!$B$70</c:f>
              <c:strCache>
                <c:ptCount val="1"/>
                <c:pt idx="0">
                  <c:v>病院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'!$A$71:$A$75</c:f>
              <c:strCache/>
            </c:strRef>
          </c:cat>
          <c:val>
            <c:numRef>
              <c:f>'グラフ '!$B$71:$B$75</c:f>
              <c:numCache/>
            </c:numRef>
          </c:val>
        </c:ser>
        <c:ser>
          <c:idx val="0"/>
          <c:order val="1"/>
          <c:tx>
            <c:strRef>
              <c:f>'グラフ '!$C$70</c:f>
              <c:strCache>
                <c:ptCount val="1"/>
                <c:pt idx="0">
                  <c:v>一般診療所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'!$A$71:$A$75</c:f>
              <c:strCache/>
            </c:strRef>
          </c:cat>
          <c:val>
            <c:numRef>
              <c:f>'グラフ '!$C$71:$C$75</c:f>
              <c:numCache/>
            </c:numRef>
          </c:val>
        </c:ser>
        <c:ser>
          <c:idx val="2"/>
          <c:order val="2"/>
          <c:tx>
            <c:strRef>
              <c:f>'グラフ '!$D$70</c:f>
              <c:strCache>
                <c:ptCount val="1"/>
                <c:pt idx="0">
                  <c:v>歯科診療所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'!$A$71:$A$75</c:f>
              <c:strCache/>
            </c:strRef>
          </c:cat>
          <c:val>
            <c:numRef>
              <c:f>'グラフ '!$D$71:$D$75</c:f>
              <c:numCache/>
            </c:numRef>
          </c:val>
        </c:ser>
        <c:overlap val="100"/>
        <c:gapWidth val="70"/>
        <c:axId val="60701837"/>
        <c:axId val="9445622"/>
      </c:barChart>
      <c:catAx>
        <c:axId val="607018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445622"/>
        <c:crosses val="autoZero"/>
        <c:auto val="0"/>
        <c:lblOffset val="100"/>
        <c:tickLblSkip val="1"/>
        <c:noMultiLvlLbl val="0"/>
      </c:catAx>
      <c:valAx>
        <c:axId val="9445622"/>
        <c:scaling>
          <c:orientation val="minMax"/>
          <c:max val="11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70183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55"/>
          <c:y val="0.043"/>
          <c:w val="0.7305"/>
          <c:h val="0.07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（単位：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ｔ）</a:t>
            </a:r>
          </a:p>
        </c:rich>
      </c:tx>
      <c:layout>
        <c:manualLayout>
          <c:xMode val="factor"/>
          <c:yMode val="factor"/>
          <c:x val="-0.38925"/>
          <c:y val="0.08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675"/>
          <c:y val="0.1555"/>
          <c:w val="0.91125"/>
          <c:h val="0.778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'グラフ '!$B$78</c:f>
              <c:strCache>
                <c:ptCount val="1"/>
                <c:pt idx="0">
                  <c:v>可燃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'!$A$79:$A$83</c:f>
              <c:strCache/>
            </c:strRef>
          </c:cat>
          <c:val>
            <c:numRef>
              <c:f>'グラフ '!$B$79:$B$83</c:f>
              <c:numCache/>
            </c:numRef>
          </c:val>
        </c:ser>
        <c:ser>
          <c:idx val="3"/>
          <c:order val="1"/>
          <c:tx>
            <c:strRef>
              <c:f>'グラフ '!$C$78</c:f>
              <c:strCache>
                <c:ptCount val="1"/>
                <c:pt idx="0">
                  <c:v>不燃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'!$A$79:$A$83</c:f>
              <c:strCache/>
            </c:strRef>
          </c:cat>
          <c:val>
            <c:numRef>
              <c:f>'グラフ '!$C$79:$C$83</c:f>
              <c:numCache/>
            </c:numRef>
          </c:val>
        </c:ser>
        <c:ser>
          <c:idx val="1"/>
          <c:order val="2"/>
          <c:tx>
            <c:strRef>
              <c:f>'グラフ '!$D$78</c:f>
              <c:strCache>
                <c:ptCount val="1"/>
                <c:pt idx="0">
                  <c:v>粗大</c:v>
                </c:pt>
              </c:strCache>
            </c:strRef>
          </c:tx>
          <c:spPr>
            <a:pattFill prst="smGri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'!$A$79:$A$83</c:f>
              <c:strCache/>
            </c:strRef>
          </c:cat>
          <c:val>
            <c:numRef>
              <c:f>'グラフ '!$D$79:$D$83</c:f>
              <c:numCache/>
            </c:numRef>
          </c:val>
        </c:ser>
        <c:ser>
          <c:idx val="0"/>
          <c:order val="3"/>
          <c:tx>
            <c:strRef>
              <c:f>'グラフ '!$E$78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'!$A$79:$A$83</c:f>
              <c:strCache/>
            </c:strRef>
          </c:cat>
          <c:val>
            <c:numRef>
              <c:f>'グラフ '!$E$79:$E$83</c:f>
              <c:numCache/>
            </c:numRef>
          </c:val>
        </c:ser>
        <c:overlap val="100"/>
        <c:gapWidth val="70"/>
        <c:axId val="17901735"/>
        <c:axId val="26897888"/>
      </c:barChart>
      <c:catAx>
        <c:axId val="17901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単位：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t)</a:t>
                </a:r>
              </a:p>
            </c:rich>
          </c:tx>
          <c:layout>
            <c:manualLayout>
              <c:xMode val="factor"/>
              <c:yMode val="factor"/>
              <c:x val="0.263"/>
              <c:y val="0.13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97888"/>
        <c:crosses val="autoZero"/>
        <c:auto val="0"/>
        <c:lblOffset val="100"/>
        <c:tickLblSkip val="1"/>
        <c:noMultiLvlLbl val="0"/>
      </c:catAx>
      <c:valAx>
        <c:axId val="26897888"/>
        <c:scaling>
          <c:orientation val="minMax"/>
          <c:max val="30000"/>
          <c:min val="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901735"/>
        <c:crossesAt val="1"/>
        <c:crossBetween val="between"/>
        <c:dispUnits/>
        <c:majorUnit val="5000"/>
        <c:minorUnit val="1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4"/>
          <c:y val="0.0135"/>
          <c:w val="0.74225"/>
          <c:h val="0.04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（単位：千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kl)</a:t>
            </a:r>
          </a:p>
        </c:rich>
      </c:tx>
      <c:layout>
        <c:manualLayout>
          <c:xMode val="factor"/>
          <c:yMode val="factor"/>
          <c:x val="-0.3732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0225"/>
          <c:w val="0.9995"/>
          <c:h val="0.952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'グラフ '!$B$86</c:f>
              <c:strCache>
                <c:ptCount val="1"/>
                <c:pt idx="0">
                  <c:v>収集運搬量（千㎘）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'!$A$87:$A$91</c:f>
              <c:strCache/>
            </c:strRef>
          </c:cat>
          <c:val>
            <c:numRef>
              <c:f>'グラフ '!$B$87:$B$91</c:f>
              <c:numCache/>
            </c:numRef>
          </c:val>
        </c:ser>
        <c:overlap val="100"/>
        <c:gapWidth val="70"/>
        <c:axId val="40754401"/>
        <c:axId val="31245290"/>
      </c:barChart>
      <c:catAx>
        <c:axId val="407544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45290"/>
        <c:crosses val="autoZero"/>
        <c:auto val="0"/>
        <c:lblOffset val="100"/>
        <c:tickLblSkip val="1"/>
        <c:noMultiLvlLbl val="0"/>
      </c:catAx>
      <c:valAx>
        <c:axId val="31245290"/>
        <c:scaling>
          <c:orientation val="minMax"/>
          <c:max val="6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754401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（単位：頭）</a:t>
            </a:r>
          </a:p>
        </c:rich>
      </c:tx>
      <c:layout>
        <c:manualLayout>
          <c:xMode val="factor"/>
          <c:yMode val="factor"/>
          <c:x val="-0.377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04975"/>
          <c:w val="0.99825"/>
          <c:h val="0.915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'グラフ '!$B$94</c:f>
              <c:strCache>
                <c:ptCount val="1"/>
                <c:pt idx="0">
                  <c:v>捕獲数（頭）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'!$A$95:$A$99</c:f>
              <c:strCache/>
            </c:strRef>
          </c:cat>
          <c:val>
            <c:numRef>
              <c:f>'グラフ '!$B$95:$B$99</c:f>
              <c:numCache/>
            </c:numRef>
          </c:val>
        </c:ser>
        <c:overlap val="100"/>
        <c:gapWidth val="70"/>
        <c:axId val="12772155"/>
        <c:axId val="47840532"/>
      </c:barChart>
      <c:catAx>
        <c:axId val="12772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840532"/>
        <c:crosses val="autoZero"/>
        <c:auto val="0"/>
        <c:lblOffset val="100"/>
        <c:tickLblSkip val="1"/>
        <c:noMultiLvlLbl val="0"/>
      </c:catAx>
      <c:valAx>
        <c:axId val="47840532"/>
        <c:scaling>
          <c:orientation val="minMax"/>
          <c:max val="17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772155"/>
        <c:crossesAt val="1"/>
        <c:crossBetween val="between"/>
        <c:dispUnits/>
        <c:majorUnit val="25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676275</xdr:colOff>
      <xdr:row>34</xdr:row>
      <xdr:rowOff>104775</xdr:rowOff>
    </xdr:from>
    <xdr:ext cx="3514725" cy="4286250"/>
    <xdr:graphicFrame>
      <xdr:nvGraphicFramePr>
        <xdr:cNvPr id="1" name="グラフ 1"/>
        <xdr:cNvGraphicFramePr/>
      </xdr:nvGraphicFramePr>
      <xdr:xfrm>
        <a:off x="4095750" y="6038850"/>
        <a:ext cx="35147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133350</xdr:colOff>
      <xdr:row>4</xdr:row>
      <xdr:rowOff>133350</xdr:rowOff>
    </xdr:from>
    <xdr:ext cx="3486150" cy="4305300"/>
    <xdr:graphicFrame>
      <xdr:nvGraphicFramePr>
        <xdr:cNvPr id="2" name="グラフ 2"/>
        <xdr:cNvGraphicFramePr/>
      </xdr:nvGraphicFramePr>
      <xdr:xfrm>
        <a:off x="133350" y="866775"/>
        <a:ext cx="3486150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6</xdr:col>
      <xdr:colOff>66675</xdr:colOff>
      <xdr:row>4</xdr:row>
      <xdr:rowOff>76200</xdr:rowOff>
    </xdr:from>
    <xdr:ext cx="3505200" cy="4295775"/>
    <xdr:graphicFrame>
      <xdr:nvGraphicFramePr>
        <xdr:cNvPr id="3" name="グラフ 3"/>
        <xdr:cNvGraphicFramePr/>
      </xdr:nvGraphicFramePr>
      <xdr:xfrm>
        <a:off x="4171950" y="809625"/>
        <a:ext cx="3505200" cy="4295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257175</xdr:colOff>
      <xdr:row>34</xdr:row>
      <xdr:rowOff>161925</xdr:rowOff>
    </xdr:from>
    <xdr:ext cx="3495675" cy="4286250"/>
    <xdr:graphicFrame>
      <xdr:nvGraphicFramePr>
        <xdr:cNvPr id="4" name="グラフ 4"/>
        <xdr:cNvGraphicFramePr/>
      </xdr:nvGraphicFramePr>
      <xdr:xfrm>
        <a:off x="257175" y="6096000"/>
        <a:ext cx="3495675" cy="4286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5</xdr:col>
      <xdr:colOff>542925</xdr:colOff>
      <xdr:row>27</xdr:row>
      <xdr:rowOff>57150</xdr:rowOff>
    </xdr:from>
    <xdr:to>
      <xdr:col>6</xdr:col>
      <xdr:colOff>381000</xdr:colOff>
      <xdr:row>27</xdr:row>
      <xdr:rowOff>57150</xdr:rowOff>
    </xdr:to>
    <xdr:sp>
      <xdr:nvSpPr>
        <xdr:cNvPr id="5" name="Line 5"/>
        <xdr:cNvSpPr>
          <a:spLocks/>
        </xdr:cNvSpPr>
      </xdr:nvSpPr>
      <xdr:spPr>
        <a:xfrm>
          <a:off x="3962400" y="474345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552450</xdr:colOff>
      <xdr:row>27</xdr:row>
      <xdr:rowOff>47625</xdr:rowOff>
    </xdr:from>
    <xdr:to>
      <xdr:col>6</xdr:col>
      <xdr:colOff>590550</xdr:colOff>
      <xdr:row>27</xdr:row>
      <xdr:rowOff>47625</xdr:rowOff>
    </xdr:to>
    <xdr:sp>
      <xdr:nvSpPr>
        <xdr:cNvPr id="6" name="Line 6"/>
        <xdr:cNvSpPr>
          <a:spLocks/>
        </xdr:cNvSpPr>
      </xdr:nvSpPr>
      <xdr:spPr>
        <a:xfrm>
          <a:off x="3971925" y="4733925"/>
          <a:ext cx="723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18</xdr:row>
      <xdr:rowOff>161925</xdr:rowOff>
    </xdr:to>
    <xdr:sp>
      <xdr:nvSpPr>
        <xdr:cNvPr id="7" name="Line 7"/>
        <xdr:cNvSpPr>
          <a:spLocks/>
        </xdr:cNvSpPr>
      </xdr:nvSpPr>
      <xdr:spPr>
        <a:xfrm>
          <a:off x="7820025" y="1428750"/>
          <a:ext cx="0" cy="1876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161925</xdr:rowOff>
    </xdr:from>
    <xdr:to>
      <xdr:col>11</xdr:col>
      <xdr:colOff>0</xdr:colOff>
      <xdr:row>16</xdr:row>
      <xdr:rowOff>123825</xdr:rowOff>
    </xdr:to>
    <xdr:sp>
      <xdr:nvSpPr>
        <xdr:cNvPr id="8" name="Line 8"/>
        <xdr:cNvSpPr>
          <a:spLocks/>
        </xdr:cNvSpPr>
      </xdr:nvSpPr>
      <xdr:spPr>
        <a:xfrm>
          <a:off x="7820025" y="2105025"/>
          <a:ext cx="0" cy="819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47675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47675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0</xdr:col>
      <xdr:colOff>457200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6381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47675"/>
          <a:ext cx="819150" cy="390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457200</xdr:colOff>
      <xdr:row>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525" y="6381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2</xdr:row>
      <xdr:rowOff>28575</xdr:rowOff>
    </xdr:from>
    <xdr:to>
      <xdr:col>0</xdr:col>
      <xdr:colOff>1514475</xdr:colOff>
      <xdr:row>3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23925" y="466725"/>
          <a:ext cx="590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76200</xdr:colOff>
      <xdr:row>2</xdr:row>
      <xdr:rowOff>190500</xdr:rowOff>
    </xdr:from>
    <xdr:to>
      <xdr:col>0</xdr:col>
      <xdr:colOff>857250</xdr:colOff>
      <xdr:row>3</xdr:row>
      <xdr:rowOff>180975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6200" y="628650"/>
          <a:ext cx="781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2</xdr:row>
      <xdr:rowOff>28575</xdr:rowOff>
    </xdr:from>
    <xdr:to>
      <xdr:col>0</xdr:col>
      <xdr:colOff>1514475</xdr:colOff>
      <xdr:row>3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23925" y="466725"/>
          <a:ext cx="590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47625</xdr:colOff>
      <xdr:row>2</xdr:row>
      <xdr:rowOff>200025</xdr:rowOff>
    </xdr:from>
    <xdr:to>
      <xdr:col>0</xdr:col>
      <xdr:colOff>647700</xdr:colOff>
      <xdr:row>3</xdr:row>
      <xdr:rowOff>200025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7625" y="638175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171450</xdr:rowOff>
    </xdr:from>
    <xdr:to>
      <xdr:col>0</xdr:col>
      <xdr:colOff>457200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609600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466725</xdr:colOff>
      <xdr:row>2</xdr:row>
      <xdr:rowOff>9525</xdr:rowOff>
    </xdr:from>
    <xdr:to>
      <xdr:col>1</xdr:col>
      <xdr:colOff>0</xdr:colOff>
      <xdr:row>2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466725" y="447675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年・月</a:t>
          </a:r>
        </a:p>
      </xdr:txBody>
    </xdr:sp>
    <xdr:clientData/>
  </xdr:twoCellAnchor>
  <xdr:twoCellAnchor>
    <xdr:from>
      <xdr:col>0</xdr:col>
      <xdr:colOff>9525</xdr:colOff>
      <xdr:row>2</xdr:row>
      <xdr:rowOff>171450</xdr:rowOff>
    </xdr:from>
    <xdr:to>
      <xdr:col>0</xdr:col>
      <xdr:colOff>457200</xdr:colOff>
      <xdr:row>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525" y="609600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466725</xdr:colOff>
      <xdr:row>2</xdr:row>
      <xdr:rowOff>9525</xdr:rowOff>
    </xdr:from>
    <xdr:to>
      <xdr:col>1</xdr:col>
      <xdr:colOff>0</xdr:colOff>
      <xdr:row>2</xdr:row>
      <xdr:rowOff>190500</xdr:rowOff>
    </xdr:to>
    <xdr:sp>
      <xdr:nvSpPr>
        <xdr:cNvPr id="4" name="Rectangle 4"/>
        <xdr:cNvSpPr>
          <a:spLocks/>
        </xdr:cNvSpPr>
      </xdr:nvSpPr>
      <xdr:spPr>
        <a:xfrm>
          <a:off x="466725" y="447675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年・月</a:t>
          </a:r>
        </a:p>
      </xdr:txBody>
    </xdr:sp>
    <xdr:clientData/>
  </xdr:twoCellAnchor>
  <xdr:twoCellAnchor>
    <xdr:from>
      <xdr:col>0</xdr:col>
      <xdr:colOff>9525</xdr:colOff>
      <xdr:row>2</xdr:row>
      <xdr:rowOff>171450</xdr:rowOff>
    </xdr:from>
    <xdr:to>
      <xdr:col>0</xdr:col>
      <xdr:colOff>457200</xdr:colOff>
      <xdr:row>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9525" y="609600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466725</xdr:colOff>
      <xdr:row>2</xdr:row>
      <xdr:rowOff>9525</xdr:rowOff>
    </xdr:from>
    <xdr:to>
      <xdr:col>1</xdr:col>
      <xdr:colOff>0</xdr:colOff>
      <xdr:row>2</xdr:row>
      <xdr:rowOff>190500</xdr:rowOff>
    </xdr:to>
    <xdr:sp>
      <xdr:nvSpPr>
        <xdr:cNvPr id="6" name="Rectangle 6"/>
        <xdr:cNvSpPr>
          <a:spLocks/>
        </xdr:cNvSpPr>
      </xdr:nvSpPr>
      <xdr:spPr>
        <a:xfrm>
          <a:off x="466725" y="447675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年・月</a:t>
          </a:r>
        </a:p>
      </xdr:txBody>
    </xdr:sp>
    <xdr:clientData/>
  </xdr:twoCellAnchor>
  <xdr:twoCellAnchor>
    <xdr:from>
      <xdr:col>0</xdr:col>
      <xdr:colOff>9525</xdr:colOff>
      <xdr:row>2</xdr:row>
      <xdr:rowOff>171450</xdr:rowOff>
    </xdr:from>
    <xdr:to>
      <xdr:col>0</xdr:col>
      <xdr:colOff>457200</xdr:colOff>
      <xdr:row>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525" y="609600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466725</xdr:colOff>
      <xdr:row>2</xdr:row>
      <xdr:rowOff>9525</xdr:rowOff>
    </xdr:from>
    <xdr:to>
      <xdr:col>1</xdr:col>
      <xdr:colOff>0</xdr:colOff>
      <xdr:row>2</xdr:row>
      <xdr:rowOff>190500</xdr:rowOff>
    </xdr:to>
    <xdr:sp>
      <xdr:nvSpPr>
        <xdr:cNvPr id="8" name="Rectangle 8"/>
        <xdr:cNvSpPr>
          <a:spLocks/>
        </xdr:cNvSpPr>
      </xdr:nvSpPr>
      <xdr:spPr>
        <a:xfrm>
          <a:off x="466725" y="447675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年・月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hc0106\Desktop\&#32113;&#35336;&#26360;\H24&#32113;&#35336;&#26360;%20&#20381;&#38972;&#29992;&#12288;(11&#26376;1&#26085;&#26356;&#26032;&#65289;\&#22238;&#31572;\&#31119;&#31049;&#20445;&#20581;&#37096;\&#22269;&#27665;&#20581;&#24247;&#20445;&#38522;&#35506;&#65288;H24&#23452;&#37326;&#28286;&#24066;&#32113;&#35336;&#2636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-9国民健康保険加入状況"/>
      <sheetName val="9-10国民健康保険受診状況"/>
      <sheetName val="9-11国民健康保険税賦課"/>
      <sheetName val="9-12国民健康保険の出産育児"/>
      <sheetName val="9-13医療施設数、病床数"/>
      <sheetName val="14-8国民健康保険特別会計 "/>
      <sheetName val="14-9宜野湾市老人保険"/>
      <sheetName val="14-10宜野湾市後期高齢者"/>
      <sheetName val="医療施設数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9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00390625" style="1" customWidth="1"/>
    <col min="2" max="3" width="9.00390625" style="1" customWidth="1"/>
    <col min="4" max="4" width="9.875" style="1" bestFit="1" customWidth="1"/>
    <col min="5" max="10" width="9.00390625" style="1" customWidth="1"/>
    <col min="11" max="11" width="12.75390625" style="1" customWidth="1"/>
    <col min="12" max="12" width="10.25390625" style="1" customWidth="1"/>
    <col min="13" max="16384" width="9.00390625" style="1" customWidth="1"/>
  </cols>
  <sheetData>
    <row r="3" spans="5:8" ht="13.5">
      <c r="E3" s="2"/>
      <c r="H3" s="2"/>
    </row>
    <row r="4" spans="2:8" s="3" customFormat="1" ht="17.25">
      <c r="B4" s="3" t="s">
        <v>228</v>
      </c>
      <c r="D4" s="4"/>
      <c r="H4" s="3" t="s">
        <v>229</v>
      </c>
    </row>
    <row r="5" spans="4:8" ht="14.25">
      <c r="D5" s="2"/>
      <c r="H5" s="2"/>
    </row>
    <row r="6" spans="4:11" ht="13.5">
      <c r="D6" s="5"/>
      <c r="H6" s="5"/>
      <c r="K6" s="5"/>
    </row>
    <row r="7" spans="4:11" ht="13.5">
      <c r="D7" s="5"/>
      <c r="H7" s="5"/>
      <c r="K7" s="5"/>
    </row>
    <row r="8" ht="13.5">
      <c r="D8" s="5"/>
    </row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4" spans="2:7" s="3" customFormat="1" ht="17.25">
      <c r="B34" s="3" t="s">
        <v>230</v>
      </c>
      <c r="G34" s="3" t="s">
        <v>231</v>
      </c>
    </row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8" s="376" customFormat="1" ht="13.5"/>
    <row r="69" spans="1:13" s="377" customFormat="1" ht="13.5" customHeight="1">
      <c r="A69" s="377" t="s">
        <v>232</v>
      </c>
      <c r="G69" s="378"/>
      <c r="H69" s="378"/>
      <c r="I69" s="378"/>
      <c r="J69" s="378"/>
      <c r="K69" s="378"/>
      <c r="L69" s="378"/>
      <c r="M69" s="378"/>
    </row>
    <row r="70" spans="2:13" s="377" customFormat="1" ht="13.5" customHeight="1">
      <c r="B70" s="377" t="s">
        <v>233</v>
      </c>
      <c r="C70" s="377" t="s">
        <v>234</v>
      </c>
      <c r="D70" s="377" t="s">
        <v>235</v>
      </c>
      <c r="G70" s="378"/>
      <c r="H70" s="378"/>
      <c r="I70" s="378"/>
      <c r="J70" s="378"/>
      <c r="K70" s="378"/>
      <c r="L70" s="379"/>
      <c r="M70" s="380"/>
    </row>
    <row r="71" spans="1:13" s="377" customFormat="1" ht="13.5" customHeight="1">
      <c r="A71" s="377" t="s">
        <v>236</v>
      </c>
      <c r="B71" s="377">
        <v>4</v>
      </c>
      <c r="C71" s="381">
        <v>45</v>
      </c>
      <c r="D71" s="377">
        <v>40</v>
      </c>
      <c r="G71" s="382"/>
      <c r="H71" s="383"/>
      <c r="I71" s="383"/>
      <c r="J71" s="383"/>
      <c r="K71" s="383"/>
      <c r="L71" s="383"/>
      <c r="M71" s="383"/>
    </row>
    <row r="72" spans="1:13" s="377" customFormat="1" ht="13.5">
      <c r="A72" s="377" t="s">
        <v>237</v>
      </c>
      <c r="B72" s="377">
        <v>4</v>
      </c>
      <c r="C72" s="381">
        <v>49</v>
      </c>
      <c r="D72" s="377">
        <v>42</v>
      </c>
      <c r="G72" s="382"/>
      <c r="H72" s="383"/>
      <c r="I72" s="383"/>
      <c r="J72" s="383"/>
      <c r="K72" s="383"/>
      <c r="L72" s="383"/>
      <c r="M72" s="383"/>
    </row>
    <row r="73" spans="1:13" s="377" customFormat="1" ht="13.5">
      <c r="A73" s="377" t="s">
        <v>238</v>
      </c>
      <c r="B73" s="377">
        <v>4</v>
      </c>
      <c r="C73" s="381">
        <v>51</v>
      </c>
      <c r="D73" s="377">
        <v>40</v>
      </c>
      <c r="G73" s="382"/>
      <c r="H73" s="383"/>
      <c r="I73" s="383"/>
      <c r="J73" s="383"/>
      <c r="K73" s="383"/>
      <c r="L73" s="383"/>
      <c r="M73" s="383"/>
    </row>
    <row r="74" spans="1:13" s="377" customFormat="1" ht="13.5">
      <c r="A74" s="377" t="s">
        <v>239</v>
      </c>
      <c r="B74" s="377">
        <v>4</v>
      </c>
      <c r="C74" s="381">
        <v>52</v>
      </c>
      <c r="D74" s="377">
        <v>41</v>
      </c>
      <c r="G74" s="382"/>
      <c r="H74" s="383"/>
      <c r="I74" s="383"/>
      <c r="J74" s="383"/>
      <c r="K74" s="383"/>
      <c r="L74" s="383"/>
      <c r="M74" s="383"/>
    </row>
    <row r="75" spans="1:13" s="377" customFormat="1" ht="13.5">
      <c r="A75" s="377" t="s">
        <v>258</v>
      </c>
      <c r="B75" s="377">
        <v>4</v>
      </c>
      <c r="C75" s="381">
        <v>50</v>
      </c>
      <c r="D75" s="377">
        <v>38</v>
      </c>
      <c r="G75" s="382"/>
      <c r="H75" s="383"/>
      <c r="I75" s="383"/>
      <c r="J75" s="383"/>
      <c r="K75" s="383"/>
      <c r="L75" s="383"/>
      <c r="M75" s="383"/>
    </row>
    <row r="76" spans="7:13" s="377" customFormat="1" ht="13.5">
      <c r="G76" s="382"/>
      <c r="H76" s="383"/>
      <c r="I76" s="383"/>
      <c r="J76" s="383"/>
      <c r="K76" s="383"/>
      <c r="L76" s="383"/>
      <c r="M76" s="383"/>
    </row>
    <row r="77" s="377" customFormat="1" ht="13.5">
      <c r="A77" s="377" t="s">
        <v>240</v>
      </c>
    </row>
    <row r="78" spans="2:5" s="377" customFormat="1" ht="13.5">
      <c r="B78" s="377" t="s">
        <v>241</v>
      </c>
      <c r="C78" s="377" t="s">
        <v>242</v>
      </c>
      <c r="D78" s="377" t="s">
        <v>243</v>
      </c>
      <c r="E78" s="377" t="s">
        <v>244</v>
      </c>
    </row>
    <row r="79" spans="1:5" s="377" customFormat="1" ht="13.5">
      <c r="A79" s="377" t="s">
        <v>245</v>
      </c>
      <c r="B79" s="377">
        <v>20555</v>
      </c>
      <c r="C79" s="377">
        <v>639</v>
      </c>
      <c r="D79" s="384">
        <v>516</v>
      </c>
      <c r="E79" s="377">
        <v>2478</v>
      </c>
    </row>
    <row r="80" spans="1:5" s="377" customFormat="1" ht="13.5">
      <c r="A80" s="377" t="s">
        <v>246</v>
      </c>
      <c r="B80" s="377">
        <v>20704</v>
      </c>
      <c r="C80" s="377">
        <v>656</v>
      </c>
      <c r="D80" s="384">
        <v>367</v>
      </c>
      <c r="E80" s="377">
        <v>2821</v>
      </c>
    </row>
    <row r="81" spans="1:5" s="377" customFormat="1" ht="13.5">
      <c r="A81" s="377" t="s">
        <v>247</v>
      </c>
      <c r="B81" s="377">
        <v>20880</v>
      </c>
      <c r="C81" s="377">
        <v>678</v>
      </c>
      <c r="D81" s="384">
        <v>364</v>
      </c>
      <c r="E81" s="377">
        <v>2739</v>
      </c>
    </row>
    <row r="82" spans="1:5" s="377" customFormat="1" ht="13.5">
      <c r="A82" s="377" t="s">
        <v>248</v>
      </c>
      <c r="B82" s="377">
        <v>21399</v>
      </c>
      <c r="C82" s="377">
        <v>471</v>
      </c>
      <c r="D82" s="384">
        <v>410</v>
      </c>
      <c r="E82" s="377">
        <v>3082</v>
      </c>
    </row>
    <row r="83" spans="1:5" s="377" customFormat="1" ht="13.5">
      <c r="A83" s="377" t="s">
        <v>259</v>
      </c>
      <c r="B83" s="377">
        <v>22302</v>
      </c>
      <c r="C83" s="377">
        <v>484</v>
      </c>
      <c r="D83" s="384">
        <v>461</v>
      </c>
      <c r="E83" s="377">
        <v>2927</v>
      </c>
    </row>
    <row r="84" s="377" customFormat="1" ht="13.5"/>
    <row r="85" s="377" customFormat="1" ht="13.5">
      <c r="A85" s="377" t="s">
        <v>249</v>
      </c>
    </row>
    <row r="86" s="377" customFormat="1" ht="13.5">
      <c r="B86" s="377" t="s">
        <v>250</v>
      </c>
    </row>
    <row r="87" spans="1:2" s="377" customFormat="1" ht="13.5">
      <c r="A87" s="377" t="s">
        <v>251</v>
      </c>
      <c r="B87" s="377">
        <v>4.272</v>
      </c>
    </row>
    <row r="88" spans="1:2" s="377" customFormat="1" ht="13.5">
      <c r="A88" s="377" t="s">
        <v>252</v>
      </c>
      <c r="B88" s="377">
        <v>4.079</v>
      </c>
    </row>
    <row r="89" spans="1:2" s="377" customFormat="1" ht="13.5">
      <c r="A89" s="377" t="s">
        <v>253</v>
      </c>
      <c r="B89" s="377">
        <v>3.93</v>
      </c>
    </row>
    <row r="90" spans="1:2" s="377" customFormat="1" ht="13.5">
      <c r="A90" s="377" t="s">
        <v>254</v>
      </c>
      <c r="B90" s="377">
        <v>3.795</v>
      </c>
    </row>
    <row r="91" spans="1:2" s="377" customFormat="1" ht="13.5">
      <c r="A91" s="377" t="s">
        <v>260</v>
      </c>
      <c r="B91" s="377">
        <v>3.691</v>
      </c>
    </row>
    <row r="92" s="377" customFormat="1" ht="13.5"/>
    <row r="93" s="377" customFormat="1" ht="27" customHeight="1">
      <c r="A93" s="377" t="s">
        <v>255</v>
      </c>
    </row>
    <row r="94" s="377" customFormat="1" ht="27" customHeight="1">
      <c r="B94" s="377" t="s">
        <v>256</v>
      </c>
    </row>
    <row r="95" spans="1:2" s="377" customFormat="1" ht="13.5">
      <c r="A95" s="377" t="s">
        <v>245</v>
      </c>
      <c r="B95" s="377">
        <v>133</v>
      </c>
    </row>
    <row r="96" spans="1:2" s="377" customFormat="1" ht="13.5">
      <c r="A96" s="377" t="s">
        <v>246</v>
      </c>
      <c r="B96" s="377">
        <v>75</v>
      </c>
    </row>
    <row r="97" spans="1:2" s="377" customFormat="1" ht="13.5">
      <c r="A97" s="377" t="s">
        <v>247</v>
      </c>
      <c r="B97" s="377">
        <v>86</v>
      </c>
    </row>
    <row r="98" spans="1:2" s="377" customFormat="1" ht="13.5">
      <c r="A98" s="377" t="s">
        <v>248</v>
      </c>
      <c r="B98" s="377">
        <v>64</v>
      </c>
    </row>
    <row r="99" spans="1:2" s="377" customFormat="1" ht="13.5">
      <c r="A99" s="377" t="s">
        <v>259</v>
      </c>
      <c r="B99" s="377">
        <v>76</v>
      </c>
    </row>
    <row r="100" s="377" customFormat="1" ht="13.5"/>
    <row r="101" s="377" customFormat="1" ht="13.5"/>
    <row r="102" s="377" customFormat="1" ht="13.5"/>
    <row r="103" s="377" customFormat="1" ht="13.5"/>
    <row r="104" s="377" customFormat="1" ht="13.5"/>
    <row r="105" s="376" customFormat="1" ht="13.5"/>
    <row r="106" s="376" customFormat="1" ht="13.5"/>
  </sheetData>
  <sheetProtection/>
  <mergeCells count="5">
    <mergeCell ref="G69:G70"/>
    <mergeCell ref="H69:I70"/>
    <mergeCell ref="J69:L69"/>
    <mergeCell ref="M69:M70"/>
    <mergeCell ref="J70:K70"/>
  </mergeCells>
  <printOptions/>
  <pageMargins left="0.11811023622047245" right="0.15748031496062992" top="0.11811023622047245" bottom="0.1968503937007874" header="0.11811023622047245" footer="0.35433070866141736"/>
  <pageSetup firstPageNumber="105" useFirstPageNumber="1" horizontalDpi="600" verticalDpi="600" orientation="portrait" paperSize="9" scale="99" r:id="rId2"/>
  <headerFooter alignWithMargins="0">
    <oddFooter>&amp;C&amp;"ＭＳ 明朝,標準"&amp;P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"/>
  <sheetViews>
    <sheetView showGridLines="0" zoomScale="115" zoomScaleNormal="115" zoomScaleSheetLayoutView="100" zoomScalePageLayoutView="0" workbookViewId="0" topLeftCell="A1">
      <selection activeCell="A1" sqref="A1:O1"/>
    </sheetView>
  </sheetViews>
  <sheetFormatPr defaultColWidth="9.00390625" defaultRowHeight="13.5"/>
  <cols>
    <col min="1" max="1" width="12.625" style="117" customWidth="1"/>
    <col min="2" max="3" width="10.25390625" style="117" bestFit="1" customWidth="1"/>
    <col min="4" max="15" width="4.875" style="117" customWidth="1"/>
    <col min="16" max="18" width="9.00390625" style="110" customWidth="1"/>
    <col min="19" max="21" width="6.00390625" style="117" customWidth="1"/>
    <col min="22" max="16384" width="9.00390625" style="117" customWidth="1"/>
  </cols>
  <sheetData>
    <row r="1" spans="1:15" s="110" customFormat="1" ht="21">
      <c r="A1" s="280" t="s">
        <v>120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5" s="110" customFormat="1" ht="13.5" customHeight="1">
      <c r="A2" s="9"/>
      <c r="B2" s="9"/>
      <c r="C2" s="9"/>
      <c r="D2" s="9"/>
      <c r="E2" s="9"/>
      <c r="F2" s="9"/>
      <c r="G2" s="117"/>
      <c r="H2" s="117"/>
      <c r="I2" s="117"/>
      <c r="J2" s="117"/>
      <c r="K2" s="117"/>
      <c r="L2" s="117"/>
      <c r="M2" s="117"/>
      <c r="N2" s="117"/>
      <c r="O2" s="117"/>
    </row>
    <row r="3" spans="1:15" s="110" customFormat="1" ht="27.75" customHeight="1">
      <c r="A3" s="144"/>
      <c r="B3" s="145" t="s">
        <v>121</v>
      </c>
      <c r="C3" s="145" t="s">
        <v>122</v>
      </c>
      <c r="D3" s="146" t="s">
        <v>123</v>
      </c>
      <c r="E3" s="146" t="s">
        <v>124</v>
      </c>
      <c r="F3" s="146" t="s">
        <v>125</v>
      </c>
      <c r="G3" s="147" t="s">
        <v>126</v>
      </c>
      <c r="H3" s="146" t="s">
        <v>127</v>
      </c>
      <c r="I3" s="146" t="s">
        <v>128</v>
      </c>
      <c r="J3" s="146" t="s">
        <v>129</v>
      </c>
      <c r="K3" s="146" t="s">
        <v>130</v>
      </c>
      <c r="L3" s="146" t="s">
        <v>131</v>
      </c>
      <c r="M3" s="146" t="s">
        <v>132</v>
      </c>
      <c r="N3" s="146" t="s">
        <v>133</v>
      </c>
      <c r="O3" s="148" t="s">
        <v>134</v>
      </c>
    </row>
    <row r="4" spans="1:16" s="110" customFormat="1" ht="18.75" customHeight="1">
      <c r="A4" s="149" t="s">
        <v>135</v>
      </c>
      <c r="B4" s="150">
        <v>74</v>
      </c>
      <c r="C4" s="151">
        <f>SUM(D4:O4)</f>
        <v>73</v>
      </c>
      <c r="D4" s="152">
        <v>4</v>
      </c>
      <c r="E4" s="152">
        <v>6</v>
      </c>
      <c r="F4" s="152">
        <v>3</v>
      </c>
      <c r="G4" s="153">
        <v>10</v>
      </c>
      <c r="H4" s="152">
        <v>2</v>
      </c>
      <c r="I4" s="152">
        <v>11</v>
      </c>
      <c r="J4" s="152">
        <v>15</v>
      </c>
      <c r="K4" s="152">
        <v>6</v>
      </c>
      <c r="L4" s="152">
        <v>2</v>
      </c>
      <c r="M4" s="152">
        <v>6</v>
      </c>
      <c r="N4" s="152">
        <v>5</v>
      </c>
      <c r="O4" s="154">
        <v>3</v>
      </c>
      <c r="P4" s="155"/>
    </row>
    <row r="5" spans="1:16" s="110" customFormat="1" ht="18.75" customHeight="1">
      <c r="A5" s="156" t="s">
        <v>136</v>
      </c>
      <c r="B5" s="157">
        <v>2</v>
      </c>
      <c r="C5" s="151">
        <f>SUM(D5:O5)</f>
        <v>3</v>
      </c>
      <c r="D5" s="158" t="s">
        <v>137</v>
      </c>
      <c r="E5" s="158" t="s">
        <v>137</v>
      </c>
      <c r="F5" s="158" t="s">
        <v>137</v>
      </c>
      <c r="G5" s="158" t="s">
        <v>137</v>
      </c>
      <c r="H5" s="158" t="s">
        <v>137</v>
      </c>
      <c r="I5" s="158" t="s">
        <v>137</v>
      </c>
      <c r="J5" s="158">
        <v>1</v>
      </c>
      <c r="K5" s="158">
        <v>1</v>
      </c>
      <c r="L5" s="158">
        <v>1</v>
      </c>
      <c r="M5" s="158" t="s">
        <v>137</v>
      </c>
      <c r="N5" s="158" t="s">
        <v>137</v>
      </c>
      <c r="O5" s="159" t="s">
        <v>137</v>
      </c>
      <c r="P5" s="155"/>
    </row>
    <row r="6" spans="1:16" s="110" customFormat="1" ht="18.75" customHeight="1">
      <c r="A6" s="156" t="s">
        <v>138</v>
      </c>
      <c r="B6" s="157">
        <v>27</v>
      </c>
      <c r="C6" s="151">
        <f>SUM(D6:O6)</f>
        <v>20</v>
      </c>
      <c r="D6" s="160">
        <v>2</v>
      </c>
      <c r="E6" s="160">
        <v>5</v>
      </c>
      <c r="F6" s="158">
        <v>4</v>
      </c>
      <c r="G6" s="158">
        <v>1</v>
      </c>
      <c r="H6" s="160" t="s">
        <v>137</v>
      </c>
      <c r="I6" s="160" t="s">
        <v>137</v>
      </c>
      <c r="J6" s="160" t="s">
        <v>137</v>
      </c>
      <c r="K6" s="160">
        <v>5</v>
      </c>
      <c r="L6" s="158">
        <v>1</v>
      </c>
      <c r="M6" s="158" t="s">
        <v>137</v>
      </c>
      <c r="N6" s="160">
        <v>2</v>
      </c>
      <c r="O6" s="159" t="s">
        <v>137</v>
      </c>
      <c r="P6" s="155"/>
    </row>
    <row r="7" spans="1:16" s="110" customFormat="1" ht="18.75" customHeight="1">
      <c r="A7" s="156" t="s">
        <v>139</v>
      </c>
      <c r="B7" s="157">
        <v>62</v>
      </c>
      <c r="C7" s="151">
        <f aca="true" t="shared" si="0" ref="C7:C13">SUM(D7:O7)</f>
        <v>60</v>
      </c>
      <c r="D7" s="160">
        <v>3</v>
      </c>
      <c r="E7" s="158">
        <v>5</v>
      </c>
      <c r="F7" s="158">
        <v>16</v>
      </c>
      <c r="G7" s="158">
        <v>11</v>
      </c>
      <c r="H7" s="160">
        <v>3</v>
      </c>
      <c r="I7" s="160">
        <v>8</v>
      </c>
      <c r="J7" s="160">
        <v>8</v>
      </c>
      <c r="K7" s="160">
        <v>3</v>
      </c>
      <c r="L7" s="160" t="s">
        <v>137</v>
      </c>
      <c r="M7" s="160">
        <v>1</v>
      </c>
      <c r="N7" s="160">
        <v>1</v>
      </c>
      <c r="O7" s="159">
        <v>1</v>
      </c>
      <c r="P7" s="155"/>
    </row>
    <row r="8" spans="1:16" s="110" customFormat="1" ht="18.75" customHeight="1">
      <c r="A8" s="156" t="s">
        <v>140</v>
      </c>
      <c r="B8" s="157">
        <v>49</v>
      </c>
      <c r="C8" s="151">
        <f t="shared" si="0"/>
        <v>42</v>
      </c>
      <c r="D8" s="158">
        <v>4</v>
      </c>
      <c r="E8" s="160">
        <v>5</v>
      </c>
      <c r="F8" s="158">
        <v>7</v>
      </c>
      <c r="G8" s="158">
        <v>5</v>
      </c>
      <c r="H8" s="160">
        <v>3</v>
      </c>
      <c r="I8" s="158">
        <v>4</v>
      </c>
      <c r="J8" s="160">
        <v>2</v>
      </c>
      <c r="K8" s="160">
        <v>3</v>
      </c>
      <c r="L8" s="160">
        <v>2</v>
      </c>
      <c r="M8" s="160">
        <v>1</v>
      </c>
      <c r="N8" s="160" t="s">
        <v>137</v>
      </c>
      <c r="O8" s="159">
        <v>6</v>
      </c>
      <c r="P8" s="155"/>
    </row>
    <row r="9" spans="1:16" s="110" customFormat="1" ht="18.75" customHeight="1">
      <c r="A9" s="156" t="s">
        <v>141</v>
      </c>
      <c r="B9" s="157">
        <v>120</v>
      </c>
      <c r="C9" s="151">
        <f t="shared" si="0"/>
        <v>83</v>
      </c>
      <c r="D9" s="160">
        <v>2</v>
      </c>
      <c r="E9" s="160">
        <v>25</v>
      </c>
      <c r="F9" s="160">
        <v>10</v>
      </c>
      <c r="G9" s="158">
        <v>9</v>
      </c>
      <c r="H9" s="160">
        <v>5</v>
      </c>
      <c r="I9" s="160">
        <v>10</v>
      </c>
      <c r="J9" s="160">
        <v>6</v>
      </c>
      <c r="K9" s="158">
        <v>4</v>
      </c>
      <c r="L9" s="160">
        <v>5</v>
      </c>
      <c r="M9" s="160" t="s">
        <v>137</v>
      </c>
      <c r="N9" s="160">
        <v>6</v>
      </c>
      <c r="O9" s="159">
        <v>1</v>
      </c>
      <c r="P9" s="155"/>
    </row>
    <row r="10" spans="1:16" s="110" customFormat="1" ht="18.75" customHeight="1">
      <c r="A10" s="161" t="s">
        <v>142</v>
      </c>
      <c r="B10" s="157">
        <v>84</v>
      </c>
      <c r="C10" s="151">
        <f t="shared" si="0"/>
        <v>88</v>
      </c>
      <c r="D10" s="158">
        <v>2</v>
      </c>
      <c r="E10" s="158">
        <v>13</v>
      </c>
      <c r="F10" s="160">
        <v>17</v>
      </c>
      <c r="G10" s="158">
        <v>25</v>
      </c>
      <c r="H10" s="160">
        <v>13</v>
      </c>
      <c r="I10" s="160">
        <v>5</v>
      </c>
      <c r="J10" s="160">
        <v>6</v>
      </c>
      <c r="K10" s="160" t="s">
        <v>137</v>
      </c>
      <c r="L10" s="160">
        <v>1</v>
      </c>
      <c r="M10" s="160" t="s">
        <v>137</v>
      </c>
      <c r="N10" s="160">
        <v>2</v>
      </c>
      <c r="O10" s="159">
        <v>4</v>
      </c>
      <c r="P10" s="155"/>
    </row>
    <row r="11" spans="1:16" s="110" customFormat="1" ht="18.75" customHeight="1">
      <c r="A11" s="156" t="s">
        <v>143</v>
      </c>
      <c r="B11" s="157">
        <v>272</v>
      </c>
      <c r="C11" s="151">
        <f t="shared" si="0"/>
        <v>217</v>
      </c>
      <c r="D11" s="160">
        <v>23</v>
      </c>
      <c r="E11" s="160">
        <v>14</v>
      </c>
      <c r="F11" s="160">
        <v>14</v>
      </c>
      <c r="G11" s="158">
        <v>7</v>
      </c>
      <c r="H11" s="160">
        <v>21</v>
      </c>
      <c r="I11" s="160">
        <v>13</v>
      </c>
      <c r="J11" s="160">
        <v>41</v>
      </c>
      <c r="K11" s="160">
        <v>25</v>
      </c>
      <c r="L11" s="160">
        <v>18</v>
      </c>
      <c r="M11" s="160">
        <v>17</v>
      </c>
      <c r="N11" s="160">
        <v>15</v>
      </c>
      <c r="O11" s="159">
        <v>9</v>
      </c>
      <c r="P11" s="155"/>
    </row>
    <row r="12" spans="1:16" s="110" customFormat="1" ht="18.75" customHeight="1">
      <c r="A12" s="156" t="s">
        <v>144</v>
      </c>
      <c r="B12" s="157">
        <v>803</v>
      </c>
      <c r="C12" s="151">
        <f>SUM(D12:O12)</f>
        <v>802</v>
      </c>
      <c r="D12" s="160">
        <v>55</v>
      </c>
      <c r="E12" s="160">
        <v>94</v>
      </c>
      <c r="F12" s="160">
        <v>69</v>
      </c>
      <c r="G12" s="158">
        <v>73</v>
      </c>
      <c r="H12" s="160">
        <v>69</v>
      </c>
      <c r="I12" s="160">
        <v>75</v>
      </c>
      <c r="J12" s="160">
        <v>101</v>
      </c>
      <c r="K12" s="160">
        <v>69</v>
      </c>
      <c r="L12" s="160">
        <v>49</v>
      </c>
      <c r="M12" s="160">
        <v>62</v>
      </c>
      <c r="N12" s="160">
        <v>44</v>
      </c>
      <c r="O12" s="159">
        <v>42</v>
      </c>
      <c r="P12" s="155"/>
    </row>
    <row r="13" spans="1:16" s="110" customFormat="1" ht="18.75" customHeight="1">
      <c r="A13" s="156" t="s">
        <v>145</v>
      </c>
      <c r="B13" s="157">
        <v>14</v>
      </c>
      <c r="C13" s="151">
        <f t="shared" si="0"/>
        <v>32</v>
      </c>
      <c r="D13" s="162">
        <v>1</v>
      </c>
      <c r="E13" s="160">
        <v>4</v>
      </c>
      <c r="F13" s="162">
        <v>4</v>
      </c>
      <c r="G13" s="158">
        <v>3</v>
      </c>
      <c r="H13" s="162">
        <v>5</v>
      </c>
      <c r="I13" s="160">
        <v>3</v>
      </c>
      <c r="J13" s="160">
        <v>2</v>
      </c>
      <c r="K13" s="160">
        <v>3</v>
      </c>
      <c r="L13" s="162">
        <v>3</v>
      </c>
      <c r="M13" s="162">
        <v>2</v>
      </c>
      <c r="N13" s="160">
        <v>1</v>
      </c>
      <c r="O13" s="163">
        <v>1</v>
      </c>
      <c r="P13" s="155"/>
    </row>
    <row r="14" spans="1:16" s="110" customFormat="1" ht="18.75" customHeight="1">
      <c r="A14" s="164" t="s">
        <v>146</v>
      </c>
      <c r="B14" s="165">
        <v>1507</v>
      </c>
      <c r="C14" s="166">
        <f>SUM(C4:C13)</f>
        <v>1420</v>
      </c>
      <c r="D14" s="167">
        <f>SUM(D4:D13)</f>
        <v>96</v>
      </c>
      <c r="E14" s="167">
        <f aca="true" t="shared" si="1" ref="E14:O14">SUM(E4:E13)</f>
        <v>171</v>
      </c>
      <c r="F14" s="167">
        <f t="shared" si="1"/>
        <v>144</v>
      </c>
      <c r="G14" s="167">
        <f t="shared" si="1"/>
        <v>144</v>
      </c>
      <c r="H14" s="167">
        <f t="shared" si="1"/>
        <v>121</v>
      </c>
      <c r="I14" s="167">
        <f t="shared" si="1"/>
        <v>129</v>
      </c>
      <c r="J14" s="167">
        <f t="shared" si="1"/>
        <v>182</v>
      </c>
      <c r="K14" s="167">
        <f t="shared" si="1"/>
        <v>119</v>
      </c>
      <c r="L14" s="167">
        <f t="shared" si="1"/>
        <v>82</v>
      </c>
      <c r="M14" s="167">
        <f t="shared" si="1"/>
        <v>89</v>
      </c>
      <c r="N14" s="167">
        <f t="shared" si="1"/>
        <v>76</v>
      </c>
      <c r="O14" s="168">
        <f t="shared" si="1"/>
        <v>67</v>
      </c>
      <c r="P14" s="155"/>
    </row>
    <row r="15" spans="1:15" s="110" customFormat="1" ht="13.5">
      <c r="A15" s="169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N15" s="170"/>
      <c r="O15" s="31" t="s">
        <v>104</v>
      </c>
    </row>
    <row r="17" spans="4:16" s="110" customFormat="1" ht="13.5"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</row>
  </sheetData>
  <sheetProtection/>
  <mergeCells count="1">
    <mergeCell ref="A1:O1"/>
  </mergeCells>
  <printOptions/>
  <pageMargins left="0.46" right="0.49" top="1" bottom="1" header="0.512" footer="0.51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2"/>
  <sheetViews>
    <sheetView showGridLines="0" zoomScale="115" zoomScaleNormal="115" zoomScaleSheetLayoutView="100" zoomScalePageLayoutView="0" workbookViewId="0" topLeftCell="A1">
      <selection activeCell="A1" sqref="A1"/>
    </sheetView>
  </sheetViews>
  <sheetFormatPr defaultColWidth="8.625" defaultRowHeight="13.5"/>
  <cols>
    <col min="1" max="16384" width="8.625" style="10" customWidth="1"/>
  </cols>
  <sheetData>
    <row r="1" spans="1:11" ht="13.5">
      <c r="A1" s="172" t="s">
        <v>147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s="23" customFormat="1" ht="12" customHeight="1">
      <c r="A2" s="325" t="s">
        <v>148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</row>
    <row r="3" spans="1:11" s="23" customFormat="1" ht="12" customHeight="1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</row>
    <row r="4" spans="1:11" s="23" customFormat="1" ht="12" customHeight="1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</row>
    <row r="5" spans="1:11" s="23" customFormat="1" ht="13.5" customHeight="1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</row>
    <row r="6" spans="1:11" ht="21">
      <c r="A6" s="280" t="s">
        <v>149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</row>
    <row r="7" spans="1:11" ht="13.5">
      <c r="A7" s="30"/>
      <c r="B7" s="30"/>
      <c r="C7" s="30"/>
      <c r="D7" s="30"/>
      <c r="E7" s="30"/>
      <c r="F7" s="30"/>
      <c r="G7" s="30"/>
      <c r="H7" s="30"/>
      <c r="I7" s="30"/>
      <c r="J7" s="30"/>
      <c r="K7" s="175" t="s">
        <v>150</v>
      </c>
    </row>
    <row r="8" spans="1:11" ht="18" customHeight="1">
      <c r="A8" s="326" t="s">
        <v>151</v>
      </c>
      <c r="B8" s="274" t="s">
        <v>152</v>
      </c>
      <c r="C8" s="275"/>
      <c r="D8" s="329" t="s">
        <v>153</v>
      </c>
      <c r="E8" s="274"/>
      <c r="F8" s="274"/>
      <c r="G8" s="275"/>
      <c r="H8" s="329" t="s">
        <v>154</v>
      </c>
      <c r="I8" s="274"/>
      <c r="J8" s="274"/>
      <c r="K8" s="330"/>
    </row>
    <row r="9" spans="1:11" ht="18" customHeight="1">
      <c r="A9" s="327"/>
      <c r="B9" s="331" t="s">
        <v>155</v>
      </c>
      <c r="C9" s="333" t="s">
        <v>156</v>
      </c>
      <c r="D9" s="333" t="s">
        <v>155</v>
      </c>
      <c r="E9" s="176" t="s">
        <v>157</v>
      </c>
      <c r="F9" s="176" t="s">
        <v>158</v>
      </c>
      <c r="G9" s="176" t="s">
        <v>157</v>
      </c>
      <c r="H9" s="176" t="s">
        <v>159</v>
      </c>
      <c r="I9" s="176" t="s">
        <v>157</v>
      </c>
      <c r="J9" s="176" t="s">
        <v>160</v>
      </c>
      <c r="K9" s="177" t="s">
        <v>157</v>
      </c>
    </row>
    <row r="10" spans="1:11" ht="18" customHeight="1">
      <c r="A10" s="328"/>
      <c r="B10" s="332"/>
      <c r="C10" s="334"/>
      <c r="D10" s="334"/>
      <c r="E10" s="178" t="s">
        <v>161</v>
      </c>
      <c r="F10" s="178" t="s">
        <v>162</v>
      </c>
      <c r="G10" s="178" t="s">
        <v>161</v>
      </c>
      <c r="H10" s="179" t="s">
        <v>163</v>
      </c>
      <c r="I10" s="178" t="s">
        <v>161</v>
      </c>
      <c r="J10" s="179" t="s">
        <v>163</v>
      </c>
      <c r="K10" s="180" t="s">
        <v>161</v>
      </c>
    </row>
    <row r="11" spans="1:11" s="23" customFormat="1" ht="17.25" customHeight="1">
      <c r="A11" s="181" t="s">
        <v>164</v>
      </c>
      <c r="B11" s="182">
        <v>37325</v>
      </c>
      <c r="C11" s="183">
        <v>91035</v>
      </c>
      <c r="D11" s="183">
        <v>16794</v>
      </c>
      <c r="E11" s="184">
        <v>44.99397186872069</v>
      </c>
      <c r="F11" s="183">
        <v>33776</v>
      </c>
      <c r="G11" s="185">
        <v>37.10221343439336</v>
      </c>
      <c r="H11" s="183">
        <v>33268</v>
      </c>
      <c r="I11" s="184">
        <v>98.49597347228801</v>
      </c>
      <c r="J11" s="183">
        <v>508</v>
      </c>
      <c r="K11" s="186">
        <v>1.5040265277119849</v>
      </c>
    </row>
    <row r="12" spans="1:11" s="23" customFormat="1" ht="17.25" customHeight="1">
      <c r="A12" s="187" t="s">
        <v>165</v>
      </c>
      <c r="B12" s="188">
        <v>1.322004451924652</v>
      </c>
      <c r="C12" s="189">
        <v>0.7180315535591841</v>
      </c>
      <c r="D12" s="189">
        <v>-9.888930621881208</v>
      </c>
      <c r="E12" s="189">
        <v>-11.06465977893799</v>
      </c>
      <c r="F12" s="189">
        <v>-12.039376025417326</v>
      </c>
      <c r="G12" s="189">
        <v>-11.518578790043021</v>
      </c>
      <c r="H12" s="189">
        <v>7.890384303551157</v>
      </c>
      <c r="I12" s="189">
        <v>22.657593168879096</v>
      </c>
      <c r="J12" s="189">
        <v>-85.07199529826623</v>
      </c>
      <c r="K12" s="190">
        <v>-83.02876443208565</v>
      </c>
    </row>
    <row r="13" spans="1:11" s="23" customFormat="1" ht="17.25" customHeight="1">
      <c r="A13" s="191" t="s">
        <v>166</v>
      </c>
      <c r="B13" s="192">
        <v>37979</v>
      </c>
      <c r="C13" s="193">
        <v>91831</v>
      </c>
      <c r="D13" s="193">
        <v>16739</v>
      </c>
      <c r="E13" s="194">
        <v>44.074356881434475</v>
      </c>
      <c r="F13" s="193">
        <v>33391</v>
      </c>
      <c r="G13" s="195">
        <v>36.36135945377922</v>
      </c>
      <c r="H13" s="193">
        <v>32809</v>
      </c>
      <c r="I13" s="194">
        <v>98.25701536342129</v>
      </c>
      <c r="J13" s="193">
        <v>582</v>
      </c>
      <c r="K13" s="196">
        <v>1.7429846365787187</v>
      </c>
    </row>
    <row r="14" spans="1:11" s="23" customFormat="1" ht="17.25" customHeight="1">
      <c r="A14" s="187" t="s">
        <v>165</v>
      </c>
      <c r="B14" s="188">
        <v>1.7521768251841818</v>
      </c>
      <c r="C14" s="189">
        <v>0.8743889712747865</v>
      </c>
      <c r="D14" s="189">
        <v>-0.3274979159223479</v>
      </c>
      <c r="E14" s="189">
        <v>-2.0438626533558435</v>
      </c>
      <c r="F14" s="189">
        <v>-1.1398626243486532</v>
      </c>
      <c r="G14" s="189">
        <v>-1.996791867752501</v>
      </c>
      <c r="H14" s="189">
        <v>-1.379704220271738</v>
      </c>
      <c r="I14" s="189">
        <v>-0.24260698223765864</v>
      </c>
      <c r="J14" s="189">
        <v>14.566929133858263</v>
      </c>
      <c r="K14" s="190">
        <v>15.88789189976929</v>
      </c>
    </row>
    <row r="15" spans="1:11" s="23" customFormat="1" ht="17.25" customHeight="1">
      <c r="A15" s="191" t="s">
        <v>167</v>
      </c>
      <c r="B15" s="192">
        <v>38506</v>
      </c>
      <c r="C15" s="193">
        <v>92286</v>
      </c>
      <c r="D15" s="193">
        <v>16722</v>
      </c>
      <c r="E15" s="194">
        <f>D15/B15*100</f>
        <v>43.42699838986132</v>
      </c>
      <c r="F15" s="193">
        <v>32890</v>
      </c>
      <c r="G15" s="195">
        <f>F15/C15*100</f>
        <v>35.63920854734196</v>
      </c>
      <c r="H15" s="193">
        <v>32134</v>
      </c>
      <c r="I15" s="194">
        <f>H15/F15*100</f>
        <v>97.70142900577683</v>
      </c>
      <c r="J15" s="193">
        <v>756</v>
      </c>
      <c r="K15" s="196">
        <f>J15/F15*100</f>
        <v>2.298570994223168</v>
      </c>
    </row>
    <row r="16" spans="1:11" s="23" customFormat="1" ht="17.25" customHeight="1">
      <c r="A16" s="181" t="s">
        <v>165</v>
      </c>
      <c r="B16" s="197">
        <f aca="true" t="shared" si="0" ref="B16:K16">(B15/B13-1)*100</f>
        <v>1.3876089417836246</v>
      </c>
      <c r="C16" s="198">
        <f t="shared" si="0"/>
        <v>0.49547538412955117</v>
      </c>
      <c r="D16" s="198">
        <f t="shared" si="0"/>
        <v>-0.10155923292908264</v>
      </c>
      <c r="E16" s="198">
        <f t="shared" si="0"/>
        <v>-1.4687871528440755</v>
      </c>
      <c r="F16" s="198">
        <f t="shared" si="0"/>
        <v>-1.500404300560032</v>
      </c>
      <c r="G16" s="198">
        <f t="shared" si="0"/>
        <v>-1.9860393485981342</v>
      </c>
      <c r="H16" s="198">
        <f t="shared" si="0"/>
        <v>-2.0573623091225013</v>
      </c>
      <c r="I16" s="198">
        <f t="shared" si="0"/>
        <v>-0.565441923499832</v>
      </c>
      <c r="J16" s="198">
        <f t="shared" si="0"/>
        <v>29.89690721649485</v>
      </c>
      <c r="K16" s="199">
        <f t="shared" si="0"/>
        <v>31.875574000181793</v>
      </c>
    </row>
    <row r="17" spans="1:11" s="23" customFormat="1" ht="17.25" customHeight="1">
      <c r="A17" s="191" t="s">
        <v>168</v>
      </c>
      <c r="B17" s="192">
        <v>39293</v>
      </c>
      <c r="C17" s="193">
        <v>93472</v>
      </c>
      <c r="D17" s="193">
        <v>16879</v>
      </c>
      <c r="E17" s="194">
        <f>D17/B17*100</f>
        <v>42.95676074618889</v>
      </c>
      <c r="F17" s="193">
        <v>32965</v>
      </c>
      <c r="G17" s="195">
        <f>F17/C17*100</f>
        <v>35.26724580623074</v>
      </c>
      <c r="H17" s="193">
        <v>31789</v>
      </c>
      <c r="I17" s="194">
        <f>H17/F17*100</f>
        <v>96.43258000910056</v>
      </c>
      <c r="J17" s="193">
        <v>1176</v>
      </c>
      <c r="K17" s="196">
        <f>J17/F17*100</f>
        <v>3.567419990899439</v>
      </c>
    </row>
    <row r="18" spans="1:11" s="23" customFormat="1" ht="17.25" customHeight="1">
      <c r="A18" s="181" t="s">
        <v>165</v>
      </c>
      <c r="B18" s="197">
        <f aca="true" t="shared" si="1" ref="B18:K18">(B17/B15-1)*100</f>
        <v>2.043837324053399</v>
      </c>
      <c r="C18" s="198">
        <f t="shared" si="1"/>
        <v>1.2851353401382548</v>
      </c>
      <c r="D18" s="198">
        <f t="shared" si="1"/>
        <v>0.9388829087429773</v>
      </c>
      <c r="E18" s="198">
        <f t="shared" si="1"/>
        <v>-1.0828232691813433</v>
      </c>
      <c r="F18" s="198">
        <f t="shared" si="1"/>
        <v>0.22803283672849783</v>
      </c>
      <c r="G18" s="198">
        <f t="shared" si="1"/>
        <v>-1.0436896785098737</v>
      </c>
      <c r="H18" s="198">
        <f t="shared" si="1"/>
        <v>-1.073629177817892</v>
      </c>
      <c r="I18" s="198">
        <f t="shared" si="1"/>
        <v>-1.298700550839682</v>
      </c>
      <c r="J18" s="198">
        <f t="shared" si="1"/>
        <v>55.55555555555556</v>
      </c>
      <c r="K18" s="199">
        <f t="shared" si="1"/>
        <v>55.20164484217269</v>
      </c>
    </row>
    <row r="19" spans="1:11" s="23" customFormat="1" ht="17.25" customHeight="1">
      <c r="A19" s="191" t="s">
        <v>169</v>
      </c>
      <c r="B19" s="192">
        <v>40008</v>
      </c>
      <c r="C19" s="193">
        <v>94961</v>
      </c>
      <c r="D19" s="193">
        <v>16571</v>
      </c>
      <c r="E19" s="194">
        <f>D19/B19*100</f>
        <v>41.41921615676865</v>
      </c>
      <c r="F19" s="193">
        <v>31934</v>
      </c>
      <c r="G19" s="195">
        <f>F19/C19*100</f>
        <v>33.62854224365792</v>
      </c>
      <c r="H19" s="193">
        <v>30769</v>
      </c>
      <c r="I19" s="194">
        <f>H19/F19*100</f>
        <v>96.35185069205235</v>
      </c>
      <c r="J19" s="193">
        <v>1165</v>
      </c>
      <c r="K19" s="196">
        <f>J19/F19*100</f>
        <v>3.648149307947642</v>
      </c>
    </row>
    <row r="20" spans="1:11" s="23" customFormat="1" ht="17.25" customHeight="1">
      <c r="A20" s="200" t="s">
        <v>165</v>
      </c>
      <c r="B20" s="201">
        <f aca="true" t="shared" si="2" ref="B20:K20">(B19/B17-1)*100</f>
        <v>1.819662535311628</v>
      </c>
      <c r="C20" s="202">
        <f t="shared" si="2"/>
        <v>1.5929904142417017</v>
      </c>
      <c r="D20" s="202">
        <f t="shared" si="2"/>
        <v>-1.8247526512234158</v>
      </c>
      <c r="E20" s="202">
        <f t="shared" si="2"/>
        <v>-3.5792842912547917</v>
      </c>
      <c r="F20" s="202">
        <f t="shared" si="2"/>
        <v>-3.1275595328378536</v>
      </c>
      <c r="G20" s="202">
        <f t="shared" si="2"/>
        <v>-4.64653115124547</v>
      </c>
      <c r="H20" s="202">
        <f t="shared" si="2"/>
        <v>-3.208657082638644</v>
      </c>
      <c r="I20" s="202">
        <f t="shared" si="2"/>
        <v>-0.08371581164849928</v>
      </c>
      <c r="J20" s="202">
        <f t="shared" si="2"/>
        <v>-0.9353741496598622</v>
      </c>
      <c r="K20" s="203">
        <f t="shared" si="2"/>
        <v>2.2629608303520454</v>
      </c>
    </row>
    <row r="21" spans="1:11" ht="13.5">
      <c r="A21" s="204"/>
      <c r="B21" s="173"/>
      <c r="C21" s="173"/>
      <c r="D21" s="173"/>
      <c r="E21" s="173"/>
      <c r="F21" s="205"/>
      <c r="G21" s="206"/>
      <c r="H21" s="30"/>
      <c r="I21" s="30"/>
      <c r="J21" s="30"/>
      <c r="K21" s="31" t="s">
        <v>170</v>
      </c>
    </row>
    <row r="22" spans="1:11" ht="13.5">
      <c r="A22" s="125" t="s">
        <v>171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</row>
  </sheetData>
  <sheetProtection/>
  <mergeCells count="9">
    <mergeCell ref="A2:K4"/>
    <mergeCell ref="A6:K6"/>
    <mergeCell ref="A8:A10"/>
    <mergeCell ref="B8:C8"/>
    <mergeCell ref="D8:G8"/>
    <mergeCell ref="H8:K8"/>
    <mergeCell ref="B9:B10"/>
    <mergeCell ref="C9:C10"/>
    <mergeCell ref="D9:D10"/>
  </mergeCells>
  <printOptions/>
  <pageMargins left="0.3937007874015748" right="0.1968503937007874" top="0.984251968503937" bottom="0.5905511811023623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7"/>
  <sheetViews>
    <sheetView showGridLines="0" zoomScale="110" zoomScaleNormal="11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3.625" style="10" customWidth="1"/>
    <col min="2" max="4" width="10.875" style="10" customWidth="1"/>
    <col min="5" max="5" width="14.75390625" style="10" customWidth="1"/>
    <col min="6" max="8" width="10.875" style="10" customWidth="1"/>
    <col min="9" max="9" width="14.375" style="10" customWidth="1"/>
    <col min="10" max="10" width="16.625" style="10" customWidth="1"/>
    <col min="11" max="11" width="9.00390625" style="10" hidden="1" customWidth="1"/>
    <col min="12" max="18" width="9.00390625" style="10" customWidth="1"/>
    <col min="19" max="19" width="12.875" style="10" bestFit="1" customWidth="1"/>
    <col min="20" max="23" width="9.00390625" style="10" customWidth="1"/>
    <col min="24" max="24" width="12.875" style="10" bestFit="1" customWidth="1"/>
    <col min="25" max="16384" width="9.00390625" style="10" customWidth="1"/>
  </cols>
  <sheetData>
    <row r="1" spans="2:24" ht="21">
      <c r="B1" s="8"/>
      <c r="C1" s="8"/>
      <c r="D1" s="8"/>
      <c r="E1" s="8" t="s">
        <v>172</v>
      </c>
      <c r="F1" s="9" t="s">
        <v>173</v>
      </c>
      <c r="G1" s="8"/>
      <c r="H1" s="8"/>
      <c r="J1" s="11"/>
      <c r="K1" s="30"/>
      <c r="O1" s="336"/>
      <c r="P1" s="336"/>
      <c r="Q1" s="336"/>
      <c r="R1" s="336"/>
      <c r="S1" s="336"/>
      <c r="T1" s="336"/>
      <c r="U1" s="336"/>
      <c r="V1" s="336"/>
      <c r="W1" s="336"/>
      <c r="X1" s="336"/>
    </row>
    <row r="2" spans="1:24" ht="13.5">
      <c r="A2" s="30"/>
      <c r="B2" s="30"/>
      <c r="C2" s="30"/>
      <c r="D2" s="30"/>
      <c r="E2" s="30"/>
      <c r="F2" s="30"/>
      <c r="G2" s="30"/>
      <c r="H2" s="30"/>
      <c r="I2" s="11"/>
      <c r="J2" s="207" t="s">
        <v>174</v>
      </c>
      <c r="K2" s="30"/>
      <c r="O2" s="336"/>
      <c r="P2" s="336"/>
      <c r="Q2" s="208"/>
      <c r="R2" s="208"/>
      <c r="S2" s="208"/>
      <c r="T2" s="336"/>
      <c r="U2" s="336"/>
      <c r="V2" s="208"/>
      <c r="W2" s="208"/>
      <c r="X2" s="208"/>
    </row>
    <row r="3" spans="1:24" ht="18" customHeight="1">
      <c r="A3" s="258" t="s">
        <v>175</v>
      </c>
      <c r="B3" s="338" t="s">
        <v>176</v>
      </c>
      <c r="C3" s="339"/>
      <c r="D3" s="339"/>
      <c r="E3" s="340"/>
      <c r="F3" s="341" t="s">
        <v>177</v>
      </c>
      <c r="G3" s="339"/>
      <c r="H3" s="339"/>
      <c r="I3" s="340"/>
      <c r="J3" s="342" t="s">
        <v>178</v>
      </c>
      <c r="K3" s="30"/>
      <c r="O3" s="209"/>
      <c r="P3" s="208"/>
      <c r="Q3" s="210"/>
      <c r="R3" s="210"/>
      <c r="S3" s="210"/>
      <c r="T3" s="209"/>
      <c r="U3" s="208"/>
      <c r="V3" s="210"/>
      <c r="W3" s="210"/>
      <c r="X3" s="210"/>
    </row>
    <row r="4" spans="1:24" ht="18" customHeight="1">
      <c r="A4" s="337"/>
      <c r="B4" s="345" t="s">
        <v>179</v>
      </c>
      <c r="C4" s="346"/>
      <c r="D4" s="347"/>
      <c r="E4" s="348" t="s">
        <v>180</v>
      </c>
      <c r="F4" s="351" t="s">
        <v>179</v>
      </c>
      <c r="G4" s="346"/>
      <c r="H4" s="347"/>
      <c r="I4" s="348" t="s">
        <v>181</v>
      </c>
      <c r="J4" s="343"/>
      <c r="K4" s="30"/>
      <c r="O4" s="209"/>
      <c r="P4" s="208"/>
      <c r="Q4" s="210"/>
      <c r="R4" s="210"/>
      <c r="S4" s="210"/>
      <c r="T4" s="209"/>
      <c r="U4" s="208"/>
      <c r="V4" s="210"/>
      <c r="W4" s="210"/>
      <c r="X4" s="210"/>
    </row>
    <row r="5" spans="1:24" ht="18" customHeight="1">
      <c r="A5" s="337"/>
      <c r="B5" s="352" t="s">
        <v>182</v>
      </c>
      <c r="C5" s="335" t="s">
        <v>183</v>
      </c>
      <c r="D5" s="335" t="s">
        <v>184</v>
      </c>
      <c r="E5" s="349"/>
      <c r="F5" s="335" t="s">
        <v>182</v>
      </c>
      <c r="G5" s="335" t="s">
        <v>183</v>
      </c>
      <c r="H5" s="335" t="s">
        <v>184</v>
      </c>
      <c r="I5" s="349"/>
      <c r="J5" s="343"/>
      <c r="K5" s="30"/>
      <c r="O5" s="209"/>
      <c r="P5" s="208"/>
      <c r="Q5" s="210"/>
      <c r="R5" s="210"/>
      <c r="S5" s="210"/>
      <c r="T5" s="209"/>
      <c r="U5" s="208"/>
      <c r="V5" s="210"/>
      <c r="W5" s="210"/>
      <c r="X5" s="210"/>
    </row>
    <row r="6" spans="1:24" s="23" customFormat="1" ht="18" customHeight="1">
      <c r="A6" s="259"/>
      <c r="B6" s="353"/>
      <c r="C6" s="306"/>
      <c r="D6" s="306"/>
      <c r="E6" s="350"/>
      <c r="F6" s="306"/>
      <c r="G6" s="306"/>
      <c r="H6" s="306"/>
      <c r="I6" s="350"/>
      <c r="J6" s="344"/>
      <c r="K6" s="98"/>
      <c r="O6" s="209"/>
      <c r="P6" s="208"/>
      <c r="Q6" s="210"/>
      <c r="R6" s="210"/>
      <c r="S6" s="210"/>
      <c r="T6" s="209"/>
      <c r="U6" s="208"/>
      <c r="V6" s="210"/>
      <c r="W6" s="210"/>
      <c r="X6" s="210"/>
    </row>
    <row r="7" spans="1:24" s="23" customFormat="1" ht="18" customHeight="1">
      <c r="A7" s="214" t="s">
        <v>185</v>
      </c>
      <c r="B7" s="37">
        <v>27648.703864914904</v>
      </c>
      <c r="C7" s="38">
        <v>12306.350692442855</v>
      </c>
      <c r="D7" s="38">
        <v>185936.7266469127</v>
      </c>
      <c r="E7" s="38">
        <v>223501.92562329772</v>
      </c>
      <c r="F7" s="38">
        <v>29682.73618139354</v>
      </c>
      <c r="G7" s="38">
        <v>13455.370638316645</v>
      </c>
      <c r="H7" s="38">
        <v>415558.30653950956</v>
      </c>
      <c r="I7" s="215">
        <v>497050.91553133517</v>
      </c>
      <c r="J7" s="216">
        <v>229382.28756772587</v>
      </c>
      <c r="K7" s="98"/>
      <c r="O7" s="209"/>
      <c r="P7" s="208"/>
      <c r="Q7" s="210"/>
      <c r="R7" s="210"/>
      <c r="S7" s="210"/>
      <c r="T7" s="209"/>
      <c r="U7" s="208"/>
      <c r="V7" s="210"/>
      <c r="W7" s="210"/>
      <c r="X7" s="210"/>
    </row>
    <row r="8" spans="1:24" s="23" customFormat="1" ht="18" customHeight="1">
      <c r="A8" s="214" t="s">
        <v>186</v>
      </c>
      <c r="B8" s="37">
        <v>27602</v>
      </c>
      <c r="C8" s="38">
        <v>12474</v>
      </c>
      <c r="D8" s="38">
        <v>194278</v>
      </c>
      <c r="E8" s="38">
        <v>233636</v>
      </c>
      <c r="F8" s="38">
        <v>26825</v>
      </c>
      <c r="G8" s="38">
        <v>11938</v>
      </c>
      <c r="H8" s="38">
        <v>300510</v>
      </c>
      <c r="I8" s="215">
        <v>364796</v>
      </c>
      <c r="J8" s="216">
        <v>235922</v>
      </c>
      <c r="K8" s="98"/>
      <c r="O8" s="209"/>
      <c r="P8" s="208"/>
      <c r="Q8" s="210"/>
      <c r="R8" s="210"/>
      <c r="S8" s="210"/>
      <c r="T8" s="209"/>
      <c r="U8" s="208"/>
      <c r="V8" s="210"/>
      <c r="W8" s="210"/>
      <c r="X8" s="210"/>
    </row>
    <row r="9" spans="1:24" s="23" customFormat="1" ht="18" customHeight="1">
      <c r="A9" s="214" t="s">
        <v>187</v>
      </c>
      <c r="B9" s="37">
        <v>28428</v>
      </c>
      <c r="C9" s="38">
        <v>13012</v>
      </c>
      <c r="D9" s="38">
        <v>197527</v>
      </c>
      <c r="E9" s="38">
        <v>238405</v>
      </c>
      <c r="F9" s="38">
        <v>40856.958241246946</v>
      </c>
      <c r="G9" s="38">
        <v>17679.935068203555</v>
      </c>
      <c r="H9" s="38">
        <v>595334.3559322034</v>
      </c>
      <c r="I9" s="215">
        <v>563489</v>
      </c>
      <c r="J9" s="216">
        <v>244161.04420237665</v>
      </c>
      <c r="K9" s="98"/>
      <c r="O9" s="209"/>
      <c r="P9" s="208"/>
      <c r="Q9" s="210"/>
      <c r="R9" s="210"/>
      <c r="S9" s="210"/>
      <c r="T9" s="209"/>
      <c r="U9" s="208"/>
      <c r="V9" s="210"/>
      <c r="W9" s="210"/>
      <c r="X9" s="210"/>
    </row>
    <row r="10" spans="1:24" s="23" customFormat="1" ht="18" customHeight="1">
      <c r="A10" s="214" t="s">
        <v>188</v>
      </c>
      <c r="B10" s="37">
        <v>27994.011430088027</v>
      </c>
      <c r="C10" s="38">
        <v>13006.141080918893</v>
      </c>
      <c r="D10" s="38">
        <v>195756.3229298772</v>
      </c>
      <c r="E10" s="38">
        <v>238021.9082866776</v>
      </c>
      <c r="F10" s="38">
        <v>30601.783411744207</v>
      </c>
      <c r="G10" s="38">
        <v>14365.353973252628</v>
      </c>
      <c r="H10" s="38">
        <v>414695.71428571426</v>
      </c>
      <c r="I10" s="215">
        <v>581572.0720188902</v>
      </c>
      <c r="J10" s="216">
        <v>246792.91710875332</v>
      </c>
      <c r="K10" s="98"/>
      <c r="O10" s="209"/>
      <c r="P10" s="208"/>
      <c r="Q10" s="210"/>
      <c r="R10" s="210"/>
      <c r="S10" s="210"/>
      <c r="T10" s="209"/>
      <c r="U10" s="208"/>
      <c r="V10" s="210"/>
      <c r="W10" s="210"/>
      <c r="X10" s="210"/>
    </row>
    <row r="11" spans="1:24" s="23" customFormat="1" ht="18" customHeight="1">
      <c r="A11" s="217" t="s">
        <v>189</v>
      </c>
      <c r="B11" s="42">
        <v>29437.567605563767</v>
      </c>
      <c r="C11" s="43">
        <v>13650.893297278035</v>
      </c>
      <c r="D11" s="43">
        <v>205629.8081088762</v>
      </c>
      <c r="E11" s="43">
        <v>250368.31917648175</v>
      </c>
      <c r="F11" s="43">
        <v>27972.30937588252</v>
      </c>
      <c r="G11" s="43">
        <v>13757.414840793082</v>
      </c>
      <c r="H11" s="43">
        <v>350929.8405668733</v>
      </c>
      <c r="I11" s="218">
        <v>428493.1204605846</v>
      </c>
      <c r="J11" s="219">
        <v>256499.8790475029</v>
      </c>
      <c r="K11" s="98"/>
      <c r="O11" s="209"/>
      <c r="P11" s="208"/>
      <c r="Q11" s="210"/>
      <c r="R11" s="210"/>
      <c r="S11" s="210"/>
      <c r="T11" s="209"/>
      <c r="U11" s="208"/>
      <c r="V11" s="210"/>
      <c r="W11" s="210"/>
      <c r="X11" s="210"/>
    </row>
    <row r="12" spans="1:24" ht="13.5" customHeight="1">
      <c r="A12" s="98" t="s">
        <v>190</v>
      </c>
      <c r="B12" s="98"/>
      <c r="C12" s="98"/>
      <c r="D12" s="98"/>
      <c r="E12" s="98"/>
      <c r="F12" s="30"/>
      <c r="G12" s="30"/>
      <c r="H12" s="30"/>
      <c r="I12" s="30"/>
      <c r="J12" s="31"/>
      <c r="K12" s="30"/>
      <c r="O12" s="209"/>
      <c r="P12" s="208"/>
      <c r="Q12" s="220"/>
      <c r="R12" s="220"/>
      <c r="S12" s="220"/>
      <c r="T12" s="209"/>
      <c r="U12" s="208"/>
      <c r="V12" s="220"/>
      <c r="W12" s="220"/>
      <c r="X12" s="220"/>
    </row>
    <row r="13" spans="1:24" ht="13.5" customHeight="1">
      <c r="A13" s="98" t="s">
        <v>191</v>
      </c>
      <c r="K13" s="30"/>
      <c r="O13" s="209"/>
      <c r="P13" s="208"/>
      <c r="Q13" s="210"/>
      <c r="R13" s="210"/>
      <c r="S13" s="210"/>
      <c r="T13" s="209"/>
      <c r="U13" s="208"/>
      <c r="V13" s="210"/>
      <c r="W13" s="210"/>
      <c r="X13" s="210"/>
    </row>
    <row r="14" spans="1:24" ht="13.5" customHeight="1">
      <c r="A14" s="98" t="s">
        <v>192</v>
      </c>
      <c r="B14" s="221"/>
      <c r="C14" s="221"/>
      <c r="D14" s="221"/>
      <c r="E14" s="221"/>
      <c r="F14" s="221"/>
      <c r="G14" s="221"/>
      <c r="H14" s="221"/>
      <c r="I14" s="221"/>
      <c r="J14" s="221"/>
      <c r="K14" s="30"/>
      <c r="O14" s="209"/>
      <c r="P14" s="208"/>
      <c r="Q14" s="210"/>
      <c r="R14" s="210"/>
      <c r="S14" s="210"/>
      <c r="T14" s="209"/>
      <c r="U14" s="208"/>
      <c r="V14" s="210"/>
      <c r="W14" s="210"/>
      <c r="X14" s="210"/>
    </row>
    <row r="15" spans="1:24" ht="13.5">
      <c r="A15" s="98" t="s">
        <v>193</v>
      </c>
      <c r="B15" s="221"/>
      <c r="C15" s="221"/>
      <c r="D15" s="221"/>
      <c r="E15" s="221"/>
      <c r="F15" s="221"/>
      <c r="G15" s="221"/>
      <c r="H15" s="221"/>
      <c r="I15" s="221"/>
      <c r="J15" s="221"/>
      <c r="K15" s="30"/>
      <c r="O15" s="209"/>
      <c r="P15" s="208"/>
      <c r="Q15" s="210"/>
      <c r="R15" s="210"/>
      <c r="S15" s="210"/>
      <c r="T15" s="209"/>
      <c r="U15" s="208"/>
      <c r="V15" s="210"/>
      <c r="W15" s="210"/>
      <c r="X15" s="210"/>
    </row>
    <row r="16" spans="1:24" ht="13.5">
      <c r="A16" s="98" t="s">
        <v>194</v>
      </c>
      <c r="B16" s="221"/>
      <c r="C16" s="221"/>
      <c r="D16" s="221"/>
      <c r="E16" s="221"/>
      <c r="F16" s="221"/>
      <c r="G16" s="221"/>
      <c r="H16" s="221"/>
      <c r="I16" s="221"/>
      <c r="J16" s="221"/>
      <c r="K16" s="30"/>
      <c r="O16" s="209"/>
      <c r="P16" s="208"/>
      <c r="Q16" s="210"/>
      <c r="R16" s="210"/>
      <c r="S16" s="210"/>
      <c r="T16" s="209"/>
      <c r="U16" s="208"/>
      <c r="V16" s="210"/>
      <c r="W16" s="210"/>
      <c r="X16" s="210"/>
    </row>
    <row r="17" spans="1:24" ht="13.5">
      <c r="A17" s="98" t="s">
        <v>195</v>
      </c>
      <c r="B17" s="221"/>
      <c r="C17" s="221"/>
      <c r="D17" s="221"/>
      <c r="E17" s="221"/>
      <c r="F17" s="221"/>
      <c r="G17" s="221"/>
      <c r="H17" s="221"/>
      <c r="I17" s="221"/>
      <c r="J17" s="221"/>
      <c r="K17" s="30"/>
      <c r="O17" s="209"/>
      <c r="P17" s="208"/>
      <c r="Q17" s="220"/>
      <c r="R17" s="220"/>
      <c r="S17" s="220"/>
      <c r="T17" s="209"/>
      <c r="U17" s="208"/>
      <c r="V17" s="220"/>
      <c r="W17" s="220"/>
      <c r="X17" s="220"/>
    </row>
    <row r="18" spans="1:24" ht="13.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O18" s="209"/>
      <c r="P18" s="208"/>
      <c r="Q18" s="210"/>
      <c r="R18" s="210"/>
      <c r="S18" s="210"/>
      <c r="T18" s="209"/>
      <c r="U18" s="208"/>
      <c r="V18" s="210"/>
      <c r="W18" s="210"/>
      <c r="X18" s="210"/>
    </row>
    <row r="19" spans="1:24" ht="13.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O19" s="209"/>
      <c r="P19" s="208"/>
      <c r="Q19" s="210"/>
      <c r="R19" s="210"/>
      <c r="S19" s="210"/>
      <c r="T19" s="209"/>
      <c r="U19" s="208"/>
      <c r="V19" s="210"/>
      <c r="W19" s="210"/>
      <c r="X19" s="210"/>
    </row>
    <row r="20" spans="1:24" ht="13.5">
      <c r="A20" s="30"/>
      <c r="B20" s="30"/>
      <c r="C20" s="30"/>
      <c r="D20" s="30"/>
      <c r="E20" s="30"/>
      <c r="F20" s="30"/>
      <c r="G20" s="30"/>
      <c r="H20" s="30"/>
      <c r="I20" s="30"/>
      <c r="J20" s="125"/>
      <c r="K20" s="30"/>
      <c r="O20" s="209"/>
      <c r="P20" s="208"/>
      <c r="Q20" s="210"/>
      <c r="R20" s="210"/>
      <c r="S20" s="210"/>
      <c r="T20" s="209"/>
      <c r="U20" s="208"/>
      <c r="V20" s="210"/>
      <c r="W20" s="210"/>
      <c r="X20" s="210"/>
    </row>
    <row r="21" spans="1:24" ht="13.5">
      <c r="A21" s="30"/>
      <c r="B21" s="30"/>
      <c r="C21" s="30"/>
      <c r="D21" s="30"/>
      <c r="E21" s="30"/>
      <c r="F21" s="30"/>
      <c r="G21" s="30"/>
      <c r="H21" s="30"/>
      <c r="I21" s="30"/>
      <c r="J21" s="125"/>
      <c r="K21" s="30"/>
      <c r="O21" s="209"/>
      <c r="P21" s="208"/>
      <c r="Q21" s="210"/>
      <c r="R21" s="210"/>
      <c r="S21" s="210"/>
      <c r="T21" s="209"/>
      <c r="U21" s="208"/>
      <c r="V21" s="210"/>
      <c r="W21" s="210"/>
      <c r="X21" s="210"/>
    </row>
    <row r="22" spans="1:24" ht="13.5">
      <c r="A22" s="30"/>
      <c r="B22" s="30"/>
      <c r="C22" s="30"/>
      <c r="D22" s="30"/>
      <c r="E22" s="30"/>
      <c r="F22" s="30"/>
      <c r="G22" s="30"/>
      <c r="H22" s="30"/>
      <c r="I22" s="30"/>
      <c r="J22" s="222"/>
      <c r="K22" s="30"/>
      <c r="O22" s="209"/>
      <c r="P22" s="208"/>
      <c r="Q22" s="210"/>
      <c r="R22" s="210"/>
      <c r="S22" s="210"/>
      <c r="T22" s="209"/>
      <c r="U22" s="208"/>
      <c r="V22" s="210"/>
      <c r="W22" s="210"/>
      <c r="X22" s="210"/>
    </row>
    <row r="23" spans="1:24" ht="13.5">
      <c r="A23" s="30"/>
      <c r="B23" s="30"/>
      <c r="C23" s="30"/>
      <c r="D23" s="30"/>
      <c r="E23" s="30"/>
      <c r="F23" s="30"/>
      <c r="G23" s="30"/>
      <c r="H23" s="30"/>
      <c r="I23" s="30"/>
      <c r="J23" s="125"/>
      <c r="K23" s="30"/>
      <c r="O23" s="208"/>
      <c r="P23" s="208"/>
      <c r="Q23" s="208"/>
      <c r="R23" s="208"/>
      <c r="S23" s="208"/>
      <c r="T23" s="208"/>
      <c r="U23" s="208"/>
      <c r="V23" s="208"/>
      <c r="W23" s="208"/>
      <c r="X23" s="208"/>
    </row>
    <row r="24" spans="1:24" ht="13.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O24" s="208"/>
      <c r="P24" s="208"/>
      <c r="Q24" s="208"/>
      <c r="R24" s="208"/>
      <c r="S24" s="208"/>
      <c r="T24" s="208"/>
      <c r="U24" s="208"/>
      <c r="V24" s="208"/>
      <c r="W24" s="208"/>
      <c r="X24" s="208"/>
    </row>
    <row r="25" spans="2:24" ht="13.5" hidden="1">
      <c r="B25" s="223"/>
      <c r="C25" s="223"/>
      <c r="D25" s="223"/>
      <c r="E25" s="223"/>
      <c r="F25" s="223"/>
      <c r="G25" s="223"/>
      <c r="H25" s="223"/>
      <c r="I25" s="223"/>
      <c r="J25" s="30"/>
      <c r="K25" s="30"/>
      <c r="O25" s="336"/>
      <c r="P25" s="336"/>
      <c r="Q25" s="210"/>
      <c r="R25" s="210"/>
      <c r="S25" s="210"/>
      <c r="T25" s="208"/>
      <c r="U25" s="208"/>
      <c r="V25" s="208"/>
      <c r="W25" s="208"/>
      <c r="X25" s="208"/>
    </row>
    <row r="26" spans="1:24" ht="13.5" hidden="1">
      <c r="A26" s="223"/>
      <c r="B26" s="223"/>
      <c r="C26" s="223"/>
      <c r="D26" s="223"/>
      <c r="E26" s="223"/>
      <c r="F26" s="223"/>
      <c r="G26" s="223"/>
      <c r="H26" s="223"/>
      <c r="I26" s="223"/>
      <c r="J26" s="30"/>
      <c r="K26" s="30"/>
      <c r="O26" s="336"/>
      <c r="P26" s="336"/>
      <c r="Q26" s="220"/>
      <c r="R26" s="220"/>
      <c r="S26" s="220"/>
      <c r="T26" s="208"/>
      <c r="U26" s="208"/>
      <c r="V26" s="208"/>
      <c r="W26" s="208"/>
      <c r="X26" s="208"/>
    </row>
    <row r="27" spans="1:11" ht="13.5" hidden="1">
      <c r="A27" s="223"/>
      <c r="B27" s="223"/>
      <c r="C27" s="223"/>
      <c r="D27" s="223"/>
      <c r="E27" s="223"/>
      <c r="F27" s="223"/>
      <c r="G27" s="223"/>
      <c r="H27" s="223"/>
      <c r="I27" s="223"/>
      <c r="J27" s="30"/>
      <c r="K27" s="30"/>
    </row>
  </sheetData>
  <sheetProtection/>
  <mergeCells count="20">
    <mergeCell ref="O25:P25"/>
    <mergeCell ref="O26:P26"/>
    <mergeCell ref="E4:E6"/>
    <mergeCell ref="F4:H4"/>
    <mergeCell ref="I4:I6"/>
    <mergeCell ref="B5:B6"/>
    <mergeCell ref="C5:C6"/>
    <mergeCell ref="D5:D6"/>
    <mergeCell ref="F5:F6"/>
    <mergeCell ref="G5:G6"/>
    <mergeCell ref="H5:H6"/>
    <mergeCell ref="O1:S1"/>
    <mergeCell ref="T1:X1"/>
    <mergeCell ref="O2:P2"/>
    <mergeCell ref="T2:U2"/>
    <mergeCell ref="A3:A6"/>
    <mergeCell ref="B3:E3"/>
    <mergeCell ref="F3:I3"/>
    <mergeCell ref="J3:J6"/>
    <mergeCell ref="B4:D4"/>
  </mergeCells>
  <printOptions/>
  <pageMargins left="0.3937007874015748" right="0.1968503937007874" top="0.984251968503937" bottom="0.5905511811023623" header="0.5118110236220472" footer="0.5118110236220472"/>
  <pageSetup fitToWidth="2" horizontalDpi="300" verticalDpi="300" orientation="landscape" paperSize="9" scale="79" r:id="rId1"/>
  <colBreaks count="2" manualBreakCount="2">
    <brk id="10" max="17" man="1"/>
    <brk id="1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SheetLayoutView="85" zoomScalePageLayoutView="0" workbookViewId="0" topLeftCell="A1">
      <selection activeCell="A1" sqref="A1:G1"/>
    </sheetView>
  </sheetViews>
  <sheetFormatPr defaultColWidth="9.00390625" defaultRowHeight="13.5"/>
  <cols>
    <col min="1" max="1" width="10.625" style="10" customWidth="1"/>
    <col min="2" max="2" width="7.125" style="10" customWidth="1"/>
    <col min="3" max="4" width="15.625" style="10" customWidth="1"/>
    <col min="5" max="5" width="10.375" style="10" customWidth="1"/>
    <col min="6" max="7" width="13.625" style="10" customWidth="1"/>
    <col min="8" max="8" width="9.00390625" style="10" customWidth="1"/>
    <col min="9" max="9" width="9.875" style="10" bestFit="1" customWidth="1"/>
    <col min="10" max="16384" width="9.00390625" style="10" customWidth="1"/>
  </cols>
  <sheetData>
    <row r="1" spans="1:7" ht="21">
      <c r="A1" s="280" t="s">
        <v>196</v>
      </c>
      <c r="B1" s="354"/>
      <c r="C1" s="354"/>
      <c r="D1" s="354"/>
      <c r="E1" s="354"/>
      <c r="F1" s="354"/>
      <c r="G1" s="354"/>
    </row>
    <row r="2" spans="1:7" ht="13.5">
      <c r="A2" s="30"/>
      <c r="B2" s="30"/>
      <c r="C2" s="30"/>
      <c r="D2" s="30"/>
      <c r="E2" s="30"/>
      <c r="F2" s="30"/>
      <c r="G2" s="224" t="s">
        <v>197</v>
      </c>
    </row>
    <row r="3" spans="1:7" ht="31.5" customHeight="1">
      <c r="A3" s="225" t="s">
        <v>198</v>
      </c>
      <c r="B3" s="226"/>
      <c r="C3" s="227" t="s">
        <v>199</v>
      </c>
      <c r="D3" s="227" t="s">
        <v>200</v>
      </c>
      <c r="E3" s="228" t="s">
        <v>201</v>
      </c>
      <c r="F3" s="227" t="s">
        <v>202</v>
      </c>
      <c r="G3" s="229" t="s">
        <v>203</v>
      </c>
    </row>
    <row r="4" spans="1:7" s="23" customFormat="1" ht="19.5" customHeight="1">
      <c r="A4" s="355" t="s">
        <v>9</v>
      </c>
      <c r="B4" s="135" t="s">
        <v>204</v>
      </c>
      <c r="C4" s="230">
        <v>1950435306</v>
      </c>
      <c r="D4" s="230">
        <v>1817394228</v>
      </c>
      <c r="E4" s="231">
        <v>93.3</v>
      </c>
      <c r="F4" s="230">
        <f>C4/G4</f>
        <v>58377.04067522672</v>
      </c>
      <c r="G4" s="232">
        <v>33411</v>
      </c>
    </row>
    <row r="5" spans="1:7" s="23" customFormat="1" ht="19.5" customHeight="1">
      <c r="A5" s="355"/>
      <c r="B5" s="211" t="s">
        <v>205</v>
      </c>
      <c r="C5" s="233">
        <v>68006494</v>
      </c>
      <c r="D5" s="233">
        <v>67653184</v>
      </c>
      <c r="E5" s="234">
        <v>99.48</v>
      </c>
      <c r="F5" s="233">
        <f>C5/G5</f>
        <v>92651.8991825613</v>
      </c>
      <c r="G5" s="235">
        <v>734</v>
      </c>
    </row>
    <row r="6" spans="1:7" s="23" customFormat="1" ht="19.5" customHeight="1">
      <c r="A6" s="355"/>
      <c r="B6" s="212" t="s">
        <v>146</v>
      </c>
      <c r="C6" s="236">
        <v>2018441800</v>
      </c>
      <c r="D6" s="236">
        <v>1885047412</v>
      </c>
      <c r="E6" s="237">
        <v>93.39</v>
      </c>
      <c r="F6" s="236">
        <v>59113.83218626446</v>
      </c>
      <c r="G6" s="238">
        <v>34145</v>
      </c>
    </row>
    <row r="7" spans="1:7" s="23" customFormat="1" ht="19.5" customHeight="1">
      <c r="A7" s="356" t="s">
        <v>10</v>
      </c>
      <c r="B7" s="211" t="s">
        <v>204</v>
      </c>
      <c r="C7" s="233">
        <v>1939550546</v>
      </c>
      <c r="D7" s="233">
        <v>1765883582</v>
      </c>
      <c r="E7" s="234">
        <v>91.3</v>
      </c>
      <c r="F7" s="236">
        <f>C7/G7</f>
        <v>58465.98378248025</v>
      </c>
      <c r="G7" s="239">
        <v>33174</v>
      </c>
    </row>
    <row r="8" spans="1:7" s="23" customFormat="1" ht="19.5" customHeight="1">
      <c r="A8" s="356"/>
      <c r="B8" s="211" t="s">
        <v>205</v>
      </c>
      <c r="C8" s="233">
        <v>66644654</v>
      </c>
      <c r="D8" s="233">
        <v>65547418</v>
      </c>
      <c r="E8" s="234">
        <v>98.35</v>
      </c>
      <c r="F8" s="236">
        <f>C8/G8</f>
        <v>122508.55514705883</v>
      </c>
      <c r="G8" s="239">
        <v>544</v>
      </c>
    </row>
    <row r="9" spans="1:7" s="23" customFormat="1" ht="19.5" customHeight="1">
      <c r="A9" s="356"/>
      <c r="B9" s="212" t="s">
        <v>146</v>
      </c>
      <c r="C9" s="236">
        <v>2006195200</v>
      </c>
      <c r="D9" s="236">
        <v>1831431000</v>
      </c>
      <c r="E9" s="237">
        <v>91.29</v>
      </c>
      <c r="F9" s="236">
        <v>113815.35678272732</v>
      </c>
      <c r="G9" s="240">
        <v>33718</v>
      </c>
    </row>
    <row r="10" spans="1:7" s="23" customFormat="1" ht="19.5" customHeight="1">
      <c r="A10" s="357" t="s">
        <v>11</v>
      </c>
      <c r="B10" s="211" t="s">
        <v>204</v>
      </c>
      <c r="C10" s="233">
        <v>1878859739</v>
      </c>
      <c r="D10" s="233">
        <v>1712188132</v>
      </c>
      <c r="E10" s="234">
        <v>91.33</v>
      </c>
      <c r="F10" s="233">
        <f>C10/G10</f>
        <v>57397.80469847865</v>
      </c>
      <c r="G10" s="239">
        <v>32734</v>
      </c>
    </row>
    <row r="11" spans="1:7" s="23" customFormat="1" ht="19.5" customHeight="1">
      <c r="A11" s="356"/>
      <c r="B11" s="211" t="s">
        <v>205</v>
      </c>
      <c r="C11" s="233">
        <v>76998961</v>
      </c>
      <c r="D11" s="233">
        <v>75048168</v>
      </c>
      <c r="E11" s="234">
        <v>97.47</v>
      </c>
      <c r="F11" s="236">
        <f>C11/G11</f>
        <v>130506.71355932203</v>
      </c>
      <c r="G11" s="239">
        <v>590</v>
      </c>
    </row>
    <row r="12" spans="1:7" s="23" customFormat="1" ht="19.5" customHeight="1">
      <c r="A12" s="358"/>
      <c r="B12" s="212" t="s">
        <v>146</v>
      </c>
      <c r="C12" s="236">
        <v>1955858700</v>
      </c>
      <c r="D12" s="236">
        <v>1787236300</v>
      </c>
      <c r="E12" s="237">
        <v>91.6</v>
      </c>
      <c r="F12" s="236">
        <v>58692.19481454807</v>
      </c>
      <c r="G12" s="240">
        <v>33324</v>
      </c>
    </row>
    <row r="13" spans="1:7" s="23" customFormat="1" ht="19.5" customHeight="1">
      <c r="A13" s="356" t="s">
        <v>12</v>
      </c>
      <c r="B13" s="211" t="s">
        <v>204</v>
      </c>
      <c r="C13" s="233">
        <v>1847218712</v>
      </c>
      <c r="D13" s="233">
        <v>1697004629</v>
      </c>
      <c r="E13" s="241">
        <f>D13/(C13-0)*100</f>
        <v>91.86809433965934</v>
      </c>
      <c r="F13" s="233">
        <f aca="true" t="shared" si="0" ref="F13:F18">C13/G13</f>
        <v>57138.133316836276</v>
      </c>
      <c r="G13" s="239">
        <v>32329</v>
      </c>
    </row>
    <row r="14" spans="1:7" s="23" customFormat="1" ht="19.5" customHeight="1">
      <c r="A14" s="356"/>
      <c r="B14" s="211" t="s">
        <v>205</v>
      </c>
      <c r="C14" s="233">
        <v>133196388</v>
      </c>
      <c r="D14" s="233">
        <v>130944518</v>
      </c>
      <c r="E14" s="241">
        <f>D14/(C14-0)*100</f>
        <v>98.30936106165281</v>
      </c>
      <c r="F14" s="236">
        <f t="shared" si="0"/>
        <v>157256.65643447463</v>
      </c>
      <c r="G14" s="239">
        <v>847</v>
      </c>
    </row>
    <row r="15" spans="1:7" s="23" customFormat="1" ht="19.5" customHeight="1">
      <c r="A15" s="358"/>
      <c r="B15" s="212" t="s">
        <v>146</v>
      </c>
      <c r="C15" s="236">
        <f>SUM(C13:C14)</f>
        <v>1980415100</v>
      </c>
      <c r="D15" s="236">
        <f>SUM(D13:D14)</f>
        <v>1827949147</v>
      </c>
      <c r="E15" s="237">
        <f>D15/(C15-0)*100</f>
        <v>92.30131334587381</v>
      </c>
      <c r="F15" s="236">
        <f t="shared" si="0"/>
        <v>59694.2096696407</v>
      </c>
      <c r="G15" s="240">
        <f>SUM(G13:G14)</f>
        <v>33176</v>
      </c>
    </row>
    <row r="16" spans="1:7" s="23" customFormat="1" ht="19.5" customHeight="1">
      <c r="A16" s="356" t="s">
        <v>26</v>
      </c>
      <c r="B16" s="211" t="s">
        <v>204</v>
      </c>
      <c r="C16" s="233">
        <v>1838698355</v>
      </c>
      <c r="D16" s="233">
        <v>1707702322</v>
      </c>
      <c r="E16" s="241">
        <f>D16/(C16-558700)*100</f>
        <v>92.90383988805246</v>
      </c>
      <c r="F16" s="233">
        <f t="shared" si="0"/>
        <v>58059.880482490764</v>
      </c>
      <c r="G16" s="239">
        <v>31669</v>
      </c>
    </row>
    <row r="17" spans="1:7" s="23" customFormat="1" ht="19.5" customHeight="1">
      <c r="A17" s="356"/>
      <c r="B17" s="211" t="s">
        <v>205</v>
      </c>
      <c r="C17" s="233">
        <v>141274045</v>
      </c>
      <c r="D17" s="233">
        <v>139951341</v>
      </c>
      <c r="E17" s="241">
        <f>D17/(C17-0)*100</f>
        <v>99.0637317704041</v>
      </c>
      <c r="F17" s="236">
        <f t="shared" si="0"/>
        <v>125132.01505757308</v>
      </c>
      <c r="G17" s="239">
        <v>1129</v>
      </c>
    </row>
    <row r="18" spans="1:7" s="23" customFormat="1" ht="19.5" customHeight="1">
      <c r="A18" s="359"/>
      <c r="B18" s="33" t="s">
        <v>146</v>
      </c>
      <c r="C18" s="242">
        <f>SUM(C16:C17)</f>
        <v>1979972400</v>
      </c>
      <c r="D18" s="242">
        <f>SUM(D16:D17)</f>
        <v>1847653663</v>
      </c>
      <c r="E18" s="243">
        <f>D18/(C18-558700)*100</f>
        <v>93.3434816077104</v>
      </c>
      <c r="F18" s="242">
        <f t="shared" si="0"/>
        <v>60368.69321300079</v>
      </c>
      <c r="G18" s="244">
        <f>SUM(G16:G17)</f>
        <v>32798</v>
      </c>
    </row>
    <row r="19" spans="1:7" s="23" customFormat="1" ht="13.5">
      <c r="A19" s="125" t="s">
        <v>207</v>
      </c>
      <c r="B19" s="30"/>
      <c r="C19" s="30"/>
      <c r="D19" s="30"/>
      <c r="E19" s="30"/>
      <c r="F19" s="30"/>
      <c r="G19" s="224" t="s">
        <v>206</v>
      </c>
    </row>
    <row r="20" spans="2:7" ht="13.5">
      <c r="B20" s="30"/>
      <c r="C20" s="30"/>
      <c r="D20" s="30"/>
      <c r="E20" s="30"/>
      <c r="F20" s="30"/>
      <c r="G20" s="30"/>
    </row>
    <row r="22" spans="3:7" ht="13.5">
      <c r="C22" s="73"/>
      <c r="D22" s="73"/>
      <c r="E22" s="245"/>
      <c r="F22" s="73"/>
      <c r="G22" s="73"/>
    </row>
    <row r="23" spans="3:7" ht="13.5">
      <c r="C23" s="73"/>
      <c r="D23" s="73"/>
      <c r="E23" s="245"/>
      <c r="F23" s="73"/>
      <c r="G23" s="73"/>
    </row>
    <row r="24" spans="3:7" ht="13.5">
      <c r="C24" s="73"/>
      <c r="D24" s="73"/>
      <c r="E24" s="245"/>
      <c r="F24" s="73"/>
      <c r="G24" s="73"/>
    </row>
  </sheetData>
  <sheetProtection/>
  <mergeCells count="6">
    <mergeCell ref="A1:G1"/>
    <mergeCell ref="A4:A6"/>
    <mergeCell ref="A7:A9"/>
    <mergeCell ref="A10:A12"/>
    <mergeCell ref="A13:A15"/>
    <mergeCell ref="A16:A18"/>
  </mergeCells>
  <printOptions/>
  <pageMargins left="0.3937007874015748" right="0.1968503937007874" top="0.984251968503937" bottom="0.5905511811023623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="115" zoomScaleNormal="115" zoomScaleSheetLayoutView="85" zoomScalePageLayoutView="0" workbookViewId="0" topLeftCell="A1">
      <selection activeCell="A1" sqref="A1:E1"/>
    </sheetView>
  </sheetViews>
  <sheetFormatPr defaultColWidth="9.00390625" defaultRowHeight="13.5"/>
  <cols>
    <col min="1" max="1" width="21.625" style="10" customWidth="1"/>
    <col min="2" max="2" width="13.50390625" style="10" customWidth="1"/>
    <col min="3" max="3" width="19.125" style="10" customWidth="1"/>
    <col min="4" max="4" width="13.50390625" style="10" customWidth="1"/>
    <col min="5" max="5" width="19.00390625" style="10" customWidth="1"/>
    <col min="6" max="16384" width="9.00390625" style="10" customWidth="1"/>
  </cols>
  <sheetData>
    <row r="1" spans="1:5" ht="21">
      <c r="A1" s="280" t="s">
        <v>208</v>
      </c>
      <c r="B1" s="354"/>
      <c r="C1" s="354"/>
      <c r="D1" s="354"/>
      <c r="E1" s="354"/>
    </row>
    <row r="2" spans="1:5" ht="13.5">
      <c r="A2" s="30"/>
      <c r="B2" s="30"/>
      <c r="C2" s="30"/>
      <c r="D2" s="30"/>
      <c r="E2" s="224" t="s">
        <v>209</v>
      </c>
    </row>
    <row r="3" spans="1:5" ht="19.5" customHeight="1">
      <c r="A3" s="258" t="s">
        <v>227</v>
      </c>
      <c r="B3" s="360" t="s">
        <v>210</v>
      </c>
      <c r="C3" s="361"/>
      <c r="D3" s="261" t="s">
        <v>211</v>
      </c>
      <c r="E3" s="262"/>
    </row>
    <row r="4" spans="1:5" ht="19.5" customHeight="1">
      <c r="A4" s="259"/>
      <c r="B4" s="33" t="s">
        <v>212</v>
      </c>
      <c r="C4" s="13" t="s">
        <v>213</v>
      </c>
      <c r="D4" s="13" t="s">
        <v>212</v>
      </c>
      <c r="E4" s="246" t="s">
        <v>213</v>
      </c>
    </row>
    <row r="5" spans="1:5" s="23" customFormat="1" ht="20.25" customHeight="1">
      <c r="A5" s="247" t="s">
        <v>9</v>
      </c>
      <c r="B5" s="248">
        <v>342</v>
      </c>
      <c r="C5" s="249">
        <v>121620</v>
      </c>
      <c r="D5" s="249">
        <v>130</v>
      </c>
      <c r="E5" s="250">
        <v>2600</v>
      </c>
    </row>
    <row r="6" spans="1:5" s="23" customFormat="1" ht="20.25" customHeight="1">
      <c r="A6" s="247" t="s">
        <v>10</v>
      </c>
      <c r="B6" s="248">
        <v>332</v>
      </c>
      <c r="C6" s="249">
        <v>126926</v>
      </c>
      <c r="D6" s="249">
        <v>121</v>
      </c>
      <c r="E6" s="250">
        <v>2420</v>
      </c>
    </row>
    <row r="7" spans="1:5" s="23" customFormat="1" ht="20.25" customHeight="1">
      <c r="A7" s="247" t="s">
        <v>11</v>
      </c>
      <c r="B7" s="248">
        <v>344</v>
      </c>
      <c r="C7" s="249">
        <v>144140</v>
      </c>
      <c r="D7" s="249">
        <v>111</v>
      </c>
      <c r="E7" s="250">
        <v>2220</v>
      </c>
    </row>
    <row r="8" spans="1:5" s="23" customFormat="1" ht="20.25" customHeight="1">
      <c r="A8" s="247" t="s">
        <v>12</v>
      </c>
      <c r="B8" s="248">
        <v>328</v>
      </c>
      <c r="C8" s="249">
        <v>137320</v>
      </c>
      <c r="D8" s="249">
        <v>113</v>
      </c>
      <c r="E8" s="250">
        <v>2260</v>
      </c>
    </row>
    <row r="9" spans="1:5" s="23" customFormat="1" ht="20.25" customHeight="1">
      <c r="A9" s="251" t="s">
        <v>26</v>
      </c>
      <c r="B9" s="252">
        <v>321</v>
      </c>
      <c r="C9" s="253">
        <v>134250</v>
      </c>
      <c r="D9" s="253">
        <v>114</v>
      </c>
      <c r="E9" s="254">
        <v>2280</v>
      </c>
    </row>
    <row r="10" spans="1:5" s="23" customFormat="1" ht="13.5">
      <c r="A10" s="30"/>
      <c r="B10" s="30"/>
      <c r="C10" s="30"/>
      <c r="D10" s="30"/>
      <c r="E10" s="224" t="s">
        <v>206</v>
      </c>
    </row>
  </sheetData>
  <sheetProtection/>
  <mergeCells count="4">
    <mergeCell ref="A1:E1"/>
    <mergeCell ref="A3:A4"/>
    <mergeCell ref="B3:C3"/>
    <mergeCell ref="D3:E3"/>
  </mergeCells>
  <printOptions/>
  <pageMargins left="0.3937007874015748" right="0.1968503937007874" top="0.984251968503937" bottom="0.5905511811023623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1"/>
  <sheetViews>
    <sheetView showGridLines="0" zoomScale="115" zoomScaleNormal="115" zoomScaleSheetLayoutView="85" zoomScalePageLayoutView="0" workbookViewId="0" topLeftCell="A1">
      <selection activeCell="A1" sqref="A1:I1"/>
    </sheetView>
  </sheetViews>
  <sheetFormatPr defaultColWidth="9.00390625" defaultRowHeight="13.5"/>
  <cols>
    <col min="1" max="1" width="10.625" style="10" customWidth="1"/>
    <col min="2" max="8" width="9.50390625" style="10" customWidth="1"/>
    <col min="9" max="9" width="11.625" style="10" bestFit="1" customWidth="1"/>
    <col min="10" max="16384" width="9.00390625" style="10" customWidth="1"/>
  </cols>
  <sheetData>
    <row r="1" spans="1:9" ht="21">
      <c r="A1" s="280" t="s">
        <v>214</v>
      </c>
      <c r="B1" s="280"/>
      <c r="C1" s="280"/>
      <c r="D1" s="280"/>
      <c r="E1" s="280"/>
      <c r="F1" s="280"/>
      <c r="G1" s="280"/>
      <c r="H1" s="280"/>
      <c r="I1" s="280"/>
    </row>
    <row r="2" spans="1:9" ht="13.5">
      <c r="A2" s="11"/>
      <c r="B2" s="11"/>
      <c r="C2" s="11"/>
      <c r="D2" s="11"/>
      <c r="E2" s="11"/>
      <c r="F2" s="11"/>
      <c r="G2" s="11"/>
      <c r="H2" s="61"/>
      <c r="I2" s="61" t="s">
        <v>215</v>
      </c>
    </row>
    <row r="3" spans="1:9" ht="19.5" customHeight="1">
      <c r="A3" s="258" t="s">
        <v>216</v>
      </c>
      <c r="B3" s="362" t="s">
        <v>217</v>
      </c>
      <c r="C3" s="363"/>
      <c r="D3" s="366" t="s">
        <v>218</v>
      </c>
      <c r="E3" s="363"/>
      <c r="F3" s="368" t="s">
        <v>219</v>
      </c>
      <c r="G3" s="369"/>
      <c r="H3" s="370"/>
      <c r="I3" s="371" t="s">
        <v>220</v>
      </c>
    </row>
    <row r="4" spans="1:9" ht="19.5" customHeight="1">
      <c r="A4" s="337"/>
      <c r="B4" s="364"/>
      <c r="C4" s="365"/>
      <c r="D4" s="367"/>
      <c r="E4" s="365"/>
      <c r="F4" s="374" t="s">
        <v>221</v>
      </c>
      <c r="G4" s="375"/>
      <c r="H4" s="213" t="s">
        <v>222</v>
      </c>
      <c r="I4" s="372"/>
    </row>
    <row r="5" spans="1:9" ht="19.5" customHeight="1">
      <c r="A5" s="259"/>
      <c r="B5" s="33" t="s">
        <v>223</v>
      </c>
      <c r="C5" s="13" t="s">
        <v>224</v>
      </c>
      <c r="D5" s="13" t="s">
        <v>223</v>
      </c>
      <c r="E5" s="13" t="s">
        <v>224</v>
      </c>
      <c r="F5" s="13" t="s">
        <v>223</v>
      </c>
      <c r="G5" s="13" t="s">
        <v>224</v>
      </c>
      <c r="H5" s="68" t="s">
        <v>225</v>
      </c>
      <c r="I5" s="373"/>
    </row>
    <row r="6" spans="1:9" s="23" customFormat="1" ht="19.5" customHeight="1">
      <c r="A6" s="214" t="s">
        <v>0</v>
      </c>
      <c r="B6" s="37">
        <v>89</v>
      </c>
      <c r="C6" s="38">
        <v>942</v>
      </c>
      <c r="D6" s="38">
        <v>4</v>
      </c>
      <c r="E6" s="38">
        <v>806</v>
      </c>
      <c r="F6" s="38">
        <v>13</v>
      </c>
      <c r="G6" s="38">
        <v>136</v>
      </c>
      <c r="H6" s="38">
        <v>32</v>
      </c>
      <c r="I6" s="69">
        <v>40</v>
      </c>
    </row>
    <row r="7" spans="1:9" s="23" customFormat="1" ht="19.5" customHeight="1">
      <c r="A7" s="214" t="s">
        <v>1</v>
      </c>
      <c r="B7" s="37">
        <v>95</v>
      </c>
      <c r="C7" s="38">
        <v>942</v>
      </c>
      <c r="D7" s="38">
        <v>4</v>
      </c>
      <c r="E7" s="38">
        <v>806</v>
      </c>
      <c r="F7" s="38">
        <v>13</v>
      </c>
      <c r="G7" s="38">
        <v>136</v>
      </c>
      <c r="H7" s="38">
        <v>36</v>
      </c>
      <c r="I7" s="69">
        <v>42</v>
      </c>
    </row>
    <row r="8" spans="1:9" s="23" customFormat="1" ht="19.5" customHeight="1">
      <c r="A8" s="214" t="s">
        <v>2</v>
      </c>
      <c r="B8" s="37">
        <v>95</v>
      </c>
      <c r="C8" s="38">
        <v>934</v>
      </c>
      <c r="D8" s="38">
        <v>4</v>
      </c>
      <c r="E8" s="38">
        <v>806</v>
      </c>
      <c r="F8" s="38">
        <v>11</v>
      </c>
      <c r="G8" s="38">
        <v>128</v>
      </c>
      <c r="H8" s="38">
        <v>40</v>
      </c>
      <c r="I8" s="69">
        <v>40</v>
      </c>
    </row>
    <row r="9" spans="1:9" s="23" customFormat="1" ht="19.5" customHeight="1">
      <c r="A9" s="214" t="s">
        <v>3</v>
      </c>
      <c r="B9" s="37">
        <f>D9+F9+H9+I9</f>
        <v>97</v>
      </c>
      <c r="C9" s="38">
        <v>934</v>
      </c>
      <c r="D9" s="38">
        <v>4</v>
      </c>
      <c r="E9" s="38">
        <v>806</v>
      </c>
      <c r="F9" s="38">
        <v>11</v>
      </c>
      <c r="G9" s="38">
        <v>128</v>
      </c>
      <c r="H9" s="38">
        <v>41</v>
      </c>
      <c r="I9" s="69">
        <v>41</v>
      </c>
    </row>
    <row r="10" spans="1:9" s="23" customFormat="1" ht="19.5" customHeight="1">
      <c r="A10" s="217" t="s">
        <v>61</v>
      </c>
      <c r="B10" s="42">
        <v>92</v>
      </c>
      <c r="C10" s="43">
        <v>932</v>
      </c>
      <c r="D10" s="43">
        <v>4</v>
      </c>
      <c r="E10" s="43">
        <v>806</v>
      </c>
      <c r="F10" s="43">
        <v>11</v>
      </c>
      <c r="G10" s="43">
        <v>126</v>
      </c>
      <c r="H10" s="43">
        <v>39</v>
      </c>
      <c r="I10" s="72">
        <v>38</v>
      </c>
    </row>
    <row r="11" spans="1:9" s="23" customFormat="1" ht="13.5">
      <c r="A11" s="30"/>
      <c r="B11" s="30"/>
      <c r="C11" s="30"/>
      <c r="D11" s="30"/>
      <c r="E11" s="30"/>
      <c r="F11" s="30"/>
      <c r="G11" s="30"/>
      <c r="H11" s="124"/>
      <c r="I11" s="124" t="s">
        <v>226</v>
      </c>
    </row>
  </sheetData>
  <sheetProtection/>
  <mergeCells count="7">
    <mergeCell ref="A1:I1"/>
    <mergeCell ref="A3:A5"/>
    <mergeCell ref="B3:C4"/>
    <mergeCell ref="D3:E4"/>
    <mergeCell ref="F3:H3"/>
    <mergeCell ref="I3:I5"/>
    <mergeCell ref="F4:G4"/>
  </mergeCells>
  <printOptions/>
  <pageMargins left="0.3937007874015748" right="0.1968503937007874" top="0.98425196850393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showGridLines="0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7" width="12.375" style="10" customWidth="1"/>
    <col min="8" max="13" width="7.25390625" style="10" customWidth="1"/>
    <col min="14" max="16384" width="9.00390625" style="10" customWidth="1"/>
  </cols>
  <sheetData>
    <row r="1" spans="1:13" ht="21">
      <c r="A1" s="255" t="s">
        <v>17</v>
      </c>
      <c r="B1" s="255"/>
      <c r="C1" s="255"/>
      <c r="D1" s="255"/>
      <c r="E1" s="255"/>
      <c r="F1" s="255"/>
      <c r="G1" s="255"/>
      <c r="H1" s="256" t="s">
        <v>18</v>
      </c>
      <c r="I1" s="257"/>
      <c r="J1" s="257"/>
      <c r="K1" s="257"/>
      <c r="L1" s="257"/>
      <c r="M1" s="257"/>
    </row>
    <row r="2" spans="1:7" ht="13.5">
      <c r="A2" s="11"/>
      <c r="B2" s="11"/>
      <c r="C2" s="11"/>
      <c r="D2" s="11"/>
      <c r="E2" s="11"/>
      <c r="F2" s="11"/>
      <c r="G2" s="11"/>
    </row>
    <row r="3" spans="1:13" ht="19.5" customHeight="1">
      <c r="A3" s="258" t="s">
        <v>19</v>
      </c>
      <c r="B3" s="260" t="s">
        <v>20</v>
      </c>
      <c r="C3" s="261"/>
      <c r="D3" s="261"/>
      <c r="E3" s="261" t="s">
        <v>21</v>
      </c>
      <c r="F3" s="261"/>
      <c r="G3" s="261"/>
      <c r="H3" s="261" t="s">
        <v>22</v>
      </c>
      <c r="I3" s="261"/>
      <c r="J3" s="261"/>
      <c r="K3" s="261"/>
      <c r="L3" s="261"/>
      <c r="M3" s="262"/>
    </row>
    <row r="4" spans="1:13" ht="19.5" customHeight="1">
      <c r="A4" s="259"/>
      <c r="B4" s="12" t="s">
        <v>23</v>
      </c>
      <c r="C4" s="13" t="s">
        <v>24</v>
      </c>
      <c r="D4" s="13" t="s">
        <v>25</v>
      </c>
      <c r="E4" s="13" t="s">
        <v>23</v>
      </c>
      <c r="F4" s="13" t="s">
        <v>24</v>
      </c>
      <c r="G4" s="13" t="s">
        <v>25</v>
      </c>
      <c r="H4" s="263" t="s">
        <v>23</v>
      </c>
      <c r="I4" s="263"/>
      <c r="J4" s="264" t="s">
        <v>24</v>
      </c>
      <c r="K4" s="264"/>
      <c r="L4" s="263" t="s">
        <v>25</v>
      </c>
      <c r="M4" s="265"/>
    </row>
    <row r="5" spans="1:13" ht="19.5" customHeight="1">
      <c r="A5" s="16" t="s">
        <v>13</v>
      </c>
      <c r="B5" s="17">
        <v>2373</v>
      </c>
      <c r="C5" s="18">
        <v>2076</v>
      </c>
      <c r="D5" s="19">
        <v>87.5</v>
      </c>
      <c r="E5" s="18">
        <v>1225</v>
      </c>
      <c r="F5" s="20">
        <v>1074</v>
      </c>
      <c r="G5" s="21">
        <v>87.7</v>
      </c>
      <c r="H5" s="266">
        <v>1070</v>
      </c>
      <c r="I5" s="266"/>
      <c r="J5" s="266">
        <v>780</v>
      </c>
      <c r="K5" s="266"/>
      <c r="L5" s="267">
        <v>72.9</v>
      </c>
      <c r="M5" s="268"/>
    </row>
    <row r="6" spans="1:13" ht="19.5" customHeight="1">
      <c r="A6" s="16" t="s">
        <v>14</v>
      </c>
      <c r="B6" s="17">
        <v>2395</v>
      </c>
      <c r="C6" s="18">
        <v>2126</v>
      </c>
      <c r="D6" s="19">
        <v>88.8</v>
      </c>
      <c r="E6" s="18">
        <v>1165</v>
      </c>
      <c r="F6" s="20">
        <v>979</v>
      </c>
      <c r="G6" s="21">
        <v>84</v>
      </c>
      <c r="H6" s="266">
        <v>1154</v>
      </c>
      <c r="I6" s="266"/>
      <c r="J6" s="266">
        <v>829</v>
      </c>
      <c r="K6" s="266"/>
      <c r="L6" s="267">
        <v>71.8</v>
      </c>
      <c r="M6" s="268"/>
    </row>
    <row r="7" spans="1:13" s="23" customFormat="1" ht="19.5" customHeight="1">
      <c r="A7" s="22" t="s">
        <v>11</v>
      </c>
      <c r="B7" s="17">
        <v>2483</v>
      </c>
      <c r="C7" s="18">
        <v>2180</v>
      </c>
      <c r="D7" s="19">
        <v>87.8</v>
      </c>
      <c r="E7" s="18">
        <v>1147</v>
      </c>
      <c r="F7" s="20">
        <v>999</v>
      </c>
      <c r="G7" s="21">
        <v>87.1</v>
      </c>
      <c r="H7" s="266">
        <v>1145</v>
      </c>
      <c r="I7" s="266"/>
      <c r="J7" s="266">
        <v>870</v>
      </c>
      <c r="K7" s="266"/>
      <c r="L7" s="267">
        <v>76</v>
      </c>
      <c r="M7" s="268"/>
    </row>
    <row r="8" spans="1:13" s="23" customFormat="1" ht="19.5" customHeight="1">
      <c r="A8" s="22" t="s">
        <v>12</v>
      </c>
      <c r="B8" s="17">
        <v>2532</v>
      </c>
      <c r="C8" s="18">
        <v>2179</v>
      </c>
      <c r="D8" s="19">
        <v>86.1</v>
      </c>
      <c r="E8" s="18">
        <v>1243</v>
      </c>
      <c r="F8" s="20">
        <v>1052</v>
      </c>
      <c r="G8" s="21">
        <v>84.6</v>
      </c>
      <c r="H8" s="266">
        <v>1156</v>
      </c>
      <c r="I8" s="266"/>
      <c r="J8" s="266">
        <v>932</v>
      </c>
      <c r="K8" s="266"/>
      <c r="L8" s="267">
        <v>80.6</v>
      </c>
      <c r="M8" s="268"/>
    </row>
    <row r="9" spans="1:13" s="23" customFormat="1" ht="19.5" customHeight="1">
      <c r="A9" s="24" t="s">
        <v>26</v>
      </c>
      <c r="B9" s="25">
        <v>2567</v>
      </c>
      <c r="C9" s="26">
        <v>2251</v>
      </c>
      <c r="D9" s="27">
        <v>87.7</v>
      </c>
      <c r="E9" s="26">
        <v>1252</v>
      </c>
      <c r="F9" s="28">
        <v>1064</v>
      </c>
      <c r="G9" s="29">
        <v>85</v>
      </c>
      <c r="H9" s="269">
        <v>1143</v>
      </c>
      <c r="I9" s="269"/>
      <c r="J9" s="269">
        <v>941</v>
      </c>
      <c r="K9" s="269"/>
      <c r="L9" s="270">
        <v>82.3</v>
      </c>
      <c r="M9" s="271"/>
    </row>
    <row r="10" spans="1:13" s="23" customFormat="1" ht="13.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1" t="s">
        <v>27</v>
      </c>
    </row>
    <row r="11" spans="1:7" ht="13.5">
      <c r="A11" s="11"/>
      <c r="B11" s="11"/>
      <c r="C11" s="11"/>
      <c r="D11" s="11"/>
      <c r="E11" s="11"/>
      <c r="F11" s="11"/>
      <c r="G11" s="11"/>
    </row>
  </sheetData>
  <sheetProtection/>
  <mergeCells count="24">
    <mergeCell ref="H9:I9"/>
    <mergeCell ref="J9:K9"/>
    <mergeCell ref="L9:M9"/>
    <mergeCell ref="H7:I7"/>
    <mergeCell ref="J7:K7"/>
    <mergeCell ref="L7:M7"/>
    <mergeCell ref="H8:I8"/>
    <mergeCell ref="J8:K8"/>
    <mergeCell ref="L8:M8"/>
    <mergeCell ref="H5:I5"/>
    <mergeCell ref="J5:K5"/>
    <mergeCell ref="L5:M5"/>
    <mergeCell ref="H6:I6"/>
    <mergeCell ref="J6:K6"/>
    <mergeCell ref="L6:M6"/>
    <mergeCell ref="A1:G1"/>
    <mergeCell ref="H1:M1"/>
    <mergeCell ref="A3:A4"/>
    <mergeCell ref="B3:D3"/>
    <mergeCell ref="E3:G3"/>
    <mergeCell ref="H3:M3"/>
    <mergeCell ref="H4:I4"/>
    <mergeCell ref="J4:K4"/>
    <mergeCell ref="L4:M4"/>
  </mergeCells>
  <printOptions/>
  <pageMargins left="0.25" right="0.25" top="0.75" bottom="0.75" header="0.3" footer="0.3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showGridLines="0" zoomScale="115" zoomScaleNormal="115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13.125" style="10" customWidth="1"/>
    <col min="2" max="10" width="11.875" style="10" customWidth="1"/>
    <col min="11" max="13" width="9.625" style="10" customWidth="1"/>
    <col min="14" max="16384" width="9.00390625" style="10" customWidth="1"/>
  </cols>
  <sheetData>
    <row r="1" spans="1:10" ht="21">
      <c r="A1" s="255" t="s">
        <v>28</v>
      </c>
      <c r="B1" s="255"/>
      <c r="C1" s="255"/>
      <c r="D1" s="255"/>
      <c r="E1" s="255"/>
      <c r="F1" s="255"/>
      <c r="G1" s="255"/>
      <c r="H1" s="256" t="s">
        <v>29</v>
      </c>
      <c r="I1" s="256"/>
      <c r="J1" s="256"/>
    </row>
    <row r="2" spans="1:4" ht="13.5">
      <c r="A2" s="32" t="s">
        <v>30</v>
      </c>
      <c r="B2" s="11"/>
      <c r="C2" s="11"/>
      <c r="D2" s="11"/>
    </row>
    <row r="3" spans="1:10" ht="18.75" customHeight="1">
      <c r="A3" s="258" t="s">
        <v>19</v>
      </c>
      <c r="B3" s="273" t="s">
        <v>31</v>
      </c>
      <c r="C3" s="274"/>
      <c r="D3" s="275"/>
      <c r="E3" s="276" t="s">
        <v>32</v>
      </c>
      <c r="F3" s="277"/>
      <c r="G3" s="278"/>
      <c r="H3" s="276" t="s">
        <v>33</v>
      </c>
      <c r="I3" s="277"/>
      <c r="J3" s="279"/>
    </row>
    <row r="4" spans="1:10" ht="18.75" customHeight="1">
      <c r="A4" s="259"/>
      <c r="B4" s="12" t="s">
        <v>34</v>
      </c>
      <c r="C4" s="13" t="s">
        <v>35</v>
      </c>
      <c r="D4" s="15" t="s">
        <v>36</v>
      </c>
      <c r="E4" s="33" t="s">
        <v>34</v>
      </c>
      <c r="F4" s="13" t="s">
        <v>35</v>
      </c>
      <c r="G4" s="15" t="s">
        <v>36</v>
      </c>
      <c r="H4" s="13" t="s">
        <v>34</v>
      </c>
      <c r="I4" s="14" t="s">
        <v>35</v>
      </c>
      <c r="J4" s="34" t="s">
        <v>37</v>
      </c>
    </row>
    <row r="5" spans="1:10" ht="18.75" customHeight="1">
      <c r="A5" s="35" t="s">
        <v>9</v>
      </c>
      <c r="B5" s="17">
        <v>1293</v>
      </c>
      <c r="C5" s="20">
        <v>1237</v>
      </c>
      <c r="D5" s="36">
        <v>95.7</v>
      </c>
      <c r="E5" s="37">
        <v>3755</v>
      </c>
      <c r="F5" s="38">
        <v>2333</v>
      </c>
      <c r="G5" s="36">
        <v>62.1</v>
      </c>
      <c r="H5" s="20">
        <v>1163</v>
      </c>
      <c r="I5" s="38">
        <v>938</v>
      </c>
      <c r="J5" s="39">
        <v>80.7</v>
      </c>
    </row>
    <row r="6" spans="1:10" ht="18.75" customHeight="1">
      <c r="A6" s="35" t="s">
        <v>10</v>
      </c>
      <c r="B6" s="17">
        <v>1267</v>
      </c>
      <c r="C6" s="20">
        <v>1189</v>
      </c>
      <c r="D6" s="36">
        <v>93.8</v>
      </c>
      <c r="E6" s="37">
        <v>3553</v>
      </c>
      <c r="F6" s="38">
        <v>1868</v>
      </c>
      <c r="G6" s="36">
        <v>52.5</v>
      </c>
      <c r="H6" s="20">
        <v>1122</v>
      </c>
      <c r="I6" s="38">
        <v>914</v>
      </c>
      <c r="J6" s="39">
        <v>81.4</v>
      </c>
    </row>
    <row r="7" spans="1:10" s="23" customFormat="1" ht="18.75" customHeight="1">
      <c r="A7" s="35" t="s">
        <v>11</v>
      </c>
      <c r="B7" s="17">
        <v>1369</v>
      </c>
      <c r="C7" s="20">
        <v>1230</v>
      </c>
      <c r="D7" s="36">
        <v>89.9</v>
      </c>
      <c r="E7" s="37">
        <v>3900</v>
      </c>
      <c r="F7" s="38">
        <v>1984</v>
      </c>
      <c r="G7" s="36">
        <v>50.9</v>
      </c>
      <c r="H7" s="20">
        <v>1396</v>
      </c>
      <c r="I7" s="38">
        <v>947</v>
      </c>
      <c r="J7" s="39">
        <v>67.8</v>
      </c>
    </row>
    <row r="8" spans="1:10" s="23" customFormat="1" ht="18.75" customHeight="1">
      <c r="A8" s="35" t="s">
        <v>12</v>
      </c>
      <c r="B8" s="17">
        <v>1280</v>
      </c>
      <c r="C8" s="20">
        <v>1263</v>
      </c>
      <c r="D8" s="36">
        <v>98.7</v>
      </c>
      <c r="E8" s="37">
        <v>3538</v>
      </c>
      <c r="F8" s="38">
        <v>1889</v>
      </c>
      <c r="G8" s="36">
        <v>53.4</v>
      </c>
      <c r="H8" s="20">
        <v>1135</v>
      </c>
      <c r="I8" s="38">
        <v>927</v>
      </c>
      <c r="J8" s="39">
        <v>81.7</v>
      </c>
    </row>
    <row r="9" spans="1:10" s="23" customFormat="1" ht="18.75" customHeight="1">
      <c r="A9" s="40" t="s">
        <v>26</v>
      </c>
      <c r="B9" s="25">
        <v>1285</v>
      </c>
      <c r="C9" s="28">
        <v>1223</v>
      </c>
      <c r="D9" s="41">
        <v>95.2</v>
      </c>
      <c r="E9" s="42">
        <v>2643</v>
      </c>
      <c r="F9" s="43">
        <v>790</v>
      </c>
      <c r="G9" s="41">
        <v>29.9</v>
      </c>
      <c r="H9" s="28">
        <v>1133</v>
      </c>
      <c r="I9" s="43">
        <v>911</v>
      </c>
      <c r="J9" s="44">
        <v>80.4</v>
      </c>
    </row>
    <row r="10" spans="1:11" s="23" customFormat="1" ht="13.5">
      <c r="A10" s="45"/>
      <c r="E10" s="45"/>
      <c r="I10" s="272" t="s">
        <v>27</v>
      </c>
      <c r="J10" s="272"/>
      <c r="K10" s="30"/>
    </row>
    <row r="13" spans="1:4" ht="19.5" customHeight="1">
      <c r="A13" s="46"/>
      <c r="D13" s="47"/>
    </row>
    <row r="14" ht="13.5">
      <c r="D14" s="47"/>
    </row>
    <row r="15" spans="5:7" ht="13.5">
      <c r="E15" s="47"/>
      <c r="F15" s="47"/>
      <c r="G15" s="47"/>
    </row>
    <row r="16" spans="5:7" ht="13.5">
      <c r="E16" s="47"/>
      <c r="F16" s="47"/>
      <c r="G16" s="47"/>
    </row>
    <row r="17" spans="5:7" ht="13.5">
      <c r="E17" s="47"/>
      <c r="F17" s="47"/>
      <c r="G17" s="47"/>
    </row>
    <row r="20" ht="13.5" customHeight="1"/>
  </sheetData>
  <sheetProtection/>
  <mergeCells count="7">
    <mergeCell ref="I10:J10"/>
    <mergeCell ref="A1:G1"/>
    <mergeCell ref="H1:J1"/>
    <mergeCell ref="A3:A4"/>
    <mergeCell ref="B3:D3"/>
    <mergeCell ref="E3:G3"/>
    <mergeCell ref="H3:J3"/>
  </mergeCells>
  <printOptions/>
  <pageMargins left="0.25" right="0.25" top="0.75" bottom="0.75" header="0.3" footer="0.3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GridLines="0" zoomScaleSheetLayoutView="85" zoomScalePageLayoutView="0" workbookViewId="0" topLeftCell="A1">
      <selection activeCell="A1" sqref="A1:G1"/>
    </sheetView>
  </sheetViews>
  <sheetFormatPr defaultColWidth="9.00390625" defaultRowHeight="13.5"/>
  <cols>
    <col min="1" max="1" width="12.375" style="10" customWidth="1"/>
    <col min="2" max="13" width="12.125" style="10" customWidth="1"/>
    <col min="14" max="16" width="9.625" style="10" customWidth="1"/>
    <col min="17" max="16384" width="9.00390625" style="10" customWidth="1"/>
  </cols>
  <sheetData>
    <row r="1" spans="1:17" ht="21">
      <c r="A1" s="280"/>
      <c r="B1" s="280"/>
      <c r="C1" s="280"/>
      <c r="D1" s="280"/>
      <c r="E1" s="280"/>
      <c r="F1" s="280"/>
      <c r="G1" s="280"/>
      <c r="H1" s="48"/>
      <c r="I1" s="49"/>
      <c r="J1" s="49"/>
      <c r="K1" s="49"/>
      <c r="L1" s="49"/>
      <c r="M1" s="49"/>
      <c r="N1" s="49"/>
      <c r="O1" s="49"/>
      <c r="P1" s="49"/>
      <c r="Q1" s="49"/>
    </row>
    <row r="2" spans="1:17" ht="13.5">
      <c r="A2" s="32" t="s">
        <v>38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8" customHeight="1">
      <c r="A3" s="258" t="s">
        <v>19</v>
      </c>
      <c r="B3" s="281" t="s">
        <v>39</v>
      </c>
      <c r="C3" s="277"/>
      <c r="D3" s="278"/>
      <c r="E3" s="276" t="s">
        <v>40</v>
      </c>
      <c r="F3" s="277"/>
      <c r="G3" s="278"/>
      <c r="H3" s="276" t="s">
        <v>41</v>
      </c>
      <c r="I3" s="277"/>
      <c r="J3" s="279"/>
      <c r="K3" s="50"/>
      <c r="L3" s="50"/>
      <c r="M3" s="50"/>
      <c r="N3" s="50"/>
      <c r="O3" s="50"/>
      <c r="P3"/>
      <c r="Q3"/>
    </row>
    <row r="4" spans="1:17" ht="18" customHeight="1">
      <c r="A4" s="259"/>
      <c r="B4" s="12" t="s">
        <v>34</v>
      </c>
      <c r="C4" s="51" t="s">
        <v>35</v>
      </c>
      <c r="D4" s="15" t="s">
        <v>37</v>
      </c>
      <c r="E4" s="13" t="s">
        <v>34</v>
      </c>
      <c r="F4" s="13" t="s">
        <v>35</v>
      </c>
      <c r="G4" s="15" t="s">
        <v>37</v>
      </c>
      <c r="H4" s="13" t="s">
        <v>34</v>
      </c>
      <c r="I4" s="13" t="s">
        <v>35</v>
      </c>
      <c r="J4" s="34" t="s">
        <v>37</v>
      </c>
      <c r="K4" s="52"/>
      <c r="L4" s="53"/>
      <c r="M4" s="53"/>
      <c r="N4" s="52"/>
      <c r="O4" s="53"/>
      <c r="P4"/>
      <c r="Q4"/>
    </row>
    <row r="5" spans="1:17" ht="18" customHeight="1">
      <c r="A5" s="22" t="s">
        <v>9</v>
      </c>
      <c r="B5" s="17">
        <v>8566</v>
      </c>
      <c r="C5" s="54">
        <v>4968</v>
      </c>
      <c r="D5" s="36">
        <v>58</v>
      </c>
      <c r="E5" s="38">
        <v>7952</v>
      </c>
      <c r="F5" s="38">
        <v>781</v>
      </c>
      <c r="G5" s="36">
        <v>9.8</v>
      </c>
      <c r="H5" s="20">
        <v>13605</v>
      </c>
      <c r="I5" s="20">
        <v>7833</v>
      </c>
      <c r="J5" s="39">
        <v>57.6</v>
      </c>
      <c r="K5" s="52"/>
      <c r="L5" s="53"/>
      <c r="M5" s="53"/>
      <c r="N5" s="52"/>
      <c r="O5" s="53"/>
      <c r="P5"/>
      <c r="Q5"/>
    </row>
    <row r="6" spans="1:17" ht="18" customHeight="1">
      <c r="A6" s="22" t="s">
        <v>10</v>
      </c>
      <c r="B6" s="17">
        <v>8322</v>
      </c>
      <c r="C6" s="54">
        <v>5003</v>
      </c>
      <c r="D6" s="36">
        <v>60.1</v>
      </c>
      <c r="E6" s="38">
        <v>7633</v>
      </c>
      <c r="F6" s="38">
        <v>872</v>
      </c>
      <c r="G6" s="36">
        <v>11.4</v>
      </c>
      <c r="H6" s="20">
        <v>14016</v>
      </c>
      <c r="I6" s="20">
        <v>6465</v>
      </c>
      <c r="J6" s="39">
        <v>46.1</v>
      </c>
      <c r="K6" s="52"/>
      <c r="L6" s="53"/>
      <c r="M6" s="53"/>
      <c r="N6" s="52"/>
      <c r="O6" s="53"/>
      <c r="P6"/>
      <c r="Q6"/>
    </row>
    <row r="7" spans="1:15" s="23" customFormat="1" ht="18" customHeight="1">
      <c r="A7" s="22" t="s">
        <v>11</v>
      </c>
      <c r="B7" s="17">
        <v>8109</v>
      </c>
      <c r="C7" s="54">
        <v>5063</v>
      </c>
      <c r="D7" s="36">
        <v>62.4</v>
      </c>
      <c r="E7" s="38">
        <v>7751</v>
      </c>
      <c r="F7" s="38">
        <v>2171</v>
      </c>
      <c r="G7" s="36">
        <v>28</v>
      </c>
      <c r="H7" s="20">
        <v>14127</v>
      </c>
      <c r="I7" s="20">
        <v>7198</v>
      </c>
      <c r="J7" s="39">
        <v>51</v>
      </c>
      <c r="K7" s="55"/>
      <c r="L7" s="56"/>
      <c r="M7" s="55"/>
      <c r="N7" s="55"/>
      <c r="O7" s="56"/>
    </row>
    <row r="8" spans="1:15" s="23" customFormat="1" ht="18" customHeight="1">
      <c r="A8" s="22" t="s">
        <v>12</v>
      </c>
      <c r="B8" s="17">
        <v>6942</v>
      </c>
      <c r="C8" s="54">
        <v>5486</v>
      </c>
      <c r="D8" s="36">
        <v>79</v>
      </c>
      <c r="E8" s="38">
        <v>5567</v>
      </c>
      <c r="F8" s="38">
        <v>3402</v>
      </c>
      <c r="G8" s="36">
        <v>61.1</v>
      </c>
      <c r="H8" s="20">
        <v>13817</v>
      </c>
      <c r="I8" s="20">
        <v>7339</v>
      </c>
      <c r="J8" s="39">
        <v>53.1</v>
      </c>
      <c r="K8" s="55"/>
      <c r="L8" s="56"/>
      <c r="M8" s="55"/>
      <c r="N8" s="55"/>
      <c r="O8" s="56"/>
    </row>
    <row r="9" spans="1:15" s="23" customFormat="1" ht="18" customHeight="1">
      <c r="A9" s="24" t="s">
        <v>26</v>
      </c>
      <c r="B9" s="25">
        <v>6378</v>
      </c>
      <c r="C9" s="57">
        <v>4267</v>
      </c>
      <c r="D9" s="41">
        <v>66.9</v>
      </c>
      <c r="E9" s="43">
        <v>10586</v>
      </c>
      <c r="F9" s="43">
        <v>6514</v>
      </c>
      <c r="G9" s="41">
        <v>61.5</v>
      </c>
      <c r="H9" s="28">
        <v>14483</v>
      </c>
      <c r="I9" s="28">
        <v>6902</v>
      </c>
      <c r="J9" s="44">
        <v>47.7</v>
      </c>
      <c r="K9" s="55"/>
      <c r="L9" s="56"/>
      <c r="M9" s="55"/>
      <c r="N9" s="55"/>
      <c r="O9" s="56"/>
    </row>
    <row r="10" spans="1:10" s="23" customFormat="1" ht="13.5" customHeight="1">
      <c r="A10" s="30"/>
      <c r="B10" s="30"/>
      <c r="C10" s="30"/>
      <c r="D10" s="30"/>
      <c r="E10" s="30"/>
      <c r="F10" s="30"/>
      <c r="G10" s="30"/>
      <c r="H10" s="30"/>
      <c r="I10" s="272" t="s">
        <v>27</v>
      </c>
      <c r="J10" s="272"/>
    </row>
    <row r="11" spans="1:17" ht="21">
      <c r="A11" s="283"/>
      <c r="B11" s="283"/>
      <c r="C11" s="283"/>
      <c r="D11" s="283"/>
      <c r="E11" s="283"/>
      <c r="F11" s="283"/>
      <c r="G11" s="283"/>
      <c r="H11" s="23"/>
      <c r="I11"/>
      <c r="J11"/>
      <c r="K11"/>
      <c r="L11"/>
      <c r="M11"/>
      <c r="N11"/>
      <c r="O11"/>
      <c r="P11"/>
      <c r="Q11"/>
    </row>
    <row r="12" spans="1:17" ht="18" customHeight="1">
      <c r="A12" s="258" t="s">
        <v>19</v>
      </c>
      <c r="B12" s="281" t="s">
        <v>42</v>
      </c>
      <c r="C12" s="277"/>
      <c r="D12" s="278"/>
      <c r="E12" s="276" t="s">
        <v>43</v>
      </c>
      <c r="F12" s="277"/>
      <c r="G12" s="278"/>
      <c r="H12" s="276" t="s">
        <v>44</v>
      </c>
      <c r="I12" s="277"/>
      <c r="J12" s="278"/>
      <c r="K12" s="276" t="s">
        <v>45</v>
      </c>
      <c r="L12" s="277"/>
      <c r="M12" s="279"/>
      <c r="N12"/>
      <c r="O12"/>
      <c r="P12"/>
      <c r="Q12"/>
    </row>
    <row r="13" spans="1:17" ht="18" customHeight="1">
      <c r="A13" s="259"/>
      <c r="B13" s="12" t="s">
        <v>34</v>
      </c>
      <c r="C13" s="13" t="s">
        <v>35</v>
      </c>
      <c r="D13" s="15" t="s">
        <v>37</v>
      </c>
      <c r="E13" s="13" t="s">
        <v>34</v>
      </c>
      <c r="F13" s="13" t="s">
        <v>35</v>
      </c>
      <c r="G13" s="15" t="s">
        <v>37</v>
      </c>
      <c r="H13" s="13" t="s">
        <v>34</v>
      </c>
      <c r="I13" s="13" t="s">
        <v>35</v>
      </c>
      <c r="J13" s="15" t="s">
        <v>37</v>
      </c>
      <c r="K13" s="13" t="s">
        <v>34</v>
      </c>
      <c r="L13" s="13" t="s">
        <v>35</v>
      </c>
      <c r="M13" s="34" t="s">
        <v>37</v>
      </c>
      <c r="N13"/>
      <c r="O13"/>
      <c r="P13"/>
      <c r="Q13"/>
    </row>
    <row r="14" spans="1:17" ht="18" customHeight="1">
      <c r="A14" s="22" t="s">
        <v>9</v>
      </c>
      <c r="B14" s="58">
        <v>1292</v>
      </c>
      <c r="C14" s="38">
        <v>1227</v>
      </c>
      <c r="D14" s="36">
        <v>95</v>
      </c>
      <c r="E14" s="20">
        <v>1174</v>
      </c>
      <c r="F14" s="20">
        <v>1012</v>
      </c>
      <c r="G14" s="36">
        <v>86.2</v>
      </c>
      <c r="H14" s="38">
        <v>1137</v>
      </c>
      <c r="I14" s="38">
        <v>896</v>
      </c>
      <c r="J14" s="36">
        <v>78.8</v>
      </c>
      <c r="K14" s="20">
        <v>1062</v>
      </c>
      <c r="L14" s="20">
        <v>785</v>
      </c>
      <c r="M14" s="39">
        <v>74</v>
      </c>
      <c r="N14"/>
      <c r="O14"/>
      <c r="P14"/>
      <c r="Q14"/>
    </row>
    <row r="15" spans="1:17" ht="18" customHeight="1">
      <c r="A15" s="22" t="s">
        <v>10</v>
      </c>
      <c r="B15" s="58">
        <v>1277</v>
      </c>
      <c r="C15" s="38">
        <v>1191</v>
      </c>
      <c r="D15" s="36">
        <v>93.2</v>
      </c>
      <c r="E15" s="20">
        <v>1097</v>
      </c>
      <c r="F15" s="20">
        <v>978</v>
      </c>
      <c r="G15" s="36">
        <v>89.2</v>
      </c>
      <c r="H15" s="38">
        <v>1168</v>
      </c>
      <c r="I15" s="38">
        <v>914</v>
      </c>
      <c r="J15" s="36">
        <v>78.2</v>
      </c>
      <c r="K15" s="20">
        <v>1175</v>
      </c>
      <c r="L15" s="20">
        <v>850</v>
      </c>
      <c r="M15" s="39">
        <v>72.3</v>
      </c>
      <c r="N15"/>
      <c r="O15"/>
      <c r="P15"/>
      <c r="Q15"/>
    </row>
    <row r="16" spans="1:17" ht="18" customHeight="1">
      <c r="A16" s="22" t="s">
        <v>11</v>
      </c>
      <c r="B16" s="58">
        <v>1228</v>
      </c>
      <c r="C16" s="38">
        <v>1160</v>
      </c>
      <c r="D16" s="36">
        <v>94.5</v>
      </c>
      <c r="E16" s="20">
        <v>1131</v>
      </c>
      <c r="F16" s="20">
        <v>1039</v>
      </c>
      <c r="G16" s="36">
        <v>91.9</v>
      </c>
      <c r="H16" s="38">
        <v>1116</v>
      </c>
      <c r="I16" s="38">
        <v>857</v>
      </c>
      <c r="J16" s="36">
        <v>76.8</v>
      </c>
      <c r="K16" s="20">
        <v>1157</v>
      </c>
      <c r="L16" s="20">
        <v>839</v>
      </c>
      <c r="M16" s="39">
        <v>72.5</v>
      </c>
      <c r="N16"/>
      <c r="O16"/>
      <c r="P16"/>
      <c r="Q16"/>
    </row>
    <row r="17" spans="1:13" ht="18" customHeight="1">
      <c r="A17" s="22" t="s">
        <v>12</v>
      </c>
      <c r="B17" s="58">
        <v>1259</v>
      </c>
      <c r="C17" s="38">
        <v>1196</v>
      </c>
      <c r="D17" s="36">
        <v>95</v>
      </c>
      <c r="E17" s="20">
        <v>1055</v>
      </c>
      <c r="F17" s="20">
        <v>988</v>
      </c>
      <c r="G17" s="36">
        <v>93.6</v>
      </c>
      <c r="H17" s="38">
        <v>1175</v>
      </c>
      <c r="I17" s="38">
        <v>1005</v>
      </c>
      <c r="J17" s="36">
        <v>85.5</v>
      </c>
      <c r="K17" s="20">
        <v>1093</v>
      </c>
      <c r="L17" s="20">
        <v>862</v>
      </c>
      <c r="M17" s="39">
        <v>78.9</v>
      </c>
    </row>
    <row r="18" spans="1:13" ht="18" customHeight="1">
      <c r="A18" s="24" t="s">
        <v>26</v>
      </c>
      <c r="B18" s="59">
        <v>1282</v>
      </c>
      <c r="C18" s="43">
        <v>1196</v>
      </c>
      <c r="D18" s="41">
        <v>93.3</v>
      </c>
      <c r="E18" s="28">
        <v>1065</v>
      </c>
      <c r="F18" s="28">
        <v>1007</v>
      </c>
      <c r="G18" s="41">
        <v>94.6</v>
      </c>
      <c r="H18" s="43">
        <v>1153</v>
      </c>
      <c r="I18" s="43">
        <v>950</v>
      </c>
      <c r="J18" s="41">
        <v>82.4</v>
      </c>
      <c r="K18" s="28">
        <v>1087</v>
      </c>
      <c r="L18" s="28">
        <v>898</v>
      </c>
      <c r="M18" s="44">
        <v>82.6</v>
      </c>
    </row>
    <row r="19" spans="1:13" ht="13.5" customHeight="1">
      <c r="A19" s="45"/>
      <c r="B19"/>
      <c r="C19"/>
      <c r="D19"/>
      <c r="E19"/>
      <c r="F19"/>
      <c r="G19"/>
      <c r="H19" s="45"/>
      <c r="I19"/>
      <c r="J19"/>
      <c r="K19"/>
      <c r="L19" s="272" t="s">
        <v>27</v>
      </c>
      <c r="M19" s="272"/>
    </row>
    <row r="20" spans="1:13" ht="13.5" customHeight="1">
      <c r="A20" s="282"/>
      <c r="B20" s="282"/>
      <c r="C20" s="282"/>
      <c r="D20" s="282"/>
      <c r="E20" s="282"/>
      <c r="F20" s="282"/>
      <c r="G20" s="282"/>
      <c r="H20" s="32"/>
      <c r="I20"/>
      <c r="J20"/>
      <c r="K20"/>
      <c r="L20"/>
      <c r="M20"/>
    </row>
    <row r="21" spans="1:13" ht="13.5">
      <c r="A21" s="282"/>
      <c r="B21" s="282"/>
      <c r="C21" s="282"/>
      <c r="D21" s="282"/>
      <c r="E21" s="282"/>
      <c r="F21" s="282"/>
      <c r="G21" s="282"/>
      <c r="H21" s="60"/>
      <c r="I21"/>
      <c r="J21"/>
      <c r="K21"/>
      <c r="L21"/>
      <c r="M21"/>
    </row>
    <row r="22" spans="1:13" ht="13.5">
      <c r="A22" s="282"/>
      <c r="B22" s="282"/>
      <c r="C22" s="282"/>
      <c r="D22" s="282"/>
      <c r="E22" s="282"/>
      <c r="F22" s="282"/>
      <c r="G22" s="282"/>
      <c r="H22"/>
      <c r="I22"/>
      <c r="J22"/>
      <c r="K22"/>
      <c r="L22"/>
      <c r="M22"/>
    </row>
    <row r="23" spans="1:13" ht="18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5" spans="1:13" ht="13.5">
      <c r="A25"/>
      <c r="B25"/>
      <c r="C25"/>
      <c r="D25"/>
      <c r="E25"/>
      <c r="F25"/>
      <c r="G25"/>
      <c r="H25" s="47"/>
      <c r="I25" s="47"/>
      <c r="J25" s="47"/>
      <c r="K25"/>
      <c r="L25"/>
      <c r="M25"/>
    </row>
    <row r="28" spans="1:13" ht="13.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</sheetData>
  <sheetProtection/>
  <mergeCells count="14">
    <mergeCell ref="L19:M19"/>
    <mergeCell ref="A20:G22"/>
    <mergeCell ref="A11:G11"/>
    <mergeCell ref="A12:A13"/>
    <mergeCell ref="B12:D12"/>
    <mergeCell ref="E12:G12"/>
    <mergeCell ref="H12:J12"/>
    <mergeCell ref="K12:M12"/>
    <mergeCell ref="A1:G1"/>
    <mergeCell ref="A3:A4"/>
    <mergeCell ref="B3:D3"/>
    <mergeCell ref="E3:G3"/>
    <mergeCell ref="H3:J3"/>
    <mergeCell ref="I10:J10"/>
  </mergeCells>
  <printOptions/>
  <pageMargins left="0.25" right="0.25" top="0.75" bottom="0.75" header="0.3" footer="0.3"/>
  <pageSetup fitToHeight="0" fitToWidth="1" horizontalDpi="300" verticalDpi="300" orientation="landscape" paperSize="9" scale="92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F30"/>
  <sheetViews>
    <sheetView showGridLines="0" zoomScale="115" zoomScaleNormal="115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3.75390625" style="10" customWidth="1"/>
    <col min="2" max="2" width="6.625" style="10" customWidth="1"/>
    <col min="3" max="3" width="9.00390625" style="10" customWidth="1"/>
    <col min="4" max="12" width="7.625" style="10" customWidth="1"/>
    <col min="13" max="16384" width="9.00390625" style="10" customWidth="1"/>
  </cols>
  <sheetData>
    <row r="1" spans="1:12" ht="21">
      <c r="A1" s="280" t="s">
        <v>63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</row>
    <row r="2" spans="1:12" ht="13.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8" customHeight="1">
      <c r="A3" s="284" t="s">
        <v>64</v>
      </c>
      <c r="B3" s="285"/>
      <c r="C3" s="285"/>
      <c r="D3" s="260" t="s">
        <v>11</v>
      </c>
      <c r="E3" s="261"/>
      <c r="F3" s="261"/>
      <c r="G3" s="261" t="s">
        <v>12</v>
      </c>
      <c r="H3" s="261"/>
      <c r="I3" s="276"/>
      <c r="J3" s="261" t="s">
        <v>26</v>
      </c>
      <c r="K3" s="261"/>
      <c r="L3" s="262"/>
    </row>
    <row r="4" spans="1:12" ht="18" customHeight="1">
      <c r="A4" s="286" t="s">
        <v>65</v>
      </c>
      <c r="B4" s="287"/>
      <c r="C4" s="287"/>
      <c r="D4" s="74" t="s">
        <v>66</v>
      </c>
      <c r="E4" s="75" t="s">
        <v>67</v>
      </c>
      <c r="F4" s="76" t="s">
        <v>68</v>
      </c>
      <c r="G4" s="75" t="s">
        <v>66</v>
      </c>
      <c r="H4" s="75" t="s">
        <v>67</v>
      </c>
      <c r="I4" s="77" t="s">
        <v>68</v>
      </c>
      <c r="J4" s="75" t="s">
        <v>66</v>
      </c>
      <c r="K4" s="75" t="s">
        <v>67</v>
      </c>
      <c r="L4" s="78" t="s">
        <v>68</v>
      </c>
    </row>
    <row r="5" spans="1:13" s="23" customFormat="1" ht="19.5" customHeight="1">
      <c r="A5" s="294" t="s">
        <v>69</v>
      </c>
      <c r="B5" s="295"/>
      <c r="C5" s="296"/>
      <c r="D5" s="79">
        <v>15855</v>
      </c>
      <c r="E5" s="80">
        <v>4411</v>
      </c>
      <c r="F5" s="81">
        <v>27.8</v>
      </c>
      <c r="G5" s="80">
        <v>16029</v>
      </c>
      <c r="H5" s="80">
        <v>4588</v>
      </c>
      <c r="I5" s="82">
        <v>28.6</v>
      </c>
      <c r="J5" s="80">
        <v>16004</v>
      </c>
      <c r="K5" s="80">
        <v>5476</v>
      </c>
      <c r="L5" s="83">
        <v>34.2</v>
      </c>
      <c r="M5" s="84"/>
    </row>
    <row r="6" spans="1:12" s="23" customFormat="1" ht="18" customHeight="1">
      <c r="A6" s="297" t="s">
        <v>70</v>
      </c>
      <c r="B6" s="298" t="s">
        <v>71</v>
      </c>
      <c r="C6" s="85" t="s">
        <v>72</v>
      </c>
      <c r="D6" s="86">
        <v>1218</v>
      </c>
      <c r="E6" s="87">
        <v>104</v>
      </c>
      <c r="F6" s="88">
        <v>8.5</v>
      </c>
      <c r="G6" s="87">
        <v>1211</v>
      </c>
      <c r="H6" s="87">
        <v>86</v>
      </c>
      <c r="I6" s="89">
        <f>H6/G6*100</f>
        <v>7.101568951279933</v>
      </c>
      <c r="J6" s="87">
        <v>1333</v>
      </c>
      <c r="K6" s="87">
        <v>142</v>
      </c>
      <c r="L6" s="90">
        <v>10.7</v>
      </c>
    </row>
    <row r="7" spans="1:12" s="23" customFormat="1" ht="18" customHeight="1">
      <c r="A7" s="297"/>
      <c r="B7" s="298"/>
      <c r="C7" s="85" t="s">
        <v>73</v>
      </c>
      <c r="D7" s="86">
        <v>28610</v>
      </c>
      <c r="E7" s="87">
        <v>616</v>
      </c>
      <c r="F7" s="88">
        <v>2.2</v>
      </c>
      <c r="G7" s="87">
        <v>20866</v>
      </c>
      <c r="H7" s="87">
        <v>947</v>
      </c>
      <c r="I7" s="89">
        <f>H7/G7*100</f>
        <v>4.538483657624845</v>
      </c>
      <c r="J7" s="87">
        <v>19286</v>
      </c>
      <c r="K7" s="87">
        <v>1013</v>
      </c>
      <c r="L7" s="90">
        <v>5.3</v>
      </c>
    </row>
    <row r="8" spans="1:12" s="23" customFormat="1" ht="18" customHeight="1">
      <c r="A8" s="297"/>
      <c r="B8" s="299" t="s">
        <v>74</v>
      </c>
      <c r="C8" s="85" t="s">
        <v>72</v>
      </c>
      <c r="D8" s="91" t="s">
        <v>75</v>
      </c>
      <c r="E8" s="92" t="s">
        <v>75</v>
      </c>
      <c r="F8" s="88" t="s">
        <v>75</v>
      </c>
      <c r="G8" s="92" t="s">
        <v>75</v>
      </c>
      <c r="H8" s="92" t="s">
        <v>75</v>
      </c>
      <c r="I8" s="89" t="s">
        <v>75</v>
      </c>
      <c r="J8" s="89" t="s">
        <v>75</v>
      </c>
      <c r="K8" s="89" t="s">
        <v>75</v>
      </c>
      <c r="L8" s="90" t="s">
        <v>75</v>
      </c>
    </row>
    <row r="9" spans="1:12" s="23" customFormat="1" ht="18" customHeight="1">
      <c r="A9" s="297"/>
      <c r="B9" s="300"/>
      <c r="C9" s="85" t="s">
        <v>73</v>
      </c>
      <c r="D9" s="91" t="s">
        <v>75</v>
      </c>
      <c r="E9" s="92" t="s">
        <v>75</v>
      </c>
      <c r="F9" s="88" t="s">
        <v>75</v>
      </c>
      <c r="G9" s="92" t="s">
        <v>75</v>
      </c>
      <c r="H9" s="92" t="s">
        <v>75</v>
      </c>
      <c r="I9" s="89" t="s">
        <v>75</v>
      </c>
      <c r="J9" s="89" t="s">
        <v>75</v>
      </c>
      <c r="K9" s="89" t="s">
        <v>75</v>
      </c>
      <c r="L9" s="90" t="s">
        <v>75</v>
      </c>
    </row>
    <row r="10" spans="1:12" s="23" customFormat="1" ht="18" customHeight="1">
      <c r="A10" s="297"/>
      <c r="B10" s="300" t="s">
        <v>76</v>
      </c>
      <c r="C10" s="301"/>
      <c r="D10" s="91" t="s">
        <v>75</v>
      </c>
      <c r="E10" s="92" t="s">
        <v>75</v>
      </c>
      <c r="F10" s="88" t="s">
        <v>75</v>
      </c>
      <c r="G10" s="92" t="s">
        <v>75</v>
      </c>
      <c r="H10" s="92" t="s">
        <v>75</v>
      </c>
      <c r="I10" s="89" t="s">
        <v>75</v>
      </c>
      <c r="J10" s="89" t="s">
        <v>75</v>
      </c>
      <c r="K10" s="89" t="s">
        <v>75</v>
      </c>
      <c r="L10" s="90" t="s">
        <v>75</v>
      </c>
    </row>
    <row r="11" spans="1:12" s="23" customFormat="1" ht="18" customHeight="1">
      <c r="A11" s="288" t="s">
        <v>77</v>
      </c>
      <c r="B11" s="289"/>
      <c r="C11" s="290"/>
      <c r="D11" s="86">
        <v>32802</v>
      </c>
      <c r="E11" s="87">
        <v>2743</v>
      </c>
      <c r="F11" s="88">
        <v>8.4</v>
      </c>
      <c r="G11" s="87">
        <v>33001</v>
      </c>
      <c r="H11" s="87">
        <v>2274</v>
      </c>
      <c r="I11" s="89">
        <v>6.9</v>
      </c>
      <c r="J11" s="87">
        <v>34694</v>
      </c>
      <c r="K11" s="87">
        <v>2398</v>
      </c>
      <c r="L11" s="90">
        <v>6.9</v>
      </c>
    </row>
    <row r="12" spans="1:12" s="23" customFormat="1" ht="18" customHeight="1">
      <c r="A12" s="288" t="s">
        <v>78</v>
      </c>
      <c r="B12" s="289"/>
      <c r="C12" s="290"/>
      <c r="D12" s="86">
        <v>32802</v>
      </c>
      <c r="E12" s="87">
        <v>4985</v>
      </c>
      <c r="F12" s="88">
        <v>15.2</v>
      </c>
      <c r="G12" s="87">
        <v>33001</v>
      </c>
      <c r="H12" s="87">
        <v>5020</v>
      </c>
      <c r="I12" s="89">
        <v>15.2</v>
      </c>
      <c r="J12" s="87">
        <v>34694</v>
      </c>
      <c r="K12" s="87">
        <v>5407</v>
      </c>
      <c r="L12" s="90">
        <v>15.6</v>
      </c>
    </row>
    <row r="13" spans="1:12" s="23" customFormat="1" ht="18" customHeight="1">
      <c r="A13" s="288" t="s">
        <v>79</v>
      </c>
      <c r="B13" s="289"/>
      <c r="C13" s="290"/>
      <c r="D13" s="86">
        <v>32802</v>
      </c>
      <c r="E13" s="87">
        <v>5374</v>
      </c>
      <c r="F13" s="88">
        <v>16.4</v>
      </c>
      <c r="G13" s="87">
        <v>33001</v>
      </c>
      <c r="H13" s="87">
        <v>5421</v>
      </c>
      <c r="I13" s="89">
        <v>16.4</v>
      </c>
      <c r="J13" s="87">
        <v>34694</v>
      </c>
      <c r="K13" s="87">
        <v>5954</v>
      </c>
      <c r="L13" s="90">
        <v>17.2</v>
      </c>
    </row>
    <row r="14" spans="1:12" s="23" customFormat="1" ht="18" customHeight="1">
      <c r="A14" s="288" t="s">
        <v>80</v>
      </c>
      <c r="B14" s="289"/>
      <c r="C14" s="290"/>
      <c r="D14" s="86">
        <v>32851</v>
      </c>
      <c r="E14" s="87">
        <v>3189</v>
      </c>
      <c r="F14" s="88">
        <v>21.4</v>
      </c>
      <c r="G14" s="87">
        <v>33418</v>
      </c>
      <c r="H14" s="87">
        <v>3567</v>
      </c>
      <c r="I14" s="89">
        <v>20.1</v>
      </c>
      <c r="J14" s="87">
        <v>21548</v>
      </c>
      <c r="K14" s="87">
        <v>2223</v>
      </c>
      <c r="L14" s="90">
        <v>19.7</v>
      </c>
    </row>
    <row r="15" spans="1:12" s="23" customFormat="1" ht="18" customHeight="1">
      <c r="A15" s="291" t="s">
        <v>81</v>
      </c>
      <c r="B15" s="292"/>
      <c r="C15" s="293"/>
      <c r="D15" s="93">
        <v>20378</v>
      </c>
      <c r="E15" s="94">
        <v>1990</v>
      </c>
      <c r="F15" s="95">
        <v>19.6</v>
      </c>
      <c r="G15" s="94">
        <v>18890</v>
      </c>
      <c r="H15" s="94">
        <v>2284</v>
      </c>
      <c r="I15" s="96">
        <v>22.5</v>
      </c>
      <c r="J15" s="94">
        <v>32986</v>
      </c>
      <c r="K15" s="94">
        <v>3658</v>
      </c>
      <c r="L15" s="97">
        <v>21.3</v>
      </c>
    </row>
    <row r="16" spans="1:12" s="23" customFormat="1" ht="15" customHeight="1">
      <c r="A16" s="98" t="s">
        <v>82</v>
      </c>
      <c r="C16" s="99"/>
      <c r="D16" s="100"/>
      <c r="E16" s="100"/>
      <c r="F16" s="101"/>
      <c r="G16" s="100"/>
      <c r="H16" s="100"/>
      <c r="I16" s="101"/>
      <c r="J16" s="100"/>
      <c r="K16" s="100"/>
      <c r="L16" s="101" t="s">
        <v>83</v>
      </c>
    </row>
    <row r="17" spans="1:32" s="32" customFormat="1" ht="15.75" customHeight="1">
      <c r="A17" s="102" t="s">
        <v>84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4"/>
      <c r="AC17" s="104"/>
      <c r="AD17" s="104"/>
      <c r="AE17" s="45"/>
      <c r="AF17" s="45"/>
    </row>
    <row r="18" spans="1:32" s="32" customFormat="1" ht="15.75" customHeight="1">
      <c r="A18" s="102"/>
      <c r="B18" s="103"/>
      <c r="C18" s="103"/>
      <c r="D18" s="103"/>
      <c r="E18" s="103"/>
      <c r="F18" s="105"/>
      <c r="G18" s="103"/>
      <c r="H18" s="103"/>
      <c r="I18" s="105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4"/>
      <c r="AC18" s="104"/>
      <c r="AD18" s="104"/>
      <c r="AE18" s="45"/>
      <c r="AF18" s="45"/>
    </row>
    <row r="19" spans="1:32" s="32" customFormat="1" ht="15.75" customHeight="1">
      <c r="A19" s="102"/>
      <c r="B19" s="103"/>
      <c r="C19" s="103"/>
      <c r="D19" s="103"/>
      <c r="E19" s="103"/>
      <c r="F19" s="105"/>
      <c r="G19" s="103"/>
      <c r="H19" s="103"/>
      <c r="I19" s="105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4"/>
      <c r="AC19" s="104"/>
      <c r="AD19" s="104"/>
      <c r="AE19" s="45"/>
      <c r="AF19" s="45"/>
    </row>
    <row r="20" spans="1:12" s="23" customFormat="1" ht="13.5">
      <c r="A20" s="106"/>
      <c r="B20" s="107"/>
      <c r="C20" s="108"/>
      <c r="D20" s="11"/>
      <c r="E20" s="11"/>
      <c r="F20" s="105"/>
      <c r="G20" s="11"/>
      <c r="H20" s="11"/>
      <c r="I20" s="105"/>
      <c r="J20" s="11"/>
      <c r="K20" s="11"/>
      <c r="L20" s="11"/>
    </row>
    <row r="21" spans="1:12" s="23" customFormat="1" ht="13.5">
      <c r="A21" s="11"/>
      <c r="B21" s="107"/>
      <c r="C21" s="108"/>
      <c r="D21" s="11"/>
      <c r="E21" s="11"/>
      <c r="F21" s="105"/>
      <c r="G21" s="11"/>
      <c r="H21" s="11"/>
      <c r="I21" s="105"/>
      <c r="J21" s="11"/>
      <c r="K21" s="11"/>
      <c r="L21" s="11"/>
    </row>
    <row r="22" spans="1:12" s="23" customFormat="1" ht="13.5">
      <c r="A22" s="11"/>
      <c r="B22" s="107"/>
      <c r="C22" s="108"/>
      <c r="D22" s="11"/>
      <c r="E22" s="11"/>
      <c r="F22" s="105"/>
      <c r="G22" s="11"/>
      <c r="H22" s="11"/>
      <c r="I22" s="105"/>
      <c r="J22" s="11"/>
      <c r="K22" s="11"/>
      <c r="L22" s="11"/>
    </row>
    <row r="23" spans="1:12" s="23" customFormat="1" ht="13.5">
      <c r="A23" s="106"/>
      <c r="B23" s="107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12" ht="13.5">
      <c r="A24" s="107"/>
      <c r="B24" s="107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3.5">
      <c r="A25" s="106"/>
      <c r="B25" s="107"/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6" spans="1:12" ht="13.5">
      <c r="A26" s="11"/>
      <c r="B26" s="107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s="23" customFormat="1" ht="13.5">
      <c r="A27" s="106"/>
      <c r="B27" s="107"/>
      <c r="C27" s="108"/>
      <c r="D27" s="11"/>
      <c r="E27" s="11"/>
      <c r="F27" s="11"/>
      <c r="G27" s="11"/>
      <c r="H27" s="11"/>
      <c r="I27" s="11"/>
      <c r="J27" s="11"/>
      <c r="K27" s="11"/>
      <c r="L27" s="11"/>
    </row>
    <row r="28" spans="1:12" s="23" customFormat="1" ht="13.5">
      <c r="A28" s="11"/>
      <c r="B28" s="107"/>
      <c r="C28" s="108"/>
      <c r="D28" s="11"/>
      <c r="E28" s="11"/>
      <c r="F28" s="11"/>
      <c r="G28" s="11"/>
      <c r="H28" s="11"/>
      <c r="I28" s="11"/>
      <c r="J28" s="11"/>
      <c r="K28" s="11"/>
      <c r="L28" s="11"/>
    </row>
    <row r="29" spans="1:12" s="23" customFormat="1" ht="13.5">
      <c r="A29" s="11"/>
      <c r="B29" s="107"/>
      <c r="C29" s="108"/>
      <c r="D29" s="11"/>
      <c r="E29" s="11"/>
      <c r="F29" s="11"/>
      <c r="G29" s="11"/>
      <c r="H29" s="11"/>
      <c r="I29" s="11"/>
      <c r="J29" s="11"/>
      <c r="K29" s="11"/>
      <c r="L29" s="11"/>
    </row>
    <row r="30" ht="13.5">
      <c r="B30" s="109"/>
    </row>
  </sheetData>
  <sheetProtection/>
  <mergeCells count="16">
    <mergeCell ref="A12:C12"/>
    <mergeCell ref="A13:C13"/>
    <mergeCell ref="A14:C14"/>
    <mergeCell ref="A15:C15"/>
    <mergeCell ref="A5:C5"/>
    <mergeCell ref="A6:A10"/>
    <mergeCell ref="B6:B7"/>
    <mergeCell ref="B8:B9"/>
    <mergeCell ref="B10:C10"/>
    <mergeCell ref="A11:C11"/>
    <mergeCell ref="A1:L1"/>
    <mergeCell ref="A3:C3"/>
    <mergeCell ref="D3:F3"/>
    <mergeCell ref="G3:I3"/>
    <mergeCell ref="J3:L3"/>
    <mergeCell ref="A4:C4"/>
  </mergeCells>
  <printOptions/>
  <pageMargins left="0.75" right="0.64" top="1" bottom="1" header="0.512" footer="0.51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"/>
  <sheetViews>
    <sheetView showGridLines="0" zoomScale="115" zoomScaleNormal="115" zoomScaleSheetLayoutView="100" zoomScalePageLayoutView="0" workbookViewId="0" topLeftCell="A1">
      <selection activeCell="A1" sqref="A1:N1"/>
    </sheetView>
  </sheetViews>
  <sheetFormatPr defaultColWidth="9.00390625" defaultRowHeight="13.5"/>
  <cols>
    <col min="1" max="1" width="10.875" style="10" customWidth="1"/>
    <col min="2" max="2" width="7.375" style="10" customWidth="1"/>
    <col min="3" max="14" width="5.75390625" style="10" customWidth="1"/>
    <col min="15" max="16384" width="9.00390625" style="10" customWidth="1"/>
  </cols>
  <sheetData>
    <row r="1" spans="1:14" ht="21">
      <c r="A1" s="280" t="s">
        <v>257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</row>
    <row r="2" spans="1:14" ht="13.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302" t="s">
        <v>46</v>
      </c>
      <c r="M2" s="302"/>
      <c r="N2" s="302"/>
    </row>
    <row r="3" spans="1:14" ht="15.75" customHeight="1">
      <c r="A3" s="62" t="s">
        <v>47</v>
      </c>
      <c r="B3" s="303" t="s">
        <v>48</v>
      </c>
      <c r="C3" s="305" t="s">
        <v>49</v>
      </c>
      <c r="D3" s="305" t="s">
        <v>50</v>
      </c>
      <c r="E3" s="305" t="s">
        <v>51</v>
      </c>
      <c r="F3" s="305" t="s">
        <v>52</v>
      </c>
      <c r="G3" s="305" t="s">
        <v>53</v>
      </c>
      <c r="H3" s="305" t="s">
        <v>54</v>
      </c>
      <c r="I3" s="305" t="s">
        <v>55</v>
      </c>
      <c r="J3" s="305" t="s">
        <v>56</v>
      </c>
      <c r="K3" s="305" t="s">
        <v>57</v>
      </c>
      <c r="L3" s="305" t="s">
        <v>58</v>
      </c>
      <c r="M3" s="305" t="s">
        <v>59</v>
      </c>
      <c r="N3" s="307" t="s">
        <v>60</v>
      </c>
    </row>
    <row r="4" spans="1:14" ht="15.75" customHeight="1">
      <c r="A4" s="66"/>
      <c r="B4" s="304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8"/>
    </row>
    <row r="5" spans="1:16" s="71" customFormat="1" ht="25.5" customHeight="1">
      <c r="A5" s="22" t="s">
        <v>0</v>
      </c>
      <c r="B5" s="58">
        <v>1329</v>
      </c>
      <c r="C5" s="38">
        <v>112</v>
      </c>
      <c r="D5" s="38">
        <v>111</v>
      </c>
      <c r="E5" s="38">
        <v>68</v>
      </c>
      <c r="F5" s="38">
        <v>185</v>
      </c>
      <c r="G5" s="38">
        <v>127</v>
      </c>
      <c r="H5" s="38">
        <v>98</v>
      </c>
      <c r="I5" s="38">
        <v>131</v>
      </c>
      <c r="J5" s="38">
        <v>108</v>
      </c>
      <c r="K5" s="38">
        <v>99</v>
      </c>
      <c r="L5" s="38">
        <v>104</v>
      </c>
      <c r="M5" s="38">
        <v>93</v>
      </c>
      <c r="N5" s="69">
        <v>93</v>
      </c>
      <c r="O5" s="70"/>
      <c r="P5" s="70"/>
    </row>
    <row r="6" spans="1:16" s="71" customFormat="1" ht="25.5" customHeight="1">
      <c r="A6" s="22" t="s">
        <v>1</v>
      </c>
      <c r="B6" s="58">
        <v>1357</v>
      </c>
      <c r="C6" s="38">
        <v>107</v>
      </c>
      <c r="D6" s="38">
        <v>118</v>
      </c>
      <c r="E6" s="38">
        <v>132</v>
      </c>
      <c r="F6" s="38">
        <v>114</v>
      </c>
      <c r="G6" s="38">
        <v>109</v>
      </c>
      <c r="H6" s="38">
        <v>122</v>
      </c>
      <c r="I6" s="38">
        <v>120</v>
      </c>
      <c r="J6" s="38">
        <v>121</v>
      </c>
      <c r="K6" s="38">
        <v>113</v>
      </c>
      <c r="L6" s="38">
        <v>87</v>
      </c>
      <c r="M6" s="38">
        <v>111</v>
      </c>
      <c r="N6" s="69">
        <v>103</v>
      </c>
      <c r="O6" s="70"/>
      <c r="P6" s="70"/>
    </row>
    <row r="7" spans="1:16" s="71" customFormat="1" ht="25.5" customHeight="1">
      <c r="A7" s="22" t="s">
        <v>2</v>
      </c>
      <c r="B7" s="58">
        <v>1296</v>
      </c>
      <c r="C7" s="38">
        <v>113</v>
      </c>
      <c r="D7" s="38">
        <v>118</v>
      </c>
      <c r="E7" s="38">
        <v>119</v>
      </c>
      <c r="F7" s="38">
        <v>92</v>
      </c>
      <c r="G7" s="38">
        <v>112</v>
      </c>
      <c r="H7" s="38">
        <v>133</v>
      </c>
      <c r="I7" s="38">
        <v>113</v>
      </c>
      <c r="J7" s="38">
        <v>104</v>
      </c>
      <c r="K7" s="38">
        <v>91</v>
      </c>
      <c r="L7" s="38">
        <v>105</v>
      </c>
      <c r="M7" s="38">
        <v>100</v>
      </c>
      <c r="N7" s="69">
        <v>96</v>
      </c>
      <c r="O7" s="70"/>
      <c r="P7" s="70"/>
    </row>
    <row r="8" spans="1:16" s="71" customFormat="1" ht="25.5" customHeight="1">
      <c r="A8" s="22" t="s">
        <v>3</v>
      </c>
      <c r="B8" s="58">
        <v>1315</v>
      </c>
      <c r="C8" s="38">
        <v>111</v>
      </c>
      <c r="D8" s="38">
        <v>114</v>
      </c>
      <c r="E8" s="38">
        <v>112</v>
      </c>
      <c r="F8" s="38">
        <v>101</v>
      </c>
      <c r="G8" s="38">
        <v>132</v>
      </c>
      <c r="H8" s="38">
        <v>90</v>
      </c>
      <c r="I8" s="38">
        <v>116</v>
      </c>
      <c r="J8" s="38">
        <v>95</v>
      </c>
      <c r="K8" s="38">
        <v>102</v>
      </c>
      <c r="L8" s="38">
        <v>125</v>
      </c>
      <c r="M8" s="38">
        <v>105</v>
      </c>
      <c r="N8" s="69">
        <v>112</v>
      </c>
      <c r="O8" s="70"/>
      <c r="P8" s="70"/>
    </row>
    <row r="9" spans="1:16" s="71" customFormat="1" ht="25.5" customHeight="1">
      <c r="A9" s="24" t="s">
        <v>61</v>
      </c>
      <c r="B9" s="59">
        <v>1354</v>
      </c>
      <c r="C9" s="43">
        <v>131</v>
      </c>
      <c r="D9" s="43">
        <v>129</v>
      </c>
      <c r="E9" s="43">
        <v>122</v>
      </c>
      <c r="F9" s="43">
        <v>113</v>
      </c>
      <c r="G9" s="43">
        <v>116</v>
      </c>
      <c r="H9" s="43">
        <v>104</v>
      </c>
      <c r="I9" s="43">
        <v>112</v>
      </c>
      <c r="J9" s="43">
        <v>84</v>
      </c>
      <c r="K9" s="43">
        <v>102</v>
      </c>
      <c r="L9" s="43">
        <v>123</v>
      </c>
      <c r="M9" s="43">
        <v>111</v>
      </c>
      <c r="N9" s="72">
        <v>107</v>
      </c>
      <c r="O9" s="70"/>
      <c r="P9" s="70"/>
    </row>
    <row r="10" spans="1:14" s="23" customFormat="1" ht="13.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9" t="s">
        <v>62</v>
      </c>
      <c r="M10" s="309"/>
      <c r="N10" s="309"/>
    </row>
    <row r="13" ht="13.5">
      <c r="B13" s="73"/>
    </row>
  </sheetData>
  <sheetProtection/>
  <mergeCells count="16">
    <mergeCell ref="J3:J4"/>
    <mergeCell ref="K3:K4"/>
    <mergeCell ref="L3:L4"/>
    <mergeCell ref="M3:M4"/>
    <mergeCell ref="N3:N4"/>
    <mergeCell ref="L10:N10"/>
    <mergeCell ref="A1:N1"/>
    <mergeCell ref="L2:N2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25" right="0.25" top="0.75" bottom="0.75" header="0.3" footer="0.3"/>
  <pageSetup fitToHeight="0"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="115" zoomScaleNormal="115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0.875" style="110" customWidth="1"/>
    <col min="2" max="5" width="9.125" style="110" customWidth="1"/>
    <col min="6" max="10" width="7.625" style="110" customWidth="1"/>
    <col min="11" max="11" width="10.125" style="110" customWidth="1"/>
    <col min="12" max="16384" width="9.00390625" style="110" customWidth="1"/>
  </cols>
  <sheetData>
    <row r="1" spans="1:11" ht="21">
      <c r="A1" s="280" t="s">
        <v>85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</row>
    <row r="2" spans="1:11" ht="13.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9.5" customHeight="1">
      <c r="A3" s="311" t="s">
        <v>86</v>
      </c>
      <c r="B3" s="63" t="s">
        <v>87</v>
      </c>
      <c r="C3" s="64" t="s">
        <v>87</v>
      </c>
      <c r="D3" s="64" t="s">
        <v>87</v>
      </c>
      <c r="E3" s="313" t="s">
        <v>88</v>
      </c>
      <c r="F3" s="314"/>
      <c r="G3" s="314"/>
      <c r="H3" s="314"/>
      <c r="I3" s="314"/>
      <c r="J3" s="315"/>
      <c r="K3" s="65" t="s">
        <v>89</v>
      </c>
    </row>
    <row r="4" spans="1:11" ht="19.5" customHeight="1">
      <c r="A4" s="312"/>
      <c r="B4" s="67" t="s">
        <v>90</v>
      </c>
      <c r="C4" s="68" t="s">
        <v>91</v>
      </c>
      <c r="D4" s="68" t="s">
        <v>92</v>
      </c>
      <c r="E4" s="111" t="s">
        <v>93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12" t="s">
        <v>94</v>
      </c>
    </row>
    <row r="5" spans="1:11" s="117" customFormat="1" ht="19.5" customHeight="1">
      <c r="A5" s="22" t="s">
        <v>9</v>
      </c>
      <c r="B5" s="113">
        <v>37327</v>
      </c>
      <c r="C5" s="114">
        <v>319</v>
      </c>
      <c r="D5" s="114">
        <v>14448</v>
      </c>
      <c r="E5" s="114">
        <v>24189</v>
      </c>
      <c r="F5" s="115">
        <v>20555</v>
      </c>
      <c r="G5" s="115">
        <v>639</v>
      </c>
      <c r="H5" s="115">
        <v>516</v>
      </c>
      <c r="I5" s="115">
        <v>2478</v>
      </c>
      <c r="J5" s="116" t="s">
        <v>95</v>
      </c>
      <c r="K5" s="39">
        <v>66.3</v>
      </c>
    </row>
    <row r="6" spans="1:11" s="117" customFormat="1" ht="19.5" customHeight="1">
      <c r="A6" s="22" t="s">
        <v>10</v>
      </c>
      <c r="B6" s="113">
        <v>38628</v>
      </c>
      <c r="C6" s="114">
        <v>311</v>
      </c>
      <c r="D6" s="114">
        <v>14534</v>
      </c>
      <c r="E6" s="114">
        <v>24548</v>
      </c>
      <c r="F6" s="115">
        <v>20704</v>
      </c>
      <c r="G6" s="115">
        <v>656</v>
      </c>
      <c r="H6" s="115">
        <v>367</v>
      </c>
      <c r="I6" s="115">
        <v>2821</v>
      </c>
      <c r="J6" s="116" t="s">
        <v>95</v>
      </c>
      <c r="K6" s="39">
        <v>67.3</v>
      </c>
    </row>
    <row r="7" spans="1:11" s="117" customFormat="1" ht="19.5" customHeight="1">
      <c r="A7" s="22" t="s">
        <v>11</v>
      </c>
      <c r="B7" s="113">
        <v>39155</v>
      </c>
      <c r="C7" s="114">
        <v>318</v>
      </c>
      <c r="D7" s="114">
        <v>17998</v>
      </c>
      <c r="E7" s="114">
        <v>24661</v>
      </c>
      <c r="F7" s="115">
        <v>20880</v>
      </c>
      <c r="G7" s="115">
        <v>678</v>
      </c>
      <c r="H7" s="115">
        <v>364</v>
      </c>
      <c r="I7" s="115">
        <v>2732</v>
      </c>
      <c r="J7" s="118">
        <v>7</v>
      </c>
      <c r="K7" s="39">
        <v>67.6</v>
      </c>
    </row>
    <row r="8" spans="1:11" s="117" customFormat="1" ht="19.5" customHeight="1">
      <c r="A8" s="22" t="s">
        <v>12</v>
      </c>
      <c r="B8" s="113">
        <v>39889</v>
      </c>
      <c r="C8" s="114">
        <v>312</v>
      </c>
      <c r="D8" s="114">
        <v>19538</v>
      </c>
      <c r="E8" s="114">
        <v>25362</v>
      </c>
      <c r="F8" s="115">
        <v>21399</v>
      </c>
      <c r="G8" s="115">
        <v>471</v>
      </c>
      <c r="H8" s="115">
        <v>410</v>
      </c>
      <c r="I8" s="115">
        <v>3068</v>
      </c>
      <c r="J8" s="118">
        <v>14</v>
      </c>
      <c r="K8" s="39">
        <v>69.5</v>
      </c>
    </row>
    <row r="9" spans="1:11" s="117" customFormat="1" ht="19.5" customHeight="1">
      <c r="A9" s="24" t="s">
        <v>26</v>
      </c>
      <c r="B9" s="119">
        <v>40059</v>
      </c>
      <c r="C9" s="120">
        <v>312</v>
      </c>
      <c r="D9" s="120">
        <v>20567</v>
      </c>
      <c r="E9" s="120">
        <v>26174</v>
      </c>
      <c r="F9" s="121">
        <v>22302</v>
      </c>
      <c r="G9" s="121">
        <v>484</v>
      </c>
      <c r="H9" s="121">
        <v>461</v>
      </c>
      <c r="I9" s="121">
        <v>2913</v>
      </c>
      <c r="J9" s="122">
        <v>14</v>
      </c>
      <c r="K9" s="44">
        <v>71.7</v>
      </c>
    </row>
    <row r="10" spans="1:11" s="117" customFormat="1" ht="13.5">
      <c r="A10" s="6"/>
      <c r="B10" s="7"/>
      <c r="C10" s="7"/>
      <c r="D10" s="7"/>
      <c r="E10" s="7"/>
      <c r="F10" s="123"/>
      <c r="G10" s="123"/>
      <c r="H10" s="123"/>
      <c r="I10" s="316" t="s">
        <v>96</v>
      </c>
      <c r="J10" s="316"/>
      <c r="K10" s="316"/>
    </row>
    <row r="11" spans="1:11" ht="13.5">
      <c r="A11" s="125"/>
      <c r="B11" s="125"/>
      <c r="C11" s="125"/>
      <c r="D11" s="125"/>
      <c r="E11" s="125"/>
      <c r="F11" s="125"/>
      <c r="G11" s="125"/>
      <c r="H11" s="11"/>
      <c r="I11" s="11"/>
      <c r="J11" s="11"/>
      <c r="K11" s="11"/>
    </row>
    <row r="12" spans="1:11" ht="13.5">
      <c r="A12" s="125"/>
      <c r="B12" s="125"/>
      <c r="C12" s="125"/>
      <c r="D12" s="125"/>
      <c r="E12" s="125"/>
      <c r="F12" s="125"/>
      <c r="G12" s="125"/>
      <c r="H12" s="11"/>
      <c r="I12" s="11"/>
      <c r="J12" s="11"/>
      <c r="K12" s="11"/>
    </row>
    <row r="13" ht="13.5">
      <c r="A13" s="98"/>
    </row>
    <row r="14" ht="13.5">
      <c r="A14" s="125"/>
    </row>
    <row r="15" ht="13.5">
      <c r="A15" s="125"/>
    </row>
  </sheetData>
  <sheetProtection/>
  <mergeCells count="4">
    <mergeCell ref="A1:K1"/>
    <mergeCell ref="A3:A4"/>
    <mergeCell ref="E3:J3"/>
    <mergeCell ref="I10:K10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showGridLines="0" zoomScale="115" zoomScaleNormal="115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4" width="21.25390625" style="110" customWidth="1"/>
    <col min="5" max="16384" width="9.00390625" style="110" customWidth="1"/>
  </cols>
  <sheetData>
    <row r="1" spans="1:4" ht="21">
      <c r="A1" s="280" t="s">
        <v>97</v>
      </c>
      <c r="B1" s="280"/>
      <c r="C1" s="280"/>
      <c r="D1" s="280"/>
    </row>
    <row r="2" spans="1:4" ht="13.5">
      <c r="A2" s="11"/>
      <c r="B2" s="11"/>
      <c r="C2" s="11"/>
      <c r="D2" s="11"/>
    </row>
    <row r="3" spans="1:4" ht="19.5" customHeight="1">
      <c r="A3" s="317"/>
      <c r="B3" s="64" t="s">
        <v>87</v>
      </c>
      <c r="C3" s="64" t="s">
        <v>98</v>
      </c>
      <c r="D3" s="126" t="s">
        <v>99</v>
      </c>
    </row>
    <row r="4" spans="1:4" ht="19.5" customHeight="1">
      <c r="A4" s="318"/>
      <c r="B4" s="127" t="s">
        <v>100</v>
      </c>
      <c r="C4" s="127" t="s">
        <v>101</v>
      </c>
      <c r="D4" s="128" t="s">
        <v>102</v>
      </c>
    </row>
    <row r="5" spans="1:4" s="117" customFormat="1" ht="19.5" customHeight="1">
      <c r="A5" s="129" t="s">
        <v>13</v>
      </c>
      <c r="B5" s="130">
        <v>310</v>
      </c>
      <c r="C5" s="130">
        <v>4272</v>
      </c>
      <c r="D5" s="131">
        <v>13.8</v>
      </c>
    </row>
    <row r="6" spans="1:4" s="117" customFormat="1" ht="19.5" customHeight="1">
      <c r="A6" s="129" t="s">
        <v>14</v>
      </c>
      <c r="B6" s="130">
        <v>313</v>
      </c>
      <c r="C6" s="130">
        <v>4041</v>
      </c>
      <c r="D6" s="131">
        <v>13</v>
      </c>
    </row>
    <row r="7" spans="1:4" s="117" customFormat="1" ht="19.5" customHeight="1">
      <c r="A7" s="129" t="s">
        <v>15</v>
      </c>
      <c r="B7" s="130">
        <v>312</v>
      </c>
      <c r="C7" s="130">
        <v>3930</v>
      </c>
      <c r="D7" s="131">
        <v>12.6</v>
      </c>
    </row>
    <row r="8" spans="1:4" s="117" customFormat="1" ht="19.5" customHeight="1">
      <c r="A8" s="129" t="s">
        <v>16</v>
      </c>
      <c r="B8" s="130">
        <v>309</v>
      </c>
      <c r="C8" s="130">
        <v>3795</v>
      </c>
      <c r="D8" s="131">
        <v>12.3</v>
      </c>
    </row>
    <row r="9" spans="1:4" s="117" customFormat="1" ht="19.5" customHeight="1">
      <c r="A9" s="132" t="s">
        <v>103</v>
      </c>
      <c r="B9" s="133">
        <v>307</v>
      </c>
      <c r="C9" s="133">
        <v>3691</v>
      </c>
      <c r="D9" s="134">
        <v>12</v>
      </c>
    </row>
    <row r="10" spans="1:4" s="117" customFormat="1" ht="13.5">
      <c r="A10" s="30"/>
      <c r="B10" s="30"/>
      <c r="C10" s="309" t="s">
        <v>104</v>
      </c>
      <c r="D10" s="309"/>
    </row>
  </sheetData>
  <sheetProtection/>
  <mergeCells count="3">
    <mergeCell ref="A1:D1"/>
    <mergeCell ref="A3:A4"/>
    <mergeCell ref="C10:D10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showGridLines="0" zoomScale="115" zoomScaleNormal="115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20.625" style="110" customWidth="1"/>
    <col min="2" max="3" width="10.75390625" style="110" customWidth="1"/>
    <col min="4" max="4" width="20.625" style="110" customWidth="1"/>
    <col min="5" max="6" width="12.125" style="110" customWidth="1"/>
    <col min="7" max="16384" width="9.00390625" style="110" customWidth="1"/>
  </cols>
  <sheetData>
    <row r="1" spans="1:6" ht="21">
      <c r="A1" s="280" t="s">
        <v>105</v>
      </c>
      <c r="B1" s="280"/>
      <c r="C1" s="310"/>
      <c r="D1" s="310"/>
      <c r="E1" s="310"/>
      <c r="F1" s="310"/>
    </row>
    <row r="2" spans="1:6" ht="13.5">
      <c r="A2" s="11"/>
      <c r="B2" s="11"/>
      <c r="C2" s="11"/>
      <c r="D2" s="11"/>
      <c r="E2" s="11"/>
      <c r="F2" s="11"/>
    </row>
    <row r="3" spans="1:6" ht="18.75" customHeight="1">
      <c r="A3" s="317"/>
      <c r="B3" s="313" t="s">
        <v>106</v>
      </c>
      <c r="C3" s="315"/>
      <c r="D3" s="64" t="s">
        <v>107</v>
      </c>
      <c r="E3" s="261" t="s">
        <v>108</v>
      </c>
      <c r="F3" s="262"/>
    </row>
    <row r="4" spans="1:6" ht="18.75" customHeight="1">
      <c r="A4" s="318"/>
      <c r="B4" s="323"/>
      <c r="C4" s="324"/>
      <c r="D4" s="127" t="s">
        <v>109</v>
      </c>
      <c r="E4" s="136" t="s">
        <v>110</v>
      </c>
      <c r="F4" s="137" t="s">
        <v>111</v>
      </c>
    </row>
    <row r="5" spans="1:6" s="117" customFormat="1" ht="18.75" customHeight="1">
      <c r="A5" s="138" t="s">
        <v>9</v>
      </c>
      <c r="B5" s="319" t="s">
        <v>112</v>
      </c>
      <c r="C5" s="320"/>
      <c r="D5" s="139">
        <v>133</v>
      </c>
      <c r="E5" s="139">
        <v>6</v>
      </c>
      <c r="F5" s="140">
        <v>1</v>
      </c>
    </row>
    <row r="6" spans="1:6" s="117" customFormat="1" ht="18.75" customHeight="1">
      <c r="A6" s="138" t="s">
        <v>10</v>
      </c>
      <c r="B6" s="319" t="s">
        <v>113</v>
      </c>
      <c r="C6" s="320"/>
      <c r="D6" s="139">
        <v>75</v>
      </c>
      <c r="E6" s="139">
        <v>5</v>
      </c>
      <c r="F6" s="140" t="s">
        <v>75</v>
      </c>
    </row>
    <row r="7" spans="1:6" s="117" customFormat="1" ht="18.75" customHeight="1">
      <c r="A7" s="138" t="s">
        <v>11</v>
      </c>
      <c r="B7" s="319" t="s">
        <v>114</v>
      </c>
      <c r="C7" s="320"/>
      <c r="D7" s="139">
        <v>86</v>
      </c>
      <c r="E7" s="139">
        <v>1</v>
      </c>
      <c r="F7" s="140">
        <v>1</v>
      </c>
    </row>
    <row r="8" spans="1:6" s="117" customFormat="1" ht="18.75" customHeight="1">
      <c r="A8" s="138" t="s">
        <v>16</v>
      </c>
      <c r="B8" s="319" t="s">
        <v>115</v>
      </c>
      <c r="C8" s="320"/>
      <c r="D8" s="139">
        <v>64</v>
      </c>
      <c r="E8" s="139" t="s">
        <v>116</v>
      </c>
      <c r="F8" s="140" t="s">
        <v>116</v>
      </c>
    </row>
    <row r="9" spans="1:6" s="117" customFormat="1" ht="18.75" customHeight="1">
      <c r="A9" s="67" t="s">
        <v>103</v>
      </c>
      <c r="B9" s="321" t="s">
        <v>117</v>
      </c>
      <c r="C9" s="322"/>
      <c r="D9" s="141">
        <v>76</v>
      </c>
      <c r="E9" s="141" t="s">
        <v>75</v>
      </c>
      <c r="F9" s="142">
        <v>1</v>
      </c>
    </row>
    <row r="10" spans="1:6" ht="13.5">
      <c r="A10" s="143" t="s">
        <v>118</v>
      </c>
      <c r="B10" s="143"/>
      <c r="C10" s="30"/>
      <c r="D10" s="30"/>
      <c r="E10" s="316" t="s">
        <v>119</v>
      </c>
      <c r="F10" s="316"/>
    </row>
  </sheetData>
  <sheetProtection/>
  <mergeCells count="10">
    <mergeCell ref="B7:C7"/>
    <mergeCell ref="B8:C8"/>
    <mergeCell ref="B9:C9"/>
    <mergeCell ref="E10:F10"/>
    <mergeCell ref="A1:F1"/>
    <mergeCell ref="A3:A4"/>
    <mergeCell ref="B3:C4"/>
    <mergeCell ref="E3:F3"/>
    <mergeCell ref="B5:C5"/>
    <mergeCell ref="B6:C6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宜野湾市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</dc:creator>
  <cp:keywords/>
  <dc:description/>
  <cp:lastModifiedBy>宜野湾市</cp:lastModifiedBy>
  <cp:lastPrinted>2014-03-26T04:58:41Z</cp:lastPrinted>
  <dcterms:created xsi:type="dcterms:W3CDTF">2014-03-11T00:00:40Z</dcterms:created>
  <dcterms:modified xsi:type="dcterms:W3CDTF">2014-03-31T05:06:09Z</dcterms:modified>
  <cp:category/>
  <cp:version/>
  <cp:contentType/>
  <cp:contentStatus/>
</cp:coreProperties>
</file>