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tabRatio="880" activeTab="0"/>
  </bookViews>
  <sheets>
    <sheet name="グラフ " sheetId="1" r:id="rId1"/>
    <sheet name="9-1母子保健事業健康診査状況" sheetId="2" r:id="rId2"/>
    <sheet name="9-2予防接種の状況(１）" sheetId="3" r:id="rId3"/>
    <sheet name="9-2予防接種の状況 (2)" sheetId="4" r:id="rId4"/>
    <sheet name="9-3各種健診（検診）受診状況" sheetId="5" r:id="rId5"/>
    <sheet name="9-4親子健康手帳交付状況" sheetId="6" r:id="rId6"/>
    <sheet name="9-5ごみ処理状況" sheetId="7" r:id="rId7"/>
    <sheet name="9-6し尿処理状況" sheetId="8" r:id="rId8"/>
    <sheet name="9-7畜犬野犬等の状況" sheetId="9" r:id="rId9"/>
    <sheet name="9-8公害苦情一覧" sheetId="10" r:id="rId10"/>
    <sheet name="9-9国民健康保険加入状況" sheetId="11" r:id="rId11"/>
    <sheet name="9-10国民健康保険受診状況" sheetId="12" r:id="rId12"/>
    <sheet name="9-11国民健康保険税賦課" sheetId="13" r:id="rId13"/>
    <sheet name="9-12国民健康保険の出産育児" sheetId="14" r:id="rId14"/>
    <sheet name="9-13医療施設数、病床数" sheetId="15" r:id="rId15"/>
  </sheets>
  <externalReferences>
    <externalReference r:id="rId18"/>
  </externalReferences>
  <definedNames>
    <definedName name="_xlnm.Print_Area" localSheetId="11">'9-10国民健康保険受診状況'!$A$1:$J$17</definedName>
    <definedName name="_xlnm.Print_Area" localSheetId="12">'9-11国民健康保険税賦課'!$A$1:$G$26</definedName>
    <definedName name="_xlnm.Print_Area" localSheetId="13">'9-12国民健康保険の出産育児'!$A$1:$E$14</definedName>
    <definedName name="_xlnm.Print_Area" localSheetId="14">'9-13医療施設数、病床数'!$A$1:$I$11</definedName>
    <definedName name="_xlnm.Print_Area" localSheetId="1">'9-1母子保健事業健康診査状況'!$A$1:$J$9</definedName>
    <definedName name="_xlnm.Print_Area" localSheetId="3">'9-2予防接種の状況 (2)'!$A$1:$G$41</definedName>
    <definedName name="_xlnm.Print_Area" localSheetId="2">'9-2予防接種の状況(１）'!$A$1:$G$34</definedName>
    <definedName name="_xlnm.Print_Area" localSheetId="4">'9-3各種健診（検診）受診状況'!$A$1:$L$18</definedName>
    <definedName name="_xlnm.Print_Area" localSheetId="6">'9-5ごみ処理状況'!$A$1:$K$10</definedName>
    <definedName name="_xlnm.Print_Area" localSheetId="10">'9-9国民健康保険加入状況'!$A$1:$K$29</definedName>
    <definedName name="_xlnm.Print_Area" localSheetId="0">'グラフ '!$A$1:$K$65</definedName>
    <definedName name="使用場所">#REF!</definedName>
  </definedNames>
  <calcPr fullCalcOnLoad="1"/>
</workbook>
</file>

<file path=xl/sharedStrings.xml><?xml version="1.0" encoding="utf-8"?>
<sst xmlns="http://schemas.openxmlformats.org/spreadsheetml/2006/main" count="584" uniqueCount="299">
  <si>
    <t>３．各種健診（検診）受診状況</t>
  </si>
  <si>
    <t>対象者</t>
  </si>
  <si>
    <t>受診者</t>
  </si>
  <si>
    <t>特定健康診査</t>
  </si>
  <si>
    <t>一般健康診査</t>
  </si>
  <si>
    <t>個別及び
集団方式</t>
  </si>
  <si>
    <t>４０歳以上</t>
  </si>
  <si>
    <t>４０歳未満</t>
  </si>
  <si>
    <t>人間
ドック</t>
  </si>
  <si>
    <t>－</t>
  </si>
  <si>
    <t>訪問診査</t>
  </si>
  <si>
    <t>胃がん検診</t>
  </si>
  <si>
    <t>大腸がん検診</t>
  </si>
  <si>
    <t>肺がん・結核検診</t>
  </si>
  <si>
    <t>子宮頸がん検診</t>
  </si>
  <si>
    <t>乳がん検診</t>
  </si>
  <si>
    <t xml:space="preserve">　注：乳がん･子宮頸がんの受診率
    </t>
  </si>
  <si>
    <t>資料：健康支援課</t>
  </si>
  <si>
    <t xml:space="preserve">     ＝（[前年度受診者数＋当該年度受診者数]-2年連続受診者数）／当該年度の対象者数</t>
  </si>
  <si>
    <t>８． 公 害 苦 情 一 覧</t>
  </si>
  <si>
    <t>野焼き</t>
  </si>
  <si>
    <t>粉じん関係</t>
  </si>
  <si>
    <t>空地管理関係</t>
  </si>
  <si>
    <t>ハブ類関係</t>
  </si>
  <si>
    <t>平成21年度</t>
  </si>
  <si>
    <t>平成22年度</t>
  </si>
  <si>
    <t>平成23年度</t>
  </si>
  <si>
    <t>平成24年度</t>
  </si>
  <si>
    <t xml:space="preserve">    １．ご み 処 理 状 況</t>
  </si>
  <si>
    <t xml:space="preserve">  ２．し 尿 処 理 状 況</t>
  </si>
  <si>
    <t xml:space="preserve">    ３．野 犬 及 び 不 要 件 捕 獲 数</t>
  </si>
  <si>
    <t xml:space="preserve">     ４．市 内 医 療 施 設 数</t>
  </si>
  <si>
    <t>4．市内医療施設</t>
  </si>
  <si>
    <t>病院</t>
  </si>
  <si>
    <t>一般診療所</t>
  </si>
  <si>
    <t>歯科診療所</t>
  </si>
  <si>
    <t>平成22年</t>
  </si>
  <si>
    <t>平成23年</t>
  </si>
  <si>
    <t>平成24年</t>
  </si>
  <si>
    <t>1．ごみ処理状況</t>
  </si>
  <si>
    <t>可燃</t>
  </si>
  <si>
    <t>不燃</t>
  </si>
  <si>
    <t>粗大</t>
  </si>
  <si>
    <t>その他</t>
  </si>
  <si>
    <t>平成21年度</t>
  </si>
  <si>
    <t>平成22年度</t>
  </si>
  <si>
    <t>平成23年度</t>
  </si>
  <si>
    <t>2．し尿処理状況</t>
  </si>
  <si>
    <t>収集運搬量（千㎘）</t>
  </si>
  <si>
    <t>平成21年度</t>
  </si>
  <si>
    <t>平成22年度</t>
  </si>
  <si>
    <t>平成23年度</t>
  </si>
  <si>
    <t>3．野犬及び不要犬捕獲数</t>
  </si>
  <si>
    <t>捕獲数（頭）</t>
  </si>
  <si>
    <t>乳児一般健康診査</t>
  </si>
  <si>
    <t>1才6ヶ月健診</t>
  </si>
  <si>
    <t>3才児健診</t>
  </si>
  <si>
    <t>該当者</t>
  </si>
  <si>
    <t>受診者数</t>
  </si>
  <si>
    <t>平成24年度</t>
  </si>
  <si>
    <t>平成25年度</t>
  </si>
  <si>
    <t>４．親子健康手帳(母子手帳)交付状況</t>
  </si>
  <si>
    <t xml:space="preserve">    各年月末現在</t>
  </si>
  <si>
    <t>月別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</si>
  <si>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</si>
  <si>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</si>
  <si>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</si>
  <si>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</si>
  <si>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</si>
  <si>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</si>
  <si>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</si>
  <si>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</si>
  <si>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</si>
  <si>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</si>
  <si>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</si>
  <si>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</si>
  <si>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</si>
  <si>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平成25年</t>
  </si>
  <si>
    <t>平成26年</t>
  </si>
  <si>
    <t xml:space="preserve">    資料：健康増進課</t>
  </si>
  <si>
    <t>５．ご み 処 理 状 況</t>
  </si>
  <si>
    <t>収集運搬</t>
  </si>
  <si>
    <t>ごみの種別収集量（ｔ）</t>
  </si>
  <si>
    <t>1日平均</t>
  </si>
  <si>
    <t>世帯数</t>
  </si>
  <si>
    <t>日数</t>
  </si>
  <si>
    <t>台数</t>
  </si>
  <si>
    <t>合計</t>
  </si>
  <si>
    <t>資源</t>
  </si>
  <si>
    <t>有害</t>
  </si>
  <si>
    <r>
      <t>排出量</t>
    </r>
    <r>
      <rPr>
        <sz val="9"/>
        <rFont val="ＭＳ 明朝"/>
        <family val="1"/>
      </rPr>
      <t>(ｔ)</t>
    </r>
  </si>
  <si>
    <t>－</t>
  </si>
  <si>
    <t xml:space="preserve">        資料：環境対策課</t>
  </si>
  <si>
    <t>６．し 尿 処 理 状 況</t>
  </si>
  <si>
    <t>収集運搬・</t>
  </si>
  <si>
    <t>１日平均収集</t>
  </si>
  <si>
    <t>日      数</t>
  </si>
  <si>
    <t>処理量(kℓ)</t>
  </si>
  <si>
    <t>運搬量(kℓ)</t>
  </si>
  <si>
    <t>平成24年度</t>
  </si>
  <si>
    <t>平成25年度</t>
  </si>
  <si>
    <t>資料：環境対策課</t>
  </si>
  <si>
    <t>７．畜　犬・野　犬　等　の　状　況</t>
  </si>
  <si>
    <t>畜犬登録数</t>
  </si>
  <si>
    <t>野犬及び不要犬</t>
  </si>
  <si>
    <t>犬による咬傷被害状況</t>
  </si>
  <si>
    <t>捕      獲      数</t>
  </si>
  <si>
    <t>飼い犬</t>
  </si>
  <si>
    <t>野犬</t>
  </si>
  <si>
    <t>3,858(329)</t>
  </si>
  <si>
    <t>4,063(334)</t>
  </si>
  <si>
    <t>4,232(323)</t>
  </si>
  <si>
    <t>－</t>
  </si>
  <si>
    <t>4,267(282)</t>
  </si>
  <si>
    <t>4,284(280)</t>
  </si>
  <si>
    <t>-</t>
  </si>
  <si>
    <t>　※（　）内は新規登録</t>
  </si>
  <si>
    <t xml:space="preserve">           資料：環境対策課</t>
  </si>
  <si>
    <t>平成24年度　　　　　　　総数</t>
  </si>
  <si>
    <t>平成25年度　　　　　　　総数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</si>
  <si>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</si>
  <si>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</si>
  <si>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</si>
  <si>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</si>
  <si>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</si>
  <si>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</si>
  <si>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</si>
  <si>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</si>
  <si>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</si>
  <si>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</si>
  <si>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</si>
  <si>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</si>
  <si>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騒音関係</t>
  </si>
  <si>
    <t>悪臭関係</t>
  </si>
  <si>
    <t>ﾊﾁ､ｺﾞｷﾌﾞﾘ､ﾔｽﾃﾞ関係</t>
  </si>
  <si>
    <t>犬の苦情</t>
  </si>
  <si>
    <t>猫の苦情</t>
  </si>
  <si>
    <t>計</t>
  </si>
  <si>
    <t>国民健康保険</t>
  </si>
  <si>
    <t>　平成25年度国民健康保険の加入状況は、平成26年3月31日現在で世帯数16,406世帯（対前年度比 1.00 %減）、被保険者数31,272人（対前年度比 2.07%減）となっている。</t>
  </si>
  <si>
    <t>９．国 民 健 康 保 険 加 入 状 況</t>
  </si>
  <si>
    <t>住民登録</t>
  </si>
  <si>
    <t>国民健康保険</t>
  </si>
  <si>
    <t>被保険者の内訳</t>
  </si>
  <si>
    <t>世帯数</t>
  </si>
  <si>
    <t>人口</t>
  </si>
  <si>
    <t>加入率</t>
  </si>
  <si>
    <t>被  保</t>
  </si>
  <si>
    <t>一般被</t>
  </si>
  <si>
    <t>構成比</t>
  </si>
  <si>
    <t>退職被</t>
  </si>
  <si>
    <t>％</t>
  </si>
  <si>
    <t>険者数</t>
  </si>
  <si>
    <t>保険者数</t>
  </si>
  <si>
    <t>21年度</t>
  </si>
  <si>
    <t>伸　率</t>
  </si>
  <si>
    <t>22年度</t>
  </si>
  <si>
    <t>23年度</t>
  </si>
  <si>
    <t>24年度</t>
  </si>
  <si>
    <t>25年度</t>
  </si>
  <si>
    <t>伸　率</t>
  </si>
  <si>
    <t xml:space="preserve">　　　資料：国民健康保険課 </t>
  </si>
  <si>
    <t>　　　　</t>
  </si>
  <si>
    <t>単位：円</t>
  </si>
  <si>
    <t>一般被保険者療養の給付等</t>
  </si>
  <si>
    <t>退職被保険者療養の給付等</t>
  </si>
  <si>
    <t>1人当り療養諸費
費用額(全体)</t>
  </si>
  <si>
    <t>診療費</t>
  </si>
  <si>
    <t>1人当り療養諸費
費用額</t>
  </si>
  <si>
    <t>1人当り療養諸費　費用額</t>
  </si>
  <si>
    <t>1件当り</t>
  </si>
  <si>
    <t>1日当り</t>
  </si>
  <si>
    <t>1人当り</t>
  </si>
  <si>
    <t>平成25年度</t>
  </si>
  <si>
    <t xml:space="preserve">  注 ： 診療費＝入院＋入院外＋歯科</t>
  </si>
  <si>
    <t xml:space="preserve"> 　　　 療養の給付＝診療費＋調剤＋食事・生活療養費＋訪問看護</t>
  </si>
  <si>
    <t>　　　　療養諸費＝療養の給付＋療養費</t>
  </si>
  <si>
    <t>　　　　療養の給付は3月～2月診療分</t>
  </si>
  <si>
    <t>　　　　療養費は4月～3月支給決定分</t>
  </si>
  <si>
    <t>１１．国民健康保険税賦課・収納状況(現年分)</t>
  </si>
  <si>
    <t>単位：円・人</t>
  </si>
  <si>
    <t>種別</t>
  </si>
  <si>
    <t>調定額</t>
  </si>
  <si>
    <t>収入済額</t>
  </si>
  <si>
    <t>収入率(％)</t>
  </si>
  <si>
    <t>一人当り税額</t>
  </si>
  <si>
    <t>被保険者数</t>
  </si>
  <si>
    <t>平成21年度</t>
  </si>
  <si>
    <t>一般</t>
  </si>
  <si>
    <t>退職</t>
  </si>
  <si>
    <t>計</t>
  </si>
  <si>
    <t>平成22年度</t>
  </si>
  <si>
    <t>平成23年度</t>
  </si>
  <si>
    <t>平成24年度</t>
  </si>
  <si>
    <t>一般</t>
  </si>
  <si>
    <t>退職</t>
  </si>
  <si>
    <t>資料：国民健康保険課</t>
  </si>
  <si>
    <t>　注：一人当り税額＝調定額÷被保険者数</t>
  </si>
  <si>
    <t>１２．国民健康保険の出産育児一時金・葬祭費</t>
  </si>
  <si>
    <t>単位：千円</t>
  </si>
  <si>
    <t>出産育児一時金</t>
  </si>
  <si>
    <t>葬祭費</t>
  </si>
  <si>
    <t>件数</t>
  </si>
  <si>
    <t>支給額</t>
  </si>
  <si>
    <t>１３．医療施設数、病床数</t>
  </si>
  <si>
    <t>総　　数</t>
  </si>
  <si>
    <t>病　　院</t>
  </si>
  <si>
    <t>一般診療所</t>
  </si>
  <si>
    <t>歯科診療所</t>
  </si>
  <si>
    <t>有床診療所</t>
  </si>
  <si>
    <t>無   床</t>
  </si>
  <si>
    <t>施設数</t>
  </si>
  <si>
    <t>病床数</t>
  </si>
  <si>
    <t>診療所</t>
  </si>
  <si>
    <t xml:space="preserve"> 資料：国民健康保険課</t>
  </si>
  <si>
    <t>対象者</t>
  </si>
  <si>
    <t>受診者</t>
  </si>
  <si>
    <t>平成25年度</t>
  </si>
  <si>
    <t>【H25年報データより】</t>
  </si>
  <si>
    <t>C(3)、F(3)</t>
  </si>
  <si>
    <t xml:space="preserve">C(1)、F(1) </t>
  </si>
  <si>
    <t>A表</t>
  </si>
  <si>
    <t>診療費の費用額（小計）</t>
  </si>
  <si>
    <t>件数（小計）</t>
  </si>
  <si>
    <t>日数（小計）</t>
  </si>
  <si>
    <t>費用額計</t>
  </si>
  <si>
    <t>被保数　年度平均</t>
  </si>
  <si>
    <t>⇒⇒一般</t>
  </si>
  <si>
    <t>⇒⇒退職</t>
  </si>
  <si>
    <t>1人あたり診療費</t>
  </si>
  <si>
    <t>1件あたり</t>
  </si>
  <si>
    <t>1日あたり</t>
  </si>
  <si>
    <t>1人あたり費用額</t>
  </si>
  <si>
    <t>⇒ 一般</t>
  </si>
  <si>
    <t>1人あたり費用額(一般＋退職)</t>
  </si>
  <si>
    <t>⇒ 退職</t>
  </si>
  <si>
    <t>【H23年報データ】</t>
  </si>
  <si>
    <t>【H22年報データ】</t>
  </si>
  <si>
    <t>受診率</t>
  </si>
  <si>
    <t>単位：人・％</t>
  </si>
  <si>
    <t>１．母子保健事業健康診査状況</t>
  </si>
  <si>
    <t>生ポリオ</t>
  </si>
  <si>
    <t>対象者</t>
  </si>
  <si>
    <t>－</t>
  </si>
  <si>
    <t>接種者</t>
  </si>
  <si>
    <t>接種率</t>
  </si>
  <si>
    <t>ＢＣＧ</t>
  </si>
  <si>
    <t>日本脳炎</t>
  </si>
  <si>
    <t>28.0</t>
  </si>
  <si>
    <t>不活化ポリオ</t>
  </si>
  <si>
    <t>－</t>
  </si>
  <si>
    <t>予防接種名</t>
  </si>
  <si>
    <t>麻しん風しんMR１期</t>
  </si>
  <si>
    <t>麻しん風しんMR２期</t>
  </si>
  <si>
    <t>麻しん風しんMR３期</t>
  </si>
  <si>
    <t>－</t>
  </si>
  <si>
    <t>麻しん風しんMR４期</t>
  </si>
  <si>
    <t>ＤＴ</t>
  </si>
  <si>
    <t>インフルエンザ</t>
  </si>
  <si>
    <t>51.0</t>
  </si>
  <si>
    <t>ヒブ</t>
  </si>
  <si>
    <t>小児の肺炎球菌</t>
  </si>
  <si>
    <t>子宮頸がん予防ワクチン</t>
  </si>
  <si>
    <t>ＤＰＴ
（３種混合）</t>
  </si>
  <si>
    <t>DPT-IPV
（４種混合）</t>
  </si>
  <si>
    <r>
      <t xml:space="preserve">おたふくかぜ
</t>
    </r>
    <r>
      <rPr>
        <sz val="8"/>
        <rFont val="ＭＳ 明朝"/>
        <family val="1"/>
      </rPr>
      <t>(流行性耳下腺炎)</t>
    </r>
  </si>
  <si>
    <r>
      <t xml:space="preserve">水痘
</t>
    </r>
    <r>
      <rPr>
        <sz val="9"/>
        <rFont val="ＭＳ 明朝"/>
        <family val="1"/>
      </rPr>
      <t>(みずぼうそう)</t>
    </r>
  </si>
  <si>
    <t>－</t>
  </si>
  <si>
    <t>－</t>
  </si>
  <si>
    <t>－</t>
  </si>
  <si>
    <t>－</t>
  </si>
  <si>
    <t>各年度末（単位：人・％）</t>
  </si>
  <si>
    <t>注：３期及び４期は、平成20年度～24年度までの５年間の期限で実施されたため、平成25年度の実績なし。</t>
  </si>
  <si>
    <t>２．予 防 接 種 の 状 況</t>
  </si>
  <si>
    <t>【定期予防接種-その１】</t>
  </si>
  <si>
    <t>【定期予防接種-その２】</t>
  </si>
  <si>
    <t>【定期予防接種-その３】</t>
  </si>
  <si>
    <t>【定期予防接種-その４】</t>
  </si>
  <si>
    <t>【任意予防接種】</t>
  </si>
  <si>
    <t>　　　　     年度
区分　　</t>
  </si>
  <si>
    <t>受診率</t>
  </si>
  <si>
    <t>受診率</t>
  </si>
  <si>
    <t xml:space="preserve">   　 年度・月
区分</t>
  </si>
  <si>
    <t>単位：人・％</t>
  </si>
  <si>
    <t>平成22年度</t>
  </si>
  <si>
    <t>平成23年度</t>
  </si>
  <si>
    <t>平成24年度</t>
  </si>
  <si>
    <t>平成25年度</t>
  </si>
  <si>
    <t>平成26年度</t>
  </si>
  <si>
    <t>資料：健康増進課</t>
  </si>
  <si>
    <t>資料：国民健康保険課</t>
  </si>
  <si>
    <t>保 険 受 診 状 況</t>
  </si>
  <si>
    <t>１０．国 民 健 康</t>
  </si>
  <si>
    <t>注：生ポリオは、平成24年9月1日より不活化ポリオへ変更になり、平成25年度の実績なし。</t>
  </si>
  <si>
    <t>注：DPT-IPV(４種混合)は、平成24年11月１日から導入。平成24年度実績の対象者及び
　　接種者数は、１から３回目までの方。</t>
  </si>
  <si>
    <t>注：ヒブ・小児の肺炎球菌・子宮頸がんは、平成23年度及び平成24年度は公費で接種できる
　任意予防接種として実施し、平成25年度から法律改正により、定期接種として実施。</t>
  </si>
  <si>
    <t>注：感染力の高いおたふくかぜ・水痘の予防接種の希望者に対し平成23年度より公費で
　　接種できる任意予防接種として実施。</t>
  </si>
  <si>
    <r>
      <t>C</t>
    </r>
    <r>
      <rPr>
        <sz val="10"/>
        <color indexed="9"/>
        <rFont val="ＭＳ Ｐゴシック"/>
        <family val="3"/>
      </rPr>
      <t>表</t>
    </r>
    <r>
      <rPr>
        <sz val="10"/>
        <color indexed="9"/>
        <rFont val="Arial"/>
        <family val="2"/>
      </rPr>
      <t>(3)</t>
    </r>
  </si>
  <si>
    <r>
      <t>F</t>
    </r>
    <r>
      <rPr>
        <sz val="10"/>
        <color indexed="9"/>
        <rFont val="ＭＳ Ｐゴシック"/>
        <family val="3"/>
      </rPr>
      <t>表</t>
    </r>
    <r>
      <rPr>
        <sz val="10"/>
        <color indexed="9"/>
        <rFont val="Arial"/>
        <family val="2"/>
      </rPr>
      <t>(2)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</si>
</sst>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#,##0_ ;[Red]\-#,##0\ "/>
    <numFmt numFmtId="181" formatCode="#,##0.00;&quot;△ &quot;#,##0.00"/>
    <numFmt numFmtId="182" formatCode="#,##0_);[Red]\(#,##0\)"/>
    <numFmt numFmtId="183" formatCode="#,##0.00_ "/>
    <numFmt numFmtId="184" formatCode="0.00_ "/>
    <numFmt numFmtId="185" formatCode="#,##0\ "/>
    <numFmt numFmtId="186" formatCode="0.0_);[Red]\(0.0\)"/>
    <numFmt numFmtId="187" formatCode="#,##0.0;[Red]\-#,##0.0"/>
    <numFmt numFmtId="188" formatCode="#,##0.0_ ;[Red]\-#,##0.0\ "/>
    <numFmt numFmtId="189" formatCode="#,##0.00_ ;[Red]\-#,##0.00\ "/>
    <numFmt numFmtId="190" formatCode="0.0"/>
  </numFmts>
  <fonts count="8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b/>
      <sz val="18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18"/>
      <name val="ＭＳ Ｐゴシック"/>
      <family val="3"/>
    </font>
    <font>
      <sz val="9"/>
      <color indexed="8"/>
      <name val="ＭＳ 明朝"/>
      <family val="1"/>
    </font>
    <font>
      <sz val="9.2"/>
      <color indexed="8"/>
      <name val="ＭＳ 明朝"/>
      <family val="1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b/>
      <sz val="10"/>
      <name val="ＭＳ 明朝"/>
      <family val="1"/>
    </font>
    <font>
      <sz val="10"/>
      <color indexed="9"/>
      <name val="Arial"/>
      <family val="2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trike/>
      <sz val="9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9"/>
      <name val="ＭＳ 明朝"/>
      <family val="1"/>
    </font>
    <font>
      <sz val="11"/>
      <color indexed="9"/>
      <name val="ＭＳ ゴシック"/>
      <family val="3"/>
    </font>
    <font>
      <sz val="9"/>
      <color indexed="9"/>
      <name val="ＭＳ 明朝"/>
      <family val="1"/>
    </font>
    <font>
      <sz val="9"/>
      <color indexed="9"/>
      <name val="ＭＳ Ｐゴシック"/>
      <family val="3"/>
    </font>
    <font>
      <sz val="11"/>
      <color indexed="9"/>
      <name val="Meiryo UI"/>
      <family val="3"/>
    </font>
    <font>
      <sz val="10"/>
      <color indexed="9"/>
      <name val="Meiryo UI"/>
      <family val="3"/>
    </font>
    <font>
      <sz val="9"/>
      <color indexed="9"/>
      <name val="Meiryo UI"/>
      <family val="3"/>
    </font>
    <font>
      <sz val="11"/>
      <color indexed="9"/>
      <name val="Arial"/>
      <family val="2"/>
    </font>
    <font>
      <b/>
      <sz val="10"/>
      <color indexed="9"/>
      <name val="Meiryo UI"/>
      <family val="3"/>
    </font>
    <font>
      <b/>
      <sz val="11"/>
      <color indexed="9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trike/>
      <sz val="9"/>
      <color rgb="FFFF0000"/>
      <name val="ＭＳ 明朝"/>
      <family val="1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sz val="11"/>
      <color theme="0"/>
      <name val="ＭＳ 明朝"/>
      <family val="1"/>
    </font>
    <font>
      <sz val="11"/>
      <color theme="0"/>
      <name val="ＭＳ ゴシック"/>
      <family val="3"/>
    </font>
    <font>
      <sz val="9"/>
      <color theme="0"/>
      <name val="ＭＳ 明朝"/>
      <family val="1"/>
    </font>
    <font>
      <sz val="9"/>
      <color theme="0"/>
      <name val="ＭＳ Ｐゴシック"/>
      <family val="3"/>
    </font>
    <font>
      <sz val="10"/>
      <color theme="0"/>
      <name val="Arial"/>
      <family val="2"/>
    </font>
    <font>
      <sz val="11"/>
      <color theme="0"/>
      <name val="Meiryo UI"/>
      <family val="3"/>
    </font>
    <font>
      <sz val="10"/>
      <color theme="0"/>
      <name val="Meiryo UI"/>
      <family val="3"/>
    </font>
    <font>
      <sz val="9"/>
      <color theme="0"/>
      <name val="Meiryo UI"/>
      <family val="3"/>
    </font>
    <font>
      <sz val="11"/>
      <color theme="0"/>
      <name val="Arial"/>
      <family val="2"/>
    </font>
    <font>
      <b/>
      <sz val="10"/>
      <color theme="0"/>
      <name val="Meiryo UI"/>
      <family val="3"/>
    </font>
    <font>
      <b/>
      <sz val="11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/>
      <bottom/>
    </border>
    <border>
      <left style="thin"/>
      <right style="hair"/>
      <top/>
      <bottom/>
    </border>
    <border>
      <left style="hair"/>
      <right/>
      <top/>
      <bottom/>
    </border>
    <border>
      <left style="hair"/>
      <right style="hair"/>
      <top/>
      <bottom/>
    </border>
    <border>
      <left style="thin"/>
      <right>
        <color indexed="63"/>
      </right>
      <top/>
      <bottom style="thin"/>
    </border>
    <border>
      <left/>
      <right/>
      <top style="thin"/>
      <bottom/>
    </border>
    <border>
      <left/>
      <right style="hair"/>
      <top style="hair"/>
      <bottom style="thin"/>
    </border>
    <border>
      <left/>
      <right style="hair"/>
      <top/>
      <bottom/>
    </border>
    <border>
      <left style="hair"/>
      <right style="thin"/>
      <top/>
      <bottom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 style="hair"/>
      <top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thin"/>
    </border>
    <border>
      <left/>
      <right style="hair"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/>
      <bottom style="thin"/>
    </border>
    <border>
      <left/>
      <right style="hair"/>
      <top style="hair"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 diagonalDown="1">
      <left style="thin"/>
      <right style="thin"/>
      <top style="thin"/>
      <bottom style="thin"/>
      <diagonal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 diagonalDown="1">
      <left style="thin"/>
      <right style="hair"/>
      <top style="thin"/>
      <bottom style="thin"/>
      <diagonal style="hair"/>
    </border>
    <border>
      <left/>
      <right style="hair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 diagonalDown="1">
      <left style="thin"/>
      <right style="thin"/>
      <top style="thin"/>
      <bottom style="hair"/>
      <diagonal style="thin"/>
    </border>
    <border diagonalDown="1">
      <left style="thin"/>
      <right style="thin"/>
      <top style="hair"/>
      <bottom style="thin"/>
      <diagonal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thin"/>
      <top style="thin"/>
      <bottom style="hair"/>
    </border>
    <border diagonalDown="1">
      <left style="thin"/>
      <right>
        <color indexed="63"/>
      </right>
      <top style="thin"/>
      <bottom/>
      <diagonal style="thin"/>
    </border>
    <border diagonalDown="1">
      <left>
        <color indexed="63"/>
      </left>
      <right>
        <color indexed="63"/>
      </right>
      <top style="thin"/>
      <bottom/>
      <diagonal style="thin"/>
    </border>
    <border diagonalDown="1">
      <left>
        <color indexed="63"/>
      </left>
      <right style="thin"/>
      <top style="thin"/>
      <bottom/>
      <diagonal style="thin"/>
    </border>
    <border diagonalDown="1">
      <left style="thin"/>
      <right>
        <color indexed="63"/>
      </right>
      <top/>
      <bottom style="thin"/>
      <diagonal style="thin"/>
    </border>
    <border diagonalDown="1">
      <left>
        <color indexed="63"/>
      </left>
      <right>
        <color indexed="63"/>
      </right>
      <top/>
      <bottom style="thin"/>
      <diagonal style="thin"/>
    </border>
    <border diagonalDown="1">
      <left>
        <color indexed="63"/>
      </left>
      <right style="thin"/>
      <top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/>
      <right style="hair"/>
      <top style="thin"/>
      <bottom/>
    </border>
    <border diagonalDown="1">
      <left style="thin"/>
      <right style="hair"/>
      <top style="thin"/>
      <bottom/>
      <diagonal style="thin"/>
    </border>
    <border diagonalDown="1">
      <left style="thin"/>
      <right style="hair"/>
      <top/>
      <bottom style="hair"/>
      <diagonal style="thin"/>
    </border>
    <border>
      <left style="hair"/>
      <right>
        <color indexed="63"/>
      </right>
      <top style="hair"/>
      <bottom/>
    </border>
    <border diagonalDown="1">
      <left style="thin"/>
      <right style="thin"/>
      <top/>
      <bottom/>
      <diagonal style="thin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/>
      <top/>
      <bottom style="hair"/>
    </border>
  </borders>
  <cellStyleXfs count="69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5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4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4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0" fontId="7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496">
    <xf numFmtId="0" fontId="0" fillId="0" borderId="0" xfId="0" applyAlignment="1">
      <alignment/>
    </xf>
    <xf numFmtId="0" fontId="0" fillId="0" borderId="0" xfId="65">
      <alignment vertical="center"/>
      <protection/>
    </xf>
    <xf numFmtId="0" fontId="3" fillId="0" borderId="0" xfId="65" applyFont="1">
      <alignment vertical="center"/>
      <protection/>
    </xf>
    <xf numFmtId="0" fontId="4" fillId="0" borderId="0" xfId="65" applyFont="1">
      <alignment vertical="center"/>
      <protection/>
    </xf>
    <xf numFmtId="0" fontId="5" fillId="0" borderId="0" xfId="65" applyFont="1">
      <alignment vertical="center"/>
      <protection/>
    </xf>
    <xf numFmtId="0" fontId="6" fillId="0" borderId="0" xfId="65" applyFont="1">
      <alignment vertical="center"/>
      <protection/>
    </xf>
    <xf numFmtId="0" fontId="0" fillId="0" borderId="0" xfId="65" applyFont="1" applyBorder="1">
      <alignment vertical="center"/>
      <protection/>
    </xf>
    <xf numFmtId="0" fontId="3" fillId="0" borderId="0" xfId="0" applyFont="1" applyFill="1" applyBorder="1" applyAlignment="1">
      <alignment horizontal="distributed" vertical="center"/>
    </xf>
    <xf numFmtId="0" fontId="7" fillId="0" borderId="0" xfId="65" applyFont="1" applyBorder="1">
      <alignment vertical="center"/>
      <protection/>
    </xf>
    <xf numFmtId="0" fontId="3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right" vertical="center"/>
    </xf>
    <xf numFmtId="176" fontId="8" fillId="0" borderId="14" xfId="0" applyNumberFormat="1" applyFont="1" applyFill="1" applyBorder="1" applyAlignment="1">
      <alignment horizontal="right" vertical="center"/>
    </xf>
    <xf numFmtId="177" fontId="8" fillId="0" borderId="15" xfId="0" applyNumberFormat="1" applyFont="1" applyFill="1" applyBorder="1" applyAlignment="1">
      <alignment horizontal="right" vertical="center"/>
    </xf>
    <xf numFmtId="176" fontId="8" fillId="0" borderId="15" xfId="0" applyNumberFormat="1" applyFont="1" applyFill="1" applyBorder="1" applyAlignment="1">
      <alignment horizontal="right" vertical="center"/>
    </xf>
    <xf numFmtId="177" fontId="8" fillId="0" borderId="14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3" fillId="0" borderId="18" xfId="0" applyFont="1" applyFill="1" applyBorder="1" applyAlignment="1">
      <alignment horizontal="distributed" vertical="center"/>
    </xf>
    <xf numFmtId="176" fontId="8" fillId="0" borderId="19" xfId="0" applyNumberFormat="1" applyFont="1" applyFill="1" applyBorder="1" applyAlignment="1">
      <alignment vertical="center"/>
    </xf>
    <xf numFmtId="176" fontId="8" fillId="0" borderId="15" xfId="0" applyNumberFormat="1" applyFont="1" applyFill="1" applyBorder="1" applyAlignment="1">
      <alignment vertical="center"/>
    </xf>
    <xf numFmtId="177" fontId="8" fillId="0" borderId="2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3" fillId="0" borderId="21" xfId="0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vertical="center"/>
    </xf>
    <xf numFmtId="176" fontId="8" fillId="0" borderId="22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 vertical="justify"/>
    </xf>
    <xf numFmtId="0" fontId="3" fillId="0" borderId="25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vertical="justify"/>
    </xf>
    <xf numFmtId="0" fontId="3" fillId="0" borderId="22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176" fontId="8" fillId="0" borderId="2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distributed" vertical="center" shrinkToFit="1"/>
    </xf>
    <xf numFmtId="0" fontId="10" fillId="0" borderId="11" xfId="0" applyFont="1" applyFill="1" applyBorder="1" applyAlignment="1">
      <alignment horizontal="distributed" vertical="center" shrinkToFit="1"/>
    </xf>
    <xf numFmtId="38" fontId="11" fillId="0" borderId="29" xfId="53" applyFont="1" applyFill="1" applyBorder="1" applyAlignment="1">
      <alignment vertical="center"/>
    </xf>
    <xf numFmtId="38" fontId="11" fillId="0" borderId="30" xfId="53" applyFont="1" applyFill="1" applyBorder="1" applyAlignment="1">
      <alignment vertical="center"/>
    </xf>
    <xf numFmtId="178" fontId="11" fillId="0" borderId="30" xfId="43" applyNumberFormat="1" applyFont="1" applyFill="1" applyBorder="1" applyAlignment="1">
      <alignment vertical="center"/>
    </xf>
    <xf numFmtId="178" fontId="11" fillId="0" borderId="31" xfId="43" applyNumberFormat="1" applyFont="1" applyFill="1" applyBorder="1" applyAlignment="1">
      <alignment vertical="center"/>
    </xf>
    <xf numFmtId="178" fontId="11" fillId="0" borderId="32" xfId="43" applyNumberFormat="1" applyFont="1" applyFill="1" applyBorder="1" applyAlignment="1">
      <alignment vertical="center"/>
    </xf>
    <xf numFmtId="179" fontId="0" fillId="0" borderId="0" xfId="43" applyNumberFormat="1" applyFont="1" applyFill="1" applyAlignment="1">
      <alignment vertical="center"/>
    </xf>
    <xf numFmtId="0" fontId="10" fillId="0" borderId="33" xfId="0" applyFont="1" applyFill="1" applyBorder="1" applyAlignment="1">
      <alignment horizontal="centerContinuous" vertical="center" shrinkToFit="1"/>
    </xf>
    <xf numFmtId="38" fontId="11" fillId="0" borderId="34" xfId="53" applyFont="1" applyFill="1" applyBorder="1" applyAlignment="1">
      <alignment vertical="center"/>
    </xf>
    <xf numFmtId="38" fontId="11" fillId="0" borderId="35" xfId="53" applyFont="1" applyFill="1" applyBorder="1" applyAlignment="1">
      <alignment vertical="center"/>
    </xf>
    <xf numFmtId="178" fontId="11" fillId="0" borderId="35" xfId="53" applyNumberFormat="1" applyFont="1" applyFill="1" applyBorder="1" applyAlignment="1">
      <alignment horizontal="right" vertical="center"/>
    </xf>
    <xf numFmtId="178" fontId="11" fillId="0" borderId="33" xfId="53" applyNumberFormat="1" applyFont="1" applyFill="1" applyBorder="1" applyAlignment="1">
      <alignment horizontal="right" vertical="center"/>
    </xf>
    <xf numFmtId="178" fontId="11" fillId="0" borderId="36" xfId="53" applyNumberFormat="1" applyFont="1" applyFill="1" applyBorder="1" applyAlignment="1">
      <alignment horizontal="right" vertical="center"/>
    </xf>
    <xf numFmtId="38" fontId="11" fillId="0" borderId="34" xfId="53" applyFont="1" applyFill="1" applyBorder="1" applyAlignment="1">
      <alignment horizontal="right" vertical="center"/>
    </xf>
    <xf numFmtId="38" fontId="11" fillId="0" borderId="35" xfId="53" applyFont="1" applyFill="1" applyBorder="1" applyAlignment="1">
      <alignment horizontal="right" vertical="center"/>
    </xf>
    <xf numFmtId="38" fontId="11" fillId="0" borderId="10" xfId="53" applyFont="1" applyFill="1" applyBorder="1" applyAlignment="1">
      <alignment vertical="center"/>
    </xf>
    <xf numFmtId="38" fontId="11" fillId="0" borderId="11" xfId="53" applyFont="1" applyFill="1" applyBorder="1" applyAlignment="1">
      <alignment vertical="center"/>
    </xf>
    <xf numFmtId="178" fontId="11" fillId="0" borderId="11" xfId="53" applyNumberFormat="1" applyFont="1" applyFill="1" applyBorder="1" applyAlignment="1">
      <alignment horizontal="right" vertical="center"/>
    </xf>
    <xf numFmtId="178" fontId="11" fillId="0" borderId="21" xfId="53" applyNumberFormat="1" applyFont="1" applyFill="1" applyBorder="1" applyAlignment="1">
      <alignment horizontal="right" vertical="center"/>
    </xf>
    <xf numFmtId="178" fontId="11" fillId="0" borderId="37" xfId="53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38" fontId="6" fillId="0" borderId="0" xfId="53" applyFont="1" applyFill="1" applyBorder="1" applyAlignment="1">
      <alignment vertical="center"/>
    </xf>
    <xf numFmtId="178" fontId="6" fillId="0" borderId="0" xfId="53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distributed"/>
    </xf>
    <xf numFmtId="179" fontId="6" fillId="0" borderId="0" xfId="44" applyNumberFormat="1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2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38" fontId="8" fillId="0" borderId="13" xfId="53" applyFont="1" applyFill="1" applyBorder="1" applyAlignment="1">
      <alignment vertical="center"/>
    </xf>
    <xf numFmtId="38" fontId="8" fillId="0" borderId="15" xfId="53" applyFont="1" applyFill="1" applyBorder="1" applyAlignment="1">
      <alignment vertical="center"/>
    </xf>
    <xf numFmtId="38" fontId="8" fillId="0" borderId="15" xfId="53" applyFont="1" applyFill="1" applyBorder="1" applyAlignment="1">
      <alignment horizontal="right" vertical="center"/>
    </xf>
    <xf numFmtId="0" fontId="8" fillId="0" borderId="14" xfId="53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8" fontId="8" fillId="0" borderId="14" xfId="53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3" fillId="0" borderId="27" xfId="0" applyFont="1" applyFill="1" applyBorder="1" applyAlignment="1">
      <alignment horizontal="distributed" vertical="center" indent="1"/>
    </xf>
    <xf numFmtId="0" fontId="3" fillId="0" borderId="3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/>
    </xf>
    <xf numFmtId="177" fontId="8" fillId="0" borderId="2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10" fillId="0" borderId="40" xfId="0" applyNumberFormat="1" applyFont="1" applyFill="1" applyBorder="1" applyAlignment="1">
      <alignment horizontal="distributed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shrinkToFit="1"/>
    </xf>
    <xf numFmtId="180" fontId="8" fillId="0" borderId="29" xfId="53" applyNumberFormat="1" applyFont="1" applyFill="1" applyBorder="1" applyAlignment="1">
      <alignment horizontal="center" vertical="center" wrapText="1"/>
    </xf>
    <xf numFmtId="38" fontId="8" fillId="0" borderId="29" xfId="53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/>
    </xf>
    <xf numFmtId="0" fontId="3" fillId="0" borderId="34" xfId="0" applyFont="1" applyFill="1" applyBorder="1" applyAlignment="1">
      <alignment horizontal="left" vertical="center" shrinkToFit="1"/>
    </xf>
    <xf numFmtId="180" fontId="8" fillId="0" borderId="34" xfId="53" applyNumberFormat="1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 wrapText="1"/>
    </xf>
    <xf numFmtId="180" fontId="8" fillId="0" borderId="10" xfId="53" applyNumberFormat="1" applyFont="1" applyFill="1" applyBorder="1" applyAlignment="1">
      <alignment horizontal="center" vertical="center" wrapText="1"/>
    </xf>
    <xf numFmtId="38" fontId="8" fillId="0" borderId="10" xfId="53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44" xfId="0" applyFont="1" applyFill="1" applyBorder="1" applyAlignment="1">
      <alignment horizontal="distributed"/>
    </xf>
    <xf numFmtId="0" fontId="10" fillId="0" borderId="45" xfId="0" applyFont="1" applyFill="1" applyBorder="1" applyAlignment="1">
      <alignment horizontal="distributed"/>
    </xf>
    <xf numFmtId="0" fontId="10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38" fontId="11" fillId="0" borderId="19" xfId="53" applyNumberFormat="1" applyFont="1" applyFill="1" applyBorder="1" applyAlignment="1">
      <alignment vertical="center"/>
    </xf>
    <xf numFmtId="38" fontId="11" fillId="0" borderId="15" xfId="53" applyNumberFormat="1" applyFont="1" applyFill="1" applyBorder="1" applyAlignment="1">
      <alignment vertical="center"/>
    </xf>
    <xf numFmtId="40" fontId="11" fillId="0" borderId="15" xfId="53" applyNumberFormat="1" applyFont="1" applyFill="1" applyBorder="1" applyAlignment="1">
      <alignment vertical="center"/>
    </xf>
    <xf numFmtId="4" fontId="11" fillId="0" borderId="15" xfId="0" applyNumberFormat="1" applyFont="1" applyFill="1" applyBorder="1" applyAlignment="1">
      <alignment vertical="center"/>
    </xf>
    <xf numFmtId="40" fontId="11" fillId="0" borderId="20" xfId="53" applyNumberFormat="1" applyFont="1" applyFill="1" applyBorder="1" applyAlignment="1">
      <alignment vertical="center"/>
    </xf>
    <xf numFmtId="0" fontId="10" fillId="0" borderId="47" xfId="0" applyFont="1" applyFill="1" applyBorder="1" applyAlignment="1">
      <alignment horizontal="center" vertical="center"/>
    </xf>
    <xf numFmtId="181" fontId="11" fillId="0" borderId="39" xfId="53" applyNumberFormat="1" applyFont="1" applyFill="1" applyBorder="1" applyAlignment="1">
      <alignment vertical="center" shrinkToFit="1"/>
    </xf>
    <xf numFmtId="181" fontId="11" fillId="0" borderId="30" xfId="53" applyNumberFormat="1" applyFont="1" applyFill="1" applyBorder="1" applyAlignment="1">
      <alignment vertical="center" shrinkToFit="1"/>
    </xf>
    <xf numFmtId="181" fontId="11" fillId="0" borderId="32" xfId="53" applyNumberFormat="1" applyFont="1" applyFill="1" applyBorder="1" applyAlignment="1">
      <alignment vertical="center" shrinkToFit="1"/>
    </xf>
    <xf numFmtId="0" fontId="10" fillId="0" borderId="48" xfId="0" applyFont="1" applyFill="1" applyBorder="1" applyAlignment="1">
      <alignment horizontal="center" vertical="center"/>
    </xf>
    <xf numFmtId="38" fontId="11" fillId="0" borderId="49" xfId="53" applyNumberFormat="1" applyFont="1" applyFill="1" applyBorder="1" applyAlignment="1">
      <alignment vertical="center"/>
    </xf>
    <xf numFmtId="38" fontId="11" fillId="0" borderId="44" xfId="53" applyNumberFormat="1" applyFont="1" applyFill="1" applyBorder="1" applyAlignment="1">
      <alignment vertical="center"/>
    </xf>
    <xf numFmtId="40" fontId="11" fillId="0" borderId="44" xfId="53" applyNumberFormat="1" applyFont="1" applyFill="1" applyBorder="1" applyAlignment="1">
      <alignment vertical="center"/>
    </xf>
    <xf numFmtId="4" fontId="11" fillId="0" borderId="44" xfId="0" applyNumberFormat="1" applyFont="1" applyFill="1" applyBorder="1" applyAlignment="1">
      <alignment vertical="center"/>
    </xf>
    <xf numFmtId="40" fontId="11" fillId="0" borderId="45" xfId="53" applyNumberFormat="1" applyFont="1" applyFill="1" applyBorder="1" applyAlignment="1">
      <alignment vertical="center"/>
    </xf>
    <xf numFmtId="181" fontId="11" fillId="0" borderId="19" xfId="53" applyNumberFormat="1" applyFont="1" applyFill="1" applyBorder="1" applyAlignment="1">
      <alignment vertical="center" shrinkToFit="1"/>
    </xf>
    <xf numFmtId="181" fontId="11" fillId="0" borderId="15" xfId="53" applyNumberFormat="1" applyFont="1" applyFill="1" applyBorder="1" applyAlignment="1">
      <alignment vertical="center" shrinkToFit="1"/>
    </xf>
    <xf numFmtId="181" fontId="11" fillId="0" borderId="20" xfId="53" applyNumberFormat="1" applyFont="1" applyFill="1" applyBorder="1" applyAlignment="1">
      <alignment vertical="center" shrinkToFit="1"/>
    </xf>
    <xf numFmtId="0" fontId="10" fillId="0" borderId="5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vertical="center"/>
    </xf>
    <xf numFmtId="0" fontId="74" fillId="0" borderId="0" xfId="0" applyFont="1" applyFill="1" applyAlignment="1">
      <alignment vertical="center"/>
    </xf>
    <xf numFmtId="0" fontId="3" fillId="0" borderId="17" xfId="0" applyFont="1" applyFill="1" applyBorder="1" applyAlignment="1">
      <alignment vertical="center"/>
    </xf>
    <xf numFmtId="0" fontId="6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38" fontId="0" fillId="0" borderId="0" xfId="53" applyFill="1" applyBorder="1" applyAlignment="1">
      <alignment vertical="center"/>
    </xf>
    <xf numFmtId="0" fontId="3" fillId="0" borderId="51" xfId="0" applyFont="1" applyFill="1" applyBorder="1" applyAlignment="1">
      <alignment horizontal="distributed" vertical="center"/>
    </xf>
    <xf numFmtId="0" fontId="3" fillId="0" borderId="49" xfId="0" applyFont="1" applyFill="1" applyBorder="1" applyAlignment="1">
      <alignment horizontal="distributed" vertical="center"/>
    </xf>
    <xf numFmtId="0" fontId="3" fillId="0" borderId="44" xfId="0" applyFont="1" applyFill="1" applyBorder="1" applyAlignment="1">
      <alignment horizontal="distributed" vertical="center"/>
    </xf>
    <xf numFmtId="0" fontId="3" fillId="0" borderId="46" xfId="0" applyFont="1" applyFill="1" applyBorder="1" applyAlignment="1">
      <alignment horizontal="center" vertical="center"/>
    </xf>
    <xf numFmtId="182" fontId="8" fillId="0" borderId="15" xfId="0" applyNumberFormat="1" applyFont="1" applyFill="1" applyBorder="1" applyAlignment="1">
      <alignment horizontal="right" vertical="center"/>
    </xf>
    <xf numFmtId="182" fontId="8" fillId="0" borderId="20" xfId="0" applyNumberFormat="1" applyFont="1" applyFill="1" applyBorder="1" applyAlignment="1">
      <alignment horizontal="right" vertical="center"/>
    </xf>
    <xf numFmtId="0" fontId="3" fillId="0" borderId="50" xfId="0" applyFont="1" applyFill="1" applyBorder="1" applyAlignment="1">
      <alignment horizontal="center" vertical="center"/>
    </xf>
    <xf numFmtId="38" fontId="0" fillId="0" borderId="0" xfId="0" applyNumberFormat="1" applyFill="1" applyBorder="1" applyAlignment="1">
      <alignment/>
    </xf>
    <xf numFmtId="38" fontId="0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distributed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distributed" vertical="center"/>
    </xf>
    <xf numFmtId="176" fontId="8" fillId="0" borderId="30" xfId="0" applyNumberFormat="1" applyFont="1" applyFill="1" applyBorder="1" applyAlignment="1">
      <alignment vertical="center"/>
    </xf>
    <xf numFmtId="183" fontId="8" fillId="0" borderId="30" xfId="0" applyNumberFormat="1" applyFont="1" applyFill="1" applyBorder="1" applyAlignment="1">
      <alignment vertical="center"/>
    </xf>
    <xf numFmtId="176" fontId="8" fillId="0" borderId="52" xfId="0" applyNumberFormat="1" applyFont="1" applyFill="1" applyBorder="1" applyAlignment="1">
      <alignment vertical="center"/>
    </xf>
    <xf numFmtId="176" fontId="8" fillId="0" borderId="35" xfId="0" applyNumberFormat="1" applyFont="1" applyFill="1" applyBorder="1" applyAlignment="1">
      <alignment vertical="center"/>
    </xf>
    <xf numFmtId="183" fontId="8" fillId="0" borderId="35" xfId="0" applyNumberFormat="1" applyFont="1" applyFill="1" applyBorder="1" applyAlignment="1">
      <alignment vertical="center"/>
    </xf>
    <xf numFmtId="176" fontId="8" fillId="0" borderId="53" xfId="0" applyNumberFormat="1" applyFont="1" applyFill="1" applyBorder="1" applyAlignment="1">
      <alignment vertical="center"/>
    </xf>
    <xf numFmtId="176" fontId="8" fillId="0" borderId="44" xfId="0" applyNumberFormat="1" applyFont="1" applyFill="1" applyBorder="1" applyAlignment="1">
      <alignment vertical="center"/>
    </xf>
    <xf numFmtId="183" fontId="8" fillId="0" borderId="44" xfId="0" applyNumberFormat="1" applyFont="1" applyFill="1" applyBorder="1" applyAlignment="1">
      <alignment vertical="center"/>
    </xf>
    <xf numFmtId="176" fontId="8" fillId="0" borderId="54" xfId="0" applyNumberFormat="1" applyFont="1" applyFill="1" applyBorder="1" applyAlignment="1">
      <alignment vertical="center"/>
    </xf>
    <xf numFmtId="176" fontId="8" fillId="0" borderId="36" xfId="0" applyNumberFormat="1" applyFont="1" applyFill="1" applyBorder="1" applyAlignment="1">
      <alignment vertical="center"/>
    </xf>
    <xf numFmtId="176" fontId="8" fillId="0" borderId="45" xfId="0" applyNumberFormat="1" applyFont="1" applyFill="1" applyBorder="1" applyAlignment="1">
      <alignment vertical="center"/>
    </xf>
    <xf numFmtId="184" fontId="8" fillId="0" borderId="35" xfId="0" applyNumberFormat="1" applyFont="1" applyFill="1" applyBorder="1" applyAlignment="1">
      <alignment vertical="center"/>
    </xf>
    <xf numFmtId="183" fontId="0" fillId="0" borderId="0" xfId="0" applyNumberFormat="1" applyFont="1" applyFill="1" applyAlignment="1">
      <alignment/>
    </xf>
    <xf numFmtId="0" fontId="3" fillId="0" borderId="37" xfId="0" applyFont="1" applyFill="1" applyBorder="1" applyAlignment="1">
      <alignment horizontal="distributed" vertical="center"/>
    </xf>
    <xf numFmtId="0" fontId="3" fillId="0" borderId="46" xfId="0" applyFont="1" applyFill="1" applyBorder="1" applyAlignment="1">
      <alignment horizontal="distributed" vertical="center"/>
    </xf>
    <xf numFmtId="185" fontId="8" fillId="0" borderId="19" xfId="0" applyNumberFormat="1" applyFont="1" applyFill="1" applyBorder="1" applyAlignment="1">
      <alignment vertical="center"/>
    </xf>
    <xf numFmtId="185" fontId="8" fillId="0" borderId="15" xfId="0" applyNumberFormat="1" applyFont="1" applyFill="1" applyBorder="1" applyAlignment="1">
      <alignment vertical="center"/>
    </xf>
    <xf numFmtId="185" fontId="8" fillId="0" borderId="20" xfId="0" applyNumberFormat="1" applyFont="1" applyFill="1" applyBorder="1" applyAlignment="1">
      <alignment vertical="center"/>
    </xf>
    <xf numFmtId="0" fontId="3" fillId="0" borderId="50" xfId="0" applyFont="1" applyFill="1" applyBorder="1" applyAlignment="1">
      <alignment horizontal="distributed" vertical="center"/>
    </xf>
    <xf numFmtId="38" fontId="0" fillId="0" borderId="0" xfId="0" applyNumberFormat="1" applyFont="1" applyFill="1" applyAlignment="1">
      <alignment/>
    </xf>
    <xf numFmtId="0" fontId="3" fillId="0" borderId="55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center" vertical="center"/>
    </xf>
    <xf numFmtId="176" fontId="8" fillId="0" borderId="56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76" fontId="8" fillId="0" borderId="22" xfId="0" applyNumberFormat="1" applyFont="1" applyFill="1" applyBorder="1" applyAlignment="1">
      <alignment horizontal="right" vertical="center"/>
    </xf>
    <xf numFmtId="176" fontId="8" fillId="0" borderId="57" xfId="0" applyNumberFormat="1" applyFont="1" applyFill="1" applyBorder="1" applyAlignment="1">
      <alignment horizontal="right" vertical="center"/>
    </xf>
    <xf numFmtId="177" fontId="8" fillId="0" borderId="28" xfId="0" applyNumberFormat="1" applyFont="1" applyFill="1" applyBorder="1" applyAlignment="1">
      <alignment horizontal="right" vertical="center"/>
    </xf>
    <xf numFmtId="176" fontId="8" fillId="0" borderId="28" xfId="0" applyNumberFormat="1" applyFont="1" applyFill="1" applyBorder="1" applyAlignment="1">
      <alignment horizontal="right" vertical="center"/>
    </xf>
    <xf numFmtId="177" fontId="8" fillId="0" borderId="57" xfId="0" applyNumberFormat="1" applyFont="1" applyFill="1" applyBorder="1" applyAlignment="1">
      <alignment horizontal="right" vertical="center"/>
    </xf>
    <xf numFmtId="176" fontId="8" fillId="0" borderId="57" xfId="0" applyNumberFormat="1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 wrapText="1"/>
    </xf>
    <xf numFmtId="177" fontId="8" fillId="0" borderId="27" xfId="0" applyNumberFormat="1" applyFont="1" applyFill="1" applyBorder="1" applyAlignment="1">
      <alignment vertical="center"/>
    </xf>
    <xf numFmtId="177" fontId="8" fillId="0" borderId="38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3" fillId="0" borderId="58" xfId="66" applyFont="1" applyBorder="1" applyAlignment="1">
      <alignment horizontal="distributed" vertical="center"/>
      <protection/>
    </xf>
    <xf numFmtId="0" fontId="75" fillId="0" borderId="0" xfId="0" applyFont="1" applyAlignment="1">
      <alignment/>
    </xf>
    <xf numFmtId="0" fontId="74" fillId="0" borderId="0" xfId="0" applyFont="1" applyAlignment="1">
      <alignment/>
    </xf>
    <xf numFmtId="0" fontId="3" fillId="0" borderId="58" xfId="66" applyFont="1" applyBorder="1" applyAlignment="1">
      <alignment horizontal="center" vertical="center"/>
      <protection/>
    </xf>
    <xf numFmtId="0" fontId="3" fillId="0" borderId="59" xfId="66" applyFont="1" applyBorder="1" applyAlignment="1">
      <alignment horizontal="distributed" vertical="center"/>
      <protection/>
    </xf>
    <xf numFmtId="0" fontId="0" fillId="0" borderId="0" xfId="0" applyFont="1" applyAlignment="1">
      <alignment/>
    </xf>
    <xf numFmtId="0" fontId="3" fillId="0" borderId="0" xfId="53" applyNumberFormat="1" applyFont="1" applyFill="1" applyBorder="1" applyAlignment="1">
      <alignment horizontal="right" vertical="center"/>
    </xf>
    <xf numFmtId="186" fontId="3" fillId="0" borderId="0" xfId="53" applyNumberFormat="1" applyFont="1" applyFill="1" applyBorder="1" applyAlignment="1">
      <alignment horizontal="right" vertical="center"/>
    </xf>
    <xf numFmtId="38" fontId="3" fillId="0" borderId="0" xfId="53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3" fillId="0" borderId="55" xfId="66" applyFont="1" applyBorder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3" fillId="0" borderId="60" xfId="66" applyFont="1" applyBorder="1" applyAlignment="1">
      <alignment horizontal="distributed" vertical="center"/>
      <protection/>
    </xf>
    <xf numFmtId="38" fontId="8" fillId="0" borderId="60" xfId="53" applyFont="1" applyFill="1" applyBorder="1" applyAlignment="1">
      <alignment horizontal="right" vertical="center"/>
    </xf>
    <xf numFmtId="0" fontId="8" fillId="0" borderId="60" xfId="53" applyNumberFormat="1" applyFont="1" applyFill="1" applyBorder="1" applyAlignment="1">
      <alignment horizontal="right" vertical="center"/>
    </xf>
    <xf numFmtId="0" fontId="8" fillId="0" borderId="60" xfId="53" applyNumberFormat="1" applyFont="1" applyFill="1" applyBorder="1" applyAlignment="1">
      <alignment horizontal="center" vertical="center"/>
    </xf>
    <xf numFmtId="0" fontId="8" fillId="0" borderId="40" xfId="53" applyNumberFormat="1" applyFont="1" applyFill="1" applyBorder="1" applyAlignment="1">
      <alignment horizontal="right" vertical="center"/>
    </xf>
    <xf numFmtId="0" fontId="3" fillId="0" borderId="40" xfId="66" applyFont="1" applyBorder="1" applyAlignment="1">
      <alignment horizontal="distributed" vertical="center"/>
      <protection/>
    </xf>
    <xf numFmtId="38" fontId="8" fillId="0" borderId="40" xfId="53" applyFont="1" applyFill="1" applyBorder="1" applyAlignment="1">
      <alignment horizontal="right" vertical="center"/>
    </xf>
    <xf numFmtId="0" fontId="8" fillId="0" borderId="40" xfId="53" applyNumberFormat="1" applyFont="1" applyFill="1" applyBorder="1" applyAlignment="1">
      <alignment horizontal="center" vertical="center"/>
    </xf>
    <xf numFmtId="187" fontId="8" fillId="0" borderId="60" xfId="53" applyNumberFormat="1" applyFont="1" applyFill="1" applyBorder="1" applyAlignment="1">
      <alignment horizontal="right" vertical="center"/>
    </xf>
    <xf numFmtId="0" fontId="3" fillId="0" borderId="41" xfId="66" applyFont="1" applyBorder="1" applyAlignment="1">
      <alignment horizontal="distributed" vertical="center"/>
      <protection/>
    </xf>
    <xf numFmtId="38" fontId="8" fillId="0" borderId="41" xfId="53" applyFont="1" applyFill="1" applyBorder="1" applyAlignment="1">
      <alignment horizontal="right" vertical="center"/>
    </xf>
    <xf numFmtId="0" fontId="8" fillId="0" borderId="41" xfId="53" applyNumberFormat="1" applyFont="1" applyFill="1" applyBorder="1" applyAlignment="1">
      <alignment horizontal="right" vertical="center"/>
    </xf>
    <xf numFmtId="0" fontId="8" fillId="0" borderId="41" xfId="53" applyNumberFormat="1" applyFont="1" applyFill="1" applyBorder="1" applyAlignment="1">
      <alignment horizontal="center" vertical="center"/>
    </xf>
    <xf numFmtId="49" fontId="8" fillId="0" borderId="41" xfId="53" applyNumberFormat="1" applyFont="1" applyFill="1" applyBorder="1" applyAlignment="1">
      <alignment horizontal="right" vertical="center"/>
    </xf>
    <xf numFmtId="38" fontId="8" fillId="0" borderId="60" xfId="53" applyFont="1" applyBorder="1" applyAlignment="1">
      <alignment/>
    </xf>
    <xf numFmtId="187" fontId="8" fillId="0" borderId="60" xfId="53" applyNumberFormat="1" applyFont="1" applyBorder="1" applyAlignment="1">
      <alignment/>
    </xf>
    <xf numFmtId="186" fontId="8" fillId="0" borderId="41" xfId="53" applyNumberFormat="1" applyFont="1" applyFill="1" applyBorder="1" applyAlignment="1">
      <alignment horizontal="right" vertical="center"/>
    </xf>
    <xf numFmtId="187" fontId="8" fillId="0" borderId="41" xfId="53" applyNumberFormat="1" applyFont="1" applyFill="1" applyBorder="1" applyAlignment="1">
      <alignment horizontal="right" vertical="center"/>
    </xf>
    <xf numFmtId="188" fontId="8" fillId="0" borderId="41" xfId="53" applyNumberFormat="1" applyFont="1" applyFill="1" applyBorder="1" applyAlignment="1">
      <alignment horizontal="right" vertical="center"/>
    </xf>
    <xf numFmtId="38" fontId="8" fillId="0" borderId="60" xfId="53" applyFont="1" applyBorder="1" applyAlignment="1">
      <alignment horizontal="right" vertical="center"/>
    </xf>
    <xf numFmtId="38" fontId="8" fillId="0" borderId="60" xfId="53" applyFont="1" applyBorder="1" applyAlignment="1">
      <alignment/>
    </xf>
    <xf numFmtId="0" fontId="3" fillId="0" borderId="41" xfId="66" applyFont="1" applyFill="1" applyBorder="1" applyAlignment="1">
      <alignment horizontal="distributed" vertical="center"/>
      <protection/>
    </xf>
    <xf numFmtId="38" fontId="8" fillId="0" borderId="41" xfId="53" applyFont="1" applyBorder="1" applyAlignment="1">
      <alignment/>
    </xf>
    <xf numFmtId="38" fontId="8" fillId="0" borderId="41" xfId="53" applyNumberFormat="1" applyFont="1" applyBorder="1" applyAlignment="1">
      <alignment horizontal="right" vertical="center"/>
    </xf>
    <xf numFmtId="187" fontId="8" fillId="0" borderId="41" xfId="53" applyNumberFormat="1" applyFont="1" applyBorder="1" applyAlignment="1">
      <alignment/>
    </xf>
    <xf numFmtId="38" fontId="8" fillId="0" borderId="60" xfId="53" applyFont="1" applyFill="1" applyBorder="1" applyAlignment="1">
      <alignment vertical="center"/>
    </xf>
    <xf numFmtId="0" fontId="3" fillId="0" borderId="42" xfId="66" applyFont="1" applyFill="1" applyBorder="1" applyAlignment="1">
      <alignment horizontal="distributed" vertical="center"/>
      <protection/>
    </xf>
    <xf numFmtId="38" fontId="8" fillId="0" borderId="42" xfId="53" applyFont="1" applyFill="1" applyBorder="1" applyAlignment="1">
      <alignment horizontal="right" vertical="center"/>
    </xf>
    <xf numFmtId="0" fontId="8" fillId="0" borderId="42" xfId="53" applyNumberFormat="1" applyFont="1" applyFill="1" applyBorder="1" applyAlignment="1">
      <alignment horizontal="right" vertical="center"/>
    </xf>
    <xf numFmtId="38" fontId="8" fillId="0" borderId="40" xfId="53" applyFont="1" applyFill="1" applyBorder="1" applyAlignment="1">
      <alignment vertical="center"/>
    </xf>
    <xf numFmtId="0" fontId="3" fillId="0" borderId="42" xfId="66" applyFont="1" applyBorder="1" applyAlignment="1">
      <alignment horizontal="distributed" vertical="center"/>
      <protection/>
    </xf>
    <xf numFmtId="38" fontId="8" fillId="0" borderId="42" xfId="53" applyFont="1" applyFill="1" applyBorder="1" applyAlignment="1">
      <alignment vertical="center"/>
    </xf>
    <xf numFmtId="190" fontId="8" fillId="0" borderId="42" xfId="53" applyNumberFormat="1" applyFont="1" applyFill="1" applyBorder="1" applyAlignment="1">
      <alignment horizontal="right" vertical="center"/>
    </xf>
    <xf numFmtId="38" fontId="8" fillId="0" borderId="42" xfId="53" applyFont="1" applyFill="1" applyBorder="1" applyAlignment="1">
      <alignment/>
    </xf>
    <xf numFmtId="0" fontId="8" fillId="0" borderId="42" xfId="53" applyNumberFormat="1" applyFont="1" applyFill="1" applyBorder="1" applyAlignment="1">
      <alignment/>
    </xf>
    <xf numFmtId="0" fontId="8" fillId="0" borderId="40" xfId="66" applyNumberFormat="1" applyFont="1" applyFill="1" applyBorder="1" applyAlignment="1">
      <alignment horizontal="right" vertical="center"/>
      <protection/>
    </xf>
    <xf numFmtId="38" fontId="8" fillId="0" borderId="60" xfId="53" applyFont="1" applyBorder="1" applyAlignment="1">
      <alignment horizontal="right"/>
    </xf>
    <xf numFmtId="187" fontId="8" fillId="0" borderId="60" xfId="53" applyNumberFormat="1" applyFont="1" applyBorder="1" applyAlignment="1">
      <alignment horizontal="right"/>
    </xf>
    <xf numFmtId="38" fontId="8" fillId="0" borderId="42" xfId="53" applyFont="1" applyBorder="1" applyAlignment="1">
      <alignment horizontal="right"/>
    </xf>
    <xf numFmtId="187" fontId="8" fillId="0" borderId="42" xfId="53" applyNumberFormat="1" applyFont="1" applyBorder="1" applyAlignment="1">
      <alignment horizontal="right"/>
    </xf>
    <xf numFmtId="0" fontId="8" fillId="0" borderId="25" xfId="53" applyNumberFormat="1" applyFont="1" applyFill="1" applyBorder="1" applyAlignment="1">
      <alignment horizontal="right" vertical="center"/>
    </xf>
    <xf numFmtId="49" fontId="8" fillId="0" borderId="26" xfId="53" applyNumberFormat="1" applyFont="1" applyFill="1" applyBorder="1" applyAlignment="1">
      <alignment horizontal="right" vertical="center"/>
    </xf>
    <xf numFmtId="38" fontId="8" fillId="0" borderId="41" xfId="53" applyFont="1" applyFill="1" applyBorder="1" applyAlignment="1">
      <alignment/>
    </xf>
    <xf numFmtId="0" fontId="8" fillId="0" borderId="26" xfId="53" applyNumberFormat="1" applyFont="1" applyFill="1" applyBorder="1" applyAlignment="1">
      <alignment horizontal="right" vertical="center"/>
    </xf>
    <xf numFmtId="38" fontId="8" fillId="0" borderId="41" xfId="53" applyFont="1" applyBorder="1" applyAlignment="1">
      <alignment/>
    </xf>
    <xf numFmtId="187" fontId="8" fillId="0" borderId="61" xfId="53" applyNumberFormat="1" applyFont="1" applyFill="1" applyBorder="1" applyAlignment="1">
      <alignment horizontal="right" vertical="center"/>
    </xf>
    <xf numFmtId="0" fontId="8" fillId="0" borderId="40" xfId="66" applyFont="1" applyBorder="1" applyAlignment="1">
      <alignment horizontal="distributed" vertical="center"/>
      <protection/>
    </xf>
    <xf numFmtId="0" fontId="8" fillId="0" borderId="42" xfId="66" applyFont="1" applyBorder="1" applyAlignment="1">
      <alignment horizontal="distributed" vertical="center"/>
      <protection/>
    </xf>
    <xf numFmtId="0" fontId="6" fillId="0" borderId="0" xfId="0" applyFont="1" applyAlignment="1">
      <alignment horizontal="right"/>
    </xf>
    <xf numFmtId="0" fontId="10" fillId="0" borderId="37" xfId="0" applyFont="1" applyFill="1" applyBorder="1" applyAlignment="1">
      <alignment horizontal="distributed" vertical="center" shrinkToFit="1"/>
    </xf>
    <xf numFmtId="0" fontId="10" fillId="0" borderId="21" xfId="0" applyFont="1" applyFill="1" applyBorder="1" applyAlignment="1">
      <alignment horizontal="distributed" vertical="center" shrinkToFit="1"/>
    </xf>
    <xf numFmtId="49" fontId="6" fillId="0" borderId="62" xfId="0" applyNumberFormat="1" applyFont="1" applyFill="1" applyBorder="1" applyAlignment="1">
      <alignment horizontal="left" vertical="distributed" wrapText="1"/>
    </xf>
    <xf numFmtId="38" fontId="8" fillId="0" borderId="30" xfId="53" applyFont="1" applyFill="1" applyBorder="1" applyAlignment="1">
      <alignment horizontal="center" vertical="center" wrapText="1"/>
    </xf>
    <xf numFmtId="38" fontId="8" fillId="0" borderId="39" xfId="53" applyFont="1" applyFill="1" applyBorder="1" applyAlignment="1">
      <alignment horizontal="center" vertical="center" wrapText="1"/>
    </xf>
    <xf numFmtId="38" fontId="8" fillId="0" borderId="32" xfId="53" applyFont="1" applyFill="1" applyBorder="1" applyAlignment="1">
      <alignment horizontal="center" vertical="center" wrapText="1"/>
    </xf>
    <xf numFmtId="38" fontId="8" fillId="0" borderId="51" xfId="53" applyFont="1" applyFill="1" applyBorder="1" applyAlignment="1">
      <alignment horizontal="center" vertical="center" wrapText="1"/>
    </xf>
    <xf numFmtId="38" fontId="8" fillId="0" borderId="36" xfId="53" applyFont="1" applyFill="1" applyBorder="1" applyAlignment="1">
      <alignment horizontal="center" vertical="center" wrapText="1"/>
    </xf>
    <xf numFmtId="38" fontId="8" fillId="0" borderId="35" xfId="53" applyFont="1" applyFill="1" applyBorder="1" applyAlignment="1">
      <alignment horizontal="center" vertical="center" wrapText="1"/>
    </xf>
    <xf numFmtId="38" fontId="8" fillId="0" borderId="35" xfId="53" applyFont="1" applyFill="1" applyBorder="1" applyAlignment="1">
      <alignment horizontal="center" vertical="center"/>
    </xf>
    <xf numFmtId="38" fontId="8" fillId="0" borderId="36" xfId="53" applyFont="1" applyFill="1" applyBorder="1" applyAlignment="1">
      <alignment horizontal="center" vertical="center"/>
    </xf>
    <xf numFmtId="38" fontId="8" fillId="0" borderId="11" xfId="53" applyFont="1" applyFill="1" applyBorder="1" applyAlignment="1">
      <alignment horizontal="center" vertical="center" wrapText="1"/>
    </xf>
    <xf numFmtId="181" fontId="11" fillId="0" borderId="63" xfId="53" applyNumberFormat="1" applyFont="1" applyFill="1" applyBorder="1" applyAlignment="1">
      <alignment vertical="center" shrinkToFit="1"/>
    </xf>
    <xf numFmtId="181" fontId="11" fillId="0" borderId="28" xfId="53" applyNumberFormat="1" applyFont="1" applyFill="1" applyBorder="1" applyAlignment="1">
      <alignment vertical="center" shrinkToFit="1"/>
    </xf>
    <xf numFmtId="181" fontId="11" fillId="0" borderId="38" xfId="53" applyNumberFormat="1" applyFont="1" applyFill="1" applyBorder="1" applyAlignment="1">
      <alignment vertical="center" shrinkToFit="1"/>
    </xf>
    <xf numFmtId="176" fontId="8" fillId="0" borderId="11" xfId="0" applyNumberFormat="1" applyFont="1" applyFill="1" applyBorder="1" applyAlignment="1">
      <alignment vertical="center"/>
    </xf>
    <xf numFmtId="183" fontId="8" fillId="0" borderId="11" xfId="0" applyNumberFormat="1" applyFont="1" applyFill="1" applyBorder="1" applyAlignment="1">
      <alignment vertical="center"/>
    </xf>
    <xf numFmtId="176" fontId="8" fillId="0" borderId="37" xfId="0" applyNumberFormat="1" applyFont="1" applyFill="1" applyBorder="1" applyAlignment="1">
      <alignment vertical="center"/>
    </xf>
    <xf numFmtId="176" fontId="8" fillId="0" borderId="63" xfId="0" applyNumberFormat="1" applyFont="1" applyFill="1" applyBorder="1" applyAlignment="1">
      <alignment vertical="center"/>
    </xf>
    <xf numFmtId="176" fontId="8" fillId="0" borderId="28" xfId="0" applyNumberFormat="1" applyFont="1" applyFill="1" applyBorder="1" applyAlignment="1">
      <alignment vertical="center"/>
    </xf>
    <xf numFmtId="176" fontId="8" fillId="0" borderId="38" xfId="0" applyNumberFormat="1" applyFont="1" applyFill="1" applyBorder="1" applyAlignment="1">
      <alignment vertical="center"/>
    </xf>
    <xf numFmtId="182" fontId="8" fillId="0" borderId="28" xfId="0" applyNumberFormat="1" applyFont="1" applyFill="1" applyBorder="1" applyAlignment="1">
      <alignment horizontal="right" vertical="center"/>
    </xf>
    <xf numFmtId="182" fontId="8" fillId="0" borderId="38" xfId="0" applyNumberFormat="1" applyFont="1" applyFill="1" applyBorder="1" applyAlignment="1">
      <alignment horizontal="right" vertical="center"/>
    </xf>
    <xf numFmtId="0" fontId="6" fillId="0" borderId="17" xfId="0" applyFont="1" applyBorder="1" applyAlignment="1">
      <alignment wrapText="1"/>
    </xf>
    <xf numFmtId="0" fontId="75" fillId="0" borderId="0" xfId="0" applyFont="1" applyAlignment="1">
      <alignment vertical="center"/>
    </xf>
    <xf numFmtId="0" fontId="6" fillId="0" borderId="17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7" xfId="0" applyFont="1" applyBorder="1" applyAlignment="1">
      <alignment vertical="center"/>
    </xf>
    <xf numFmtId="0" fontId="76" fillId="0" borderId="0" xfId="65" applyFont="1">
      <alignment vertical="center"/>
      <protection/>
    </xf>
    <xf numFmtId="0" fontId="76" fillId="0" borderId="0" xfId="65" applyFont="1" applyBorder="1">
      <alignment vertical="center"/>
      <protection/>
    </xf>
    <xf numFmtId="176" fontId="76" fillId="0" borderId="0" xfId="65" applyNumberFormat="1" applyFont="1" applyBorder="1">
      <alignment vertical="center"/>
      <protection/>
    </xf>
    <xf numFmtId="0" fontId="77" fillId="0" borderId="0" xfId="0" applyFont="1" applyFill="1" applyBorder="1" applyAlignment="1">
      <alignment horizontal="center" vertical="center"/>
    </xf>
    <xf numFmtId="176" fontId="78" fillId="0" borderId="0" xfId="0" applyNumberFormat="1" applyFont="1" applyFill="1" applyBorder="1" applyAlignment="1">
      <alignment vertical="center"/>
    </xf>
    <xf numFmtId="1" fontId="76" fillId="0" borderId="0" xfId="65" applyNumberFormat="1" applyFont="1" applyBorder="1">
      <alignment vertical="center"/>
      <protection/>
    </xf>
    <xf numFmtId="0" fontId="77" fillId="0" borderId="0" xfId="0" applyFont="1" applyFill="1" applyAlignment="1">
      <alignment vertical="center"/>
    </xf>
    <xf numFmtId="0" fontId="79" fillId="0" borderId="0" xfId="0" applyFont="1" applyFill="1" applyAlignment="1">
      <alignment vertical="center"/>
    </xf>
    <xf numFmtId="38" fontId="80" fillId="0" borderId="0" xfId="53" applyFont="1" applyFill="1" applyAlignment="1">
      <alignment vertical="center"/>
    </xf>
    <xf numFmtId="0" fontId="76" fillId="0" borderId="0" xfId="0" applyFont="1" applyFill="1" applyAlignment="1">
      <alignment/>
    </xf>
    <xf numFmtId="38" fontId="81" fillId="0" borderId="0" xfId="53" applyFont="1" applyFill="1" applyAlignment="1">
      <alignment vertical="center"/>
    </xf>
    <xf numFmtId="0" fontId="82" fillId="0" borderId="0" xfId="0" applyFont="1" applyFill="1" applyAlignment="1">
      <alignment vertical="top"/>
    </xf>
    <xf numFmtId="38" fontId="83" fillId="0" borderId="0" xfId="53" applyFont="1" applyFill="1" applyBorder="1" applyAlignment="1">
      <alignment/>
    </xf>
    <xf numFmtId="38" fontId="83" fillId="0" borderId="0" xfId="53" applyFont="1" applyFill="1" applyAlignment="1">
      <alignment vertical="center"/>
    </xf>
    <xf numFmtId="38" fontId="81" fillId="0" borderId="0" xfId="53" applyFont="1" applyFill="1" applyAlignment="1">
      <alignment/>
    </xf>
    <xf numFmtId="182" fontId="76" fillId="0" borderId="0" xfId="0" applyNumberFormat="1" applyFont="1" applyFill="1" applyAlignment="1">
      <alignment/>
    </xf>
    <xf numFmtId="0" fontId="84" fillId="0" borderId="0" xfId="0" applyFont="1" applyFill="1" applyAlignment="1">
      <alignment horizontal="right"/>
    </xf>
    <xf numFmtId="0" fontId="84" fillId="0" borderId="0" xfId="0" applyFont="1" applyFill="1" applyAlignment="1">
      <alignment/>
    </xf>
    <xf numFmtId="0" fontId="80" fillId="0" borderId="0" xfId="0" applyFont="1" applyFill="1" applyAlignment="1">
      <alignment/>
    </xf>
    <xf numFmtId="38" fontId="83" fillId="0" borderId="0" xfId="51" applyFont="1" applyFill="1" applyAlignment="1">
      <alignment/>
    </xf>
    <xf numFmtId="0" fontId="83" fillId="0" borderId="0" xfId="0" applyFont="1" applyFill="1" applyAlignment="1">
      <alignment/>
    </xf>
    <xf numFmtId="0" fontId="81" fillId="0" borderId="0" xfId="0" applyFont="1" applyFill="1" applyAlignment="1">
      <alignment/>
    </xf>
    <xf numFmtId="0" fontId="82" fillId="0" borderId="0" xfId="0" applyFont="1" applyFill="1" applyAlignment="1">
      <alignment vertical="center"/>
    </xf>
    <xf numFmtId="0" fontId="85" fillId="0" borderId="0" xfId="0" applyFont="1" applyFill="1" applyAlignment="1">
      <alignment/>
    </xf>
    <xf numFmtId="38" fontId="81" fillId="0" borderId="64" xfId="53" applyFont="1" applyFill="1" applyBorder="1" applyAlignment="1">
      <alignment vertical="center"/>
    </xf>
    <xf numFmtId="38" fontId="83" fillId="0" borderId="64" xfId="53" applyFont="1" applyFill="1" applyBorder="1" applyAlignment="1">
      <alignment horizontal="center"/>
    </xf>
    <xf numFmtId="38" fontId="83" fillId="0" borderId="64" xfId="53" applyFont="1" applyFill="1" applyBorder="1" applyAlignment="1">
      <alignment vertical="center"/>
    </xf>
    <xf numFmtId="38" fontId="81" fillId="0" borderId="64" xfId="53" applyFont="1" applyFill="1" applyBorder="1" applyAlignment="1">
      <alignment/>
    </xf>
    <xf numFmtId="38" fontId="86" fillId="0" borderId="64" xfId="53" applyFont="1" applyFill="1" applyBorder="1" applyAlignment="1">
      <alignment/>
    </xf>
    <xf numFmtId="38" fontId="81" fillId="0" borderId="64" xfId="53" applyFont="1" applyFill="1" applyBorder="1" applyAlignment="1">
      <alignment/>
    </xf>
    <xf numFmtId="38" fontId="83" fillId="0" borderId="64" xfId="51" applyFont="1" applyFill="1" applyBorder="1" applyAlignment="1">
      <alignment/>
    </xf>
    <xf numFmtId="38" fontId="81" fillId="0" borderId="64" xfId="53" applyFont="1" applyFill="1" applyBorder="1" applyAlignment="1">
      <alignment horizontal="center"/>
    </xf>
    <xf numFmtId="38" fontId="81" fillId="0" borderId="64" xfId="53" applyFont="1" applyFill="1" applyBorder="1" applyAlignment="1">
      <alignment horizontal="center" vertical="center"/>
    </xf>
    <xf numFmtId="38" fontId="83" fillId="0" borderId="0" xfId="53" applyFont="1" applyFill="1" applyBorder="1" applyAlignment="1">
      <alignment vertical="center"/>
    </xf>
    <xf numFmtId="0" fontId="87" fillId="0" borderId="64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 indent="5"/>
    </xf>
    <xf numFmtId="0" fontId="3" fillId="0" borderId="65" xfId="0" applyFont="1" applyFill="1" applyBorder="1" applyAlignment="1">
      <alignment horizontal="distributed" vertical="center"/>
    </xf>
    <xf numFmtId="0" fontId="3" fillId="0" borderId="66" xfId="0" applyFont="1" applyFill="1" applyBorder="1" applyAlignment="1">
      <alignment horizontal="distributed" vertical="center"/>
    </xf>
    <xf numFmtId="0" fontId="3" fillId="0" borderId="67" xfId="0" applyFont="1" applyFill="1" applyBorder="1" applyAlignment="1">
      <alignment horizontal="distributed" vertical="center"/>
    </xf>
    <xf numFmtId="0" fontId="3" fillId="0" borderId="68" xfId="0" applyFont="1" applyFill="1" applyBorder="1" applyAlignment="1">
      <alignment horizontal="distributed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3" fillId="0" borderId="58" xfId="66" applyFont="1" applyBorder="1" applyAlignment="1">
      <alignment horizontal="distributed" vertical="center"/>
      <protection/>
    </xf>
    <xf numFmtId="0" fontId="3" fillId="0" borderId="58" xfId="66" applyFont="1" applyFill="1" applyBorder="1" applyAlignment="1">
      <alignment horizontal="distributed" vertical="center" wrapText="1"/>
      <protection/>
    </xf>
    <xf numFmtId="0" fontId="0" fillId="0" borderId="58" xfId="0" applyFont="1" applyBorder="1" applyAlignment="1">
      <alignment horizontal="distributed"/>
    </xf>
    <xf numFmtId="0" fontId="10" fillId="0" borderId="58" xfId="66" applyFont="1" applyFill="1" applyBorder="1" applyAlignment="1">
      <alignment horizontal="distributed" vertical="center"/>
      <protection/>
    </xf>
    <xf numFmtId="0" fontId="10" fillId="0" borderId="59" xfId="66" applyFont="1" applyFill="1" applyBorder="1" applyAlignment="1">
      <alignment horizontal="distributed" vertical="center"/>
      <protection/>
    </xf>
    <xf numFmtId="0" fontId="21" fillId="0" borderId="23" xfId="0" applyFont="1" applyFill="1" applyBorder="1" applyAlignment="1">
      <alignment horizontal="left" vertical="center"/>
    </xf>
    <xf numFmtId="0" fontId="3" fillId="0" borderId="59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58" xfId="66" applyFont="1" applyBorder="1" applyAlignment="1">
      <alignment horizontal="distributed" vertical="center" wrapText="1"/>
      <protection/>
    </xf>
    <xf numFmtId="0" fontId="6" fillId="0" borderId="17" xfId="0" applyFont="1" applyBorder="1" applyAlignment="1">
      <alignment horizontal="left" wrapText="1"/>
    </xf>
    <xf numFmtId="0" fontId="3" fillId="0" borderId="59" xfId="66" applyFont="1" applyFill="1" applyBorder="1" applyAlignment="1">
      <alignment horizontal="distributed" vertical="center"/>
      <protection/>
    </xf>
    <xf numFmtId="0" fontId="3" fillId="0" borderId="46" xfId="66" applyFont="1" applyFill="1" applyBorder="1" applyAlignment="1">
      <alignment horizontal="distributed" vertical="center"/>
      <protection/>
    </xf>
    <xf numFmtId="0" fontId="3" fillId="0" borderId="50" xfId="66" applyFont="1" applyFill="1" applyBorder="1" applyAlignment="1">
      <alignment horizontal="distributed" vertical="center"/>
      <protection/>
    </xf>
    <xf numFmtId="0" fontId="3" fillId="0" borderId="59" xfId="0" applyFont="1" applyBorder="1" applyAlignment="1">
      <alignment horizontal="distributed" vertical="center" wrapText="1"/>
    </xf>
    <xf numFmtId="0" fontId="3" fillId="0" borderId="46" xfId="0" applyFont="1" applyBorder="1" applyAlignment="1">
      <alignment horizontal="distributed" vertical="center" wrapText="1"/>
    </xf>
    <xf numFmtId="0" fontId="3" fillId="0" borderId="5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59" xfId="0" applyFont="1" applyBorder="1" applyAlignment="1">
      <alignment horizontal="distributed" vertical="center" wrapText="1"/>
    </xf>
    <xf numFmtId="0" fontId="10" fillId="0" borderId="46" xfId="0" applyFont="1" applyBorder="1" applyAlignment="1">
      <alignment horizontal="distributed" vertical="center" wrapText="1"/>
    </xf>
    <xf numFmtId="0" fontId="10" fillId="0" borderId="50" xfId="0" applyFont="1" applyBorder="1" applyAlignment="1">
      <alignment horizontal="distributed" vertical="center" wrapText="1"/>
    </xf>
    <xf numFmtId="0" fontId="3" fillId="0" borderId="58" xfId="0" applyFont="1" applyBorder="1" applyAlignment="1">
      <alignment horizontal="distributed" vertical="center" wrapText="1"/>
    </xf>
    <xf numFmtId="0" fontId="3" fillId="0" borderId="58" xfId="0" applyFont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3" fillId="0" borderId="69" xfId="0" applyFont="1" applyFill="1" applyBorder="1" applyAlignment="1">
      <alignment horizontal="distributed" vertical="center"/>
    </xf>
    <xf numFmtId="0" fontId="3" fillId="0" borderId="72" xfId="0" applyFont="1" applyFill="1" applyBorder="1" applyAlignment="1">
      <alignment horizontal="distributed" vertical="center"/>
    </xf>
    <xf numFmtId="0" fontId="3" fillId="0" borderId="73" xfId="0" applyFont="1" applyFill="1" applyBorder="1" applyAlignment="1">
      <alignment horizontal="left" vertical="distributed" wrapText="1"/>
    </xf>
    <xf numFmtId="0" fontId="3" fillId="0" borderId="74" xfId="0" applyFont="1" applyFill="1" applyBorder="1" applyAlignment="1">
      <alignment horizontal="left" vertical="distributed"/>
    </xf>
    <xf numFmtId="0" fontId="3" fillId="0" borderId="75" xfId="0" applyFont="1" applyFill="1" applyBorder="1" applyAlignment="1">
      <alignment horizontal="left" vertical="distributed"/>
    </xf>
    <xf numFmtId="0" fontId="3" fillId="0" borderId="76" xfId="0" applyFont="1" applyFill="1" applyBorder="1" applyAlignment="1">
      <alignment horizontal="left" vertical="distributed"/>
    </xf>
    <xf numFmtId="0" fontId="3" fillId="0" borderId="77" xfId="0" applyFont="1" applyFill="1" applyBorder="1" applyAlignment="1">
      <alignment horizontal="left" vertical="distributed"/>
    </xf>
    <xf numFmtId="0" fontId="3" fillId="0" borderId="78" xfId="0" applyFont="1" applyFill="1" applyBorder="1" applyAlignment="1">
      <alignment horizontal="left" vertical="distributed"/>
    </xf>
    <xf numFmtId="0" fontId="10" fillId="0" borderId="34" xfId="0" applyFont="1" applyFill="1" applyBorder="1" applyAlignment="1">
      <alignment horizontal="distributed" vertical="center" indent="1"/>
    </xf>
    <xf numFmtId="0" fontId="10" fillId="0" borderId="35" xfId="0" applyFont="1" applyFill="1" applyBorder="1" applyAlignment="1">
      <alignment horizontal="distributed" vertical="center" indent="1"/>
    </xf>
    <xf numFmtId="0" fontId="10" fillId="0" borderId="33" xfId="0" applyFont="1" applyFill="1" applyBorder="1" applyAlignment="1">
      <alignment horizontal="distributed" vertical="center" indent="1"/>
    </xf>
    <xf numFmtId="0" fontId="10" fillId="0" borderId="10" xfId="0" applyFont="1" applyFill="1" applyBorder="1" applyAlignment="1">
      <alignment horizontal="distributed" vertical="center" indent="1"/>
    </xf>
    <xf numFmtId="0" fontId="10" fillId="0" borderId="11" xfId="0" applyFont="1" applyFill="1" applyBorder="1" applyAlignment="1">
      <alignment horizontal="distributed" vertical="center" indent="1"/>
    </xf>
    <xf numFmtId="0" fontId="10" fillId="0" borderId="21" xfId="0" applyFont="1" applyFill="1" applyBorder="1" applyAlignment="1">
      <alignment horizontal="distributed" vertical="center" indent="1"/>
    </xf>
    <xf numFmtId="0" fontId="10" fillId="0" borderId="29" xfId="0" applyFont="1" applyFill="1" applyBorder="1" applyAlignment="1">
      <alignment horizontal="distributed" vertical="center" indent="1"/>
    </xf>
    <xf numFmtId="0" fontId="10" fillId="0" borderId="30" xfId="0" applyFont="1" applyFill="1" applyBorder="1" applyAlignment="1">
      <alignment horizontal="distributed" vertical="center" indent="1"/>
    </xf>
    <xf numFmtId="0" fontId="10" fillId="0" borderId="31" xfId="0" applyFont="1" applyFill="1" applyBorder="1" applyAlignment="1">
      <alignment horizontal="distributed" vertical="center" indent="1"/>
    </xf>
    <xf numFmtId="0" fontId="10" fillId="0" borderId="34" xfId="0" applyFont="1" applyFill="1" applyBorder="1" applyAlignment="1">
      <alignment horizontal="center" vertical="center" textRotation="255"/>
    </xf>
    <xf numFmtId="0" fontId="12" fillId="0" borderId="35" xfId="0" applyFont="1" applyFill="1" applyBorder="1" applyAlignment="1">
      <alignment horizontal="distributed" vertical="center"/>
    </xf>
    <xf numFmtId="0" fontId="10" fillId="0" borderId="35" xfId="0" applyFont="1" applyFill="1" applyBorder="1" applyAlignment="1">
      <alignment horizontal="distributed" vertical="center" wrapText="1"/>
    </xf>
    <xf numFmtId="0" fontId="10" fillId="0" borderId="35" xfId="0" applyFont="1" applyFill="1" applyBorder="1" applyAlignment="1">
      <alignment horizontal="distributed" vertical="center"/>
    </xf>
    <xf numFmtId="0" fontId="10" fillId="0" borderId="33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38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3" fillId="0" borderId="79" xfId="0" applyFont="1" applyFill="1" applyBorder="1" applyAlignment="1">
      <alignment horizontal="distributed" vertical="center"/>
    </xf>
    <xf numFmtId="0" fontId="3" fillId="0" borderId="80" xfId="0" applyFont="1" applyFill="1" applyBorder="1" applyAlignment="1">
      <alignment horizontal="distributed" vertical="center"/>
    </xf>
    <xf numFmtId="0" fontId="3" fillId="0" borderId="5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8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0" fontId="3" fillId="0" borderId="82" xfId="0" applyFont="1" applyFill="1" applyBorder="1" applyAlignment="1">
      <alignment horizontal="distributed" vertical="center"/>
    </xf>
    <xf numFmtId="0" fontId="3" fillId="0" borderId="8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38" fontId="8" fillId="0" borderId="14" xfId="53" applyFont="1" applyFill="1" applyBorder="1" applyAlignment="1">
      <alignment horizontal="center" vertical="center"/>
    </xf>
    <xf numFmtId="38" fontId="8" fillId="0" borderId="19" xfId="53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39" xfId="0" applyFont="1" applyFill="1" applyBorder="1" applyAlignment="1">
      <alignment horizontal="distributed" vertical="center"/>
    </xf>
    <xf numFmtId="38" fontId="8" fillId="0" borderId="84" xfId="53" applyFont="1" applyFill="1" applyBorder="1" applyAlignment="1">
      <alignment horizontal="center" vertical="center"/>
    </xf>
    <xf numFmtId="38" fontId="8" fillId="0" borderId="49" xfId="53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 wrapText="1"/>
    </xf>
    <xf numFmtId="0" fontId="10" fillId="0" borderId="79" xfId="0" applyFont="1" applyFill="1" applyBorder="1" applyAlignment="1">
      <alignment horizontal="center" vertical="center"/>
    </xf>
    <xf numFmtId="0" fontId="10" fillId="0" borderId="85" xfId="0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/>
    </xf>
    <xf numFmtId="0" fontId="10" fillId="0" borderId="86" xfId="0" applyFont="1" applyFill="1" applyBorder="1" applyAlignment="1">
      <alignment horizontal="distributed" vertical="center"/>
    </xf>
    <xf numFmtId="0" fontId="10" fillId="0" borderId="87" xfId="0" applyFont="1" applyFill="1" applyBorder="1" applyAlignment="1">
      <alignment horizontal="distributed" vertical="center"/>
    </xf>
    <xf numFmtId="0" fontId="10" fillId="0" borderId="69" xfId="0" applyFont="1" applyFill="1" applyBorder="1" applyAlignment="1">
      <alignment horizontal="distributed" vertical="center"/>
    </xf>
    <xf numFmtId="0" fontId="10" fillId="0" borderId="70" xfId="0" applyFont="1" applyFill="1" applyBorder="1" applyAlignment="1">
      <alignment horizontal="distributed" vertical="center"/>
    </xf>
    <xf numFmtId="0" fontId="10" fillId="0" borderId="71" xfId="0" applyFont="1" applyFill="1" applyBorder="1" applyAlignment="1">
      <alignment horizontal="distributed" vertical="center"/>
    </xf>
    <xf numFmtId="0" fontId="10" fillId="0" borderId="88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44" xfId="0" applyFont="1" applyFill="1" applyBorder="1" applyAlignment="1">
      <alignment horizontal="distributed" vertical="center"/>
    </xf>
    <xf numFmtId="0" fontId="10" fillId="0" borderId="28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right" vertical="center"/>
    </xf>
    <xf numFmtId="38" fontId="81" fillId="0" borderId="64" xfId="53" applyFont="1" applyFill="1" applyBorder="1" applyAlignment="1">
      <alignment horizontal="center"/>
    </xf>
    <xf numFmtId="38" fontId="83" fillId="0" borderId="64" xfId="53" applyFont="1" applyFill="1" applyBorder="1" applyAlignment="1">
      <alignment horizontal="center"/>
    </xf>
    <xf numFmtId="0" fontId="87" fillId="0" borderId="6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3" fillId="0" borderId="85" xfId="0" applyFont="1" applyFill="1" applyBorder="1" applyAlignment="1">
      <alignment horizontal="distributed" vertical="center"/>
    </xf>
    <xf numFmtId="0" fontId="3" fillId="0" borderId="86" xfId="0" applyFont="1" applyFill="1" applyBorder="1" applyAlignment="1">
      <alignment horizontal="distributed" vertical="center" indent="3"/>
    </xf>
    <xf numFmtId="0" fontId="3" fillId="0" borderId="70" xfId="0" applyFont="1" applyFill="1" applyBorder="1" applyAlignment="1">
      <alignment horizontal="distributed" vertical="center" indent="3"/>
    </xf>
    <xf numFmtId="0" fontId="3" fillId="0" borderId="87" xfId="0" applyFont="1" applyFill="1" applyBorder="1" applyAlignment="1">
      <alignment horizontal="distributed" vertical="center" indent="3"/>
    </xf>
    <xf numFmtId="0" fontId="3" fillId="0" borderId="69" xfId="0" applyFont="1" applyFill="1" applyBorder="1" applyAlignment="1">
      <alignment horizontal="distributed" vertical="center" indent="3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distributed" vertical="center"/>
    </xf>
    <xf numFmtId="0" fontId="10" fillId="0" borderId="4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distributed" vertical="center"/>
    </xf>
    <xf numFmtId="0" fontId="3" fillId="0" borderId="63" xfId="0" applyFont="1" applyFill="1" applyBorder="1" applyAlignment="1">
      <alignment horizontal="distributed" vertical="center"/>
    </xf>
    <xf numFmtId="0" fontId="16" fillId="0" borderId="0" xfId="0" applyFont="1" applyFill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distributed" vertical="center" indent="2"/>
    </xf>
    <xf numFmtId="0" fontId="3" fillId="0" borderId="70" xfId="0" applyFont="1" applyFill="1" applyBorder="1" applyAlignment="1">
      <alignment horizontal="distributed" vertical="center" indent="2"/>
    </xf>
    <xf numFmtId="0" fontId="3" fillId="0" borderId="87" xfId="0" applyFont="1" applyFill="1" applyBorder="1" applyAlignment="1">
      <alignment horizontal="distributed" vertical="center" indent="2"/>
    </xf>
    <xf numFmtId="0" fontId="3" fillId="0" borderId="2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distributed" vertical="center" indent="1"/>
    </xf>
    <xf numFmtId="0" fontId="3" fillId="0" borderId="51" xfId="0" applyFont="1" applyFill="1" applyBorder="1" applyAlignment="1">
      <alignment horizontal="distributed" vertical="center" indent="1"/>
    </xf>
    <xf numFmtId="38" fontId="8" fillId="0" borderId="22" xfId="53" applyFont="1" applyFill="1" applyBorder="1" applyAlignment="1">
      <alignment vertical="center"/>
    </xf>
    <xf numFmtId="38" fontId="8" fillId="0" borderId="28" xfId="53" applyFont="1" applyFill="1" applyBorder="1" applyAlignment="1">
      <alignment vertical="center"/>
    </xf>
    <xf numFmtId="38" fontId="8" fillId="0" borderId="28" xfId="53" applyFont="1" applyFill="1" applyBorder="1" applyAlignment="1">
      <alignment horizontal="right" vertical="center"/>
    </xf>
    <xf numFmtId="38" fontId="8" fillId="0" borderId="57" xfId="53" applyFont="1" applyFill="1" applyBorder="1" applyAlignment="1">
      <alignment horizontal="right" vertical="center"/>
    </xf>
    <xf numFmtId="176" fontId="8" fillId="0" borderId="28" xfId="0" applyNumberFormat="1" applyFont="1" applyFill="1" applyBorder="1" applyAlignment="1">
      <alignment horizontal="center" vertical="center"/>
    </xf>
    <xf numFmtId="177" fontId="8" fillId="0" borderId="38" xfId="0" applyNumberFormat="1" applyFont="1" applyFill="1" applyBorder="1" applyAlignment="1">
      <alignment horizontal="center" vertical="center"/>
    </xf>
    <xf numFmtId="38" fontId="8" fillId="0" borderId="57" xfId="53" applyFont="1" applyFill="1" applyBorder="1" applyAlignment="1">
      <alignment horizontal="center" vertical="center"/>
    </xf>
    <xf numFmtId="38" fontId="8" fillId="0" borderId="63" xfId="53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185" fontId="8" fillId="0" borderId="63" xfId="0" applyNumberFormat="1" applyFont="1" applyFill="1" applyBorder="1" applyAlignment="1">
      <alignment vertical="center"/>
    </xf>
    <xf numFmtId="185" fontId="8" fillId="0" borderId="28" xfId="0" applyNumberFormat="1" applyFont="1" applyFill="1" applyBorder="1" applyAlignment="1">
      <alignment vertical="center"/>
    </xf>
    <xf numFmtId="185" fontId="8" fillId="0" borderId="38" xfId="0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グ ラ フ" xfId="65"/>
    <cellStyle name="標準_新.予防接種事業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（単位：施設）</a:t>
            </a:r>
          </a:p>
        </c:rich>
      </c:tx>
      <c:layout>
        <c:manualLayout>
          <c:xMode val="factor"/>
          <c:yMode val="factor"/>
          <c:x val="-0.3722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"/>
          <c:y val="0.0475"/>
          <c:w val="0.9195"/>
          <c:h val="0.953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'グラフ '!$B$70</c:f>
              <c:strCache>
                <c:ptCount val="1"/>
                <c:pt idx="0">
                  <c:v>病院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'!$A$71:$A$75</c:f>
              <c:strCache/>
            </c:strRef>
          </c:cat>
          <c:val>
            <c:numRef>
              <c:f>'グラフ '!$B$71:$B$75</c:f>
              <c:numCache/>
            </c:numRef>
          </c:val>
        </c:ser>
        <c:ser>
          <c:idx val="0"/>
          <c:order val="1"/>
          <c:tx>
            <c:strRef>
              <c:f>'グラフ '!$C$70</c:f>
              <c:strCache>
                <c:ptCount val="1"/>
                <c:pt idx="0">
                  <c:v>一般診療所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'!$A$71:$A$75</c:f>
              <c:strCache/>
            </c:strRef>
          </c:cat>
          <c:val>
            <c:numRef>
              <c:f>'グラフ '!$C$71:$C$75</c:f>
              <c:numCache/>
            </c:numRef>
          </c:val>
        </c:ser>
        <c:ser>
          <c:idx val="2"/>
          <c:order val="2"/>
          <c:tx>
            <c:strRef>
              <c:f>'グラフ '!$D$70</c:f>
              <c:strCache>
                <c:ptCount val="1"/>
                <c:pt idx="0">
                  <c:v>歯科診療所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'!$A$71:$A$75</c:f>
              <c:strCache/>
            </c:strRef>
          </c:cat>
          <c:val>
            <c:numRef>
              <c:f>'グラフ '!$D$71:$D$75</c:f>
              <c:numCache/>
            </c:numRef>
          </c:val>
        </c:ser>
        <c:overlap val="100"/>
        <c:gapWidth val="70"/>
        <c:axId val="64651403"/>
        <c:axId val="44991716"/>
      </c:barChart>
      <c:catAx>
        <c:axId val="646514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991716"/>
        <c:crosses val="autoZero"/>
        <c:auto val="0"/>
        <c:lblOffset val="100"/>
        <c:tickLblSkip val="1"/>
        <c:noMultiLvlLbl val="0"/>
      </c:catAx>
      <c:valAx>
        <c:axId val="44991716"/>
        <c:scaling>
          <c:orientation val="minMax"/>
          <c:max val="11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5140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55"/>
          <c:y val="0.043"/>
          <c:w val="0.7305"/>
          <c:h val="0.07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（単位：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ｔ）</a:t>
            </a:r>
          </a:p>
        </c:rich>
      </c:tx>
      <c:layout>
        <c:manualLayout>
          <c:xMode val="factor"/>
          <c:yMode val="factor"/>
          <c:x val="-0.38925"/>
          <c:y val="0.08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675"/>
          <c:y val="0.1555"/>
          <c:w val="0.91125"/>
          <c:h val="0.778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'グラフ '!$B$78</c:f>
              <c:strCache>
                <c:ptCount val="1"/>
                <c:pt idx="0">
                  <c:v>可燃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'!$A$79:$A$83</c:f>
              <c:strCache/>
            </c:strRef>
          </c:cat>
          <c:val>
            <c:numRef>
              <c:f>'グラフ '!$B$79:$B$83</c:f>
              <c:numCache/>
            </c:numRef>
          </c:val>
        </c:ser>
        <c:ser>
          <c:idx val="3"/>
          <c:order val="1"/>
          <c:tx>
            <c:strRef>
              <c:f>'グラフ '!$C$78</c:f>
              <c:strCache>
                <c:ptCount val="1"/>
                <c:pt idx="0">
                  <c:v>不燃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'!$A$79:$A$83</c:f>
              <c:strCache/>
            </c:strRef>
          </c:cat>
          <c:val>
            <c:numRef>
              <c:f>'グラフ '!$C$79:$C$83</c:f>
              <c:numCache/>
            </c:numRef>
          </c:val>
        </c:ser>
        <c:ser>
          <c:idx val="1"/>
          <c:order val="2"/>
          <c:tx>
            <c:strRef>
              <c:f>'グラフ '!$D$78</c:f>
              <c:strCache>
                <c:ptCount val="1"/>
                <c:pt idx="0">
                  <c:v>粗大</c:v>
                </c:pt>
              </c:strCache>
            </c:strRef>
          </c:tx>
          <c:spPr>
            <a:pattFill prst="smGri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'!$A$79:$A$83</c:f>
              <c:strCache/>
            </c:strRef>
          </c:cat>
          <c:val>
            <c:numRef>
              <c:f>'グラフ '!$D$79:$D$83</c:f>
              <c:numCache/>
            </c:numRef>
          </c:val>
        </c:ser>
        <c:ser>
          <c:idx val="0"/>
          <c:order val="3"/>
          <c:tx>
            <c:strRef>
              <c:f>'グラフ '!$E$78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'!$A$79:$A$83</c:f>
              <c:strCache/>
            </c:strRef>
          </c:cat>
          <c:val>
            <c:numRef>
              <c:f>'グラフ '!$E$79:$E$83</c:f>
              <c:numCache/>
            </c:numRef>
          </c:val>
        </c:ser>
        <c:overlap val="100"/>
        <c:gapWidth val="70"/>
        <c:axId val="2272261"/>
        <c:axId val="20450350"/>
      </c:barChart>
      <c:catAx>
        <c:axId val="2272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単位：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t)</a:t>
                </a:r>
              </a:p>
            </c:rich>
          </c:tx>
          <c:layout>
            <c:manualLayout>
              <c:xMode val="factor"/>
              <c:yMode val="factor"/>
              <c:x val="0.263"/>
              <c:y val="0.13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450350"/>
        <c:crosses val="autoZero"/>
        <c:auto val="0"/>
        <c:lblOffset val="100"/>
        <c:tickLblSkip val="1"/>
        <c:noMultiLvlLbl val="0"/>
      </c:catAx>
      <c:valAx>
        <c:axId val="20450350"/>
        <c:scaling>
          <c:orientation val="minMax"/>
          <c:max val="30000"/>
          <c:min val="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72261"/>
        <c:crossesAt val="1"/>
        <c:crossBetween val="between"/>
        <c:dispUnits/>
        <c:majorUnit val="5000"/>
        <c:minorUnit val="1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4"/>
          <c:y val="0.0135"/>
          <c:w val="0.74225"/>
          <c:h val="0.04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（単位：千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kl)</a:t>
            </a:r>
          </a:p>
        </c:rich>
      </c:tx>
      <c:layout>
        <c:manualLayout>
          <c:xMode val="factor"/>
          <c:yMode val="factor"/>
          <c:x val="-0.3732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0225"/>
          <c:w val="0.9995"/>
          <c:h val="0.952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'グラフ '!$B$86</c:f>
              <c:strCache>
                <c:ptCount val="1"/>
                <c:pt idx="0">
                  <c:v>収集運搬量（千㎘）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'!$A$87:$A$91</c:f>
              <c:strCache/>
            </c:strRef>
          </c:cat>
          <c:val>
            <c:numRef>
              <c:f>'グラフ '!$B$87:$B$91</c:f>
              <c:numCache/>
            </c:numRef>
          </c:val>
        </c:ser>
        <c:overlap val="100"/>
        <c:gapWidth val="70"/>
        <c:axId val="49835423"/>
        <c:axId val="45865624"/>
      </c:barChart>
      <c:catAx>
        <c:axId val="49835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865624"/>
        <c:crosses val="autoZero"/>
        <c:auto val="0"/>
        <c:lblOffset val="100"/>
        <c:tickLblSkip val="1"/>
        <c:noMultiLvlLbl val="0"/>
      </c:catAx>
      <c:valAx>
        <c:axId val="45865624"/>
        <c:scaling>
          <c:orientation val="minMax"/>
          <c:max val="6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835423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（単位：頭）</a:t>
            </a:r>
          </a:p>
        </c:rich>
      </c:tx>
      <c:layout>
        <c:manualLayout>
          <c:xMode val="factor"/>
          <c:yMode val="factor"/>
          <c:x val="-0.377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04975"/>
          <c:w val="0.99825"/>
          <c:h val="0.915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'グラフ '!$B$94</c:f>
              <c:strCache>
                <c:ptCount val="1"/>
                <c:pt idx="0">
                  <c:v>捕獲数（頭）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'!$A$95:$A$99</c:f>
              <c:strCache/>
            </c:strRef>
          </c:cat>
          <c:val>
            <c:numRef>
              <c:f>'グラフ '!$B$95:$B$99</c:f>
              <c:numCache/>
            </c:numRef>
          </c:val>
        </c:ser>
        <c:overlap val="100"/>
        <c:gapWidth val="70"/>
        <c:axId val="10137433"/>
        <c:axId val="24128034"/>
      </c:barChart>
      <c:catAx>
        <c:axId val="101374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128034"/>
        <c:crosses val="autoZero"/>
        <c:auto val="0"/>
        <c:lblOffset val="100"/>
        <c:tickLblSkip val="1"/>
        <c:noMultiLvlLbl val="0"/>
      </c:catAx>
      <c:valAx>
        <c:axId val="24128034"/>
        <c:scaling>
          <c:orientation val="minMax"/>
          <c:max val="17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137433"/>
        <c:crossesAt val="1"/>
        <c:crossBetween val="between"/>
        <c:dispUnits/>
        <c:majorUnit val="25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676275</xdr:colOff>
      <xdr:row>34</xdr:row>
      <xdr:rowOff>104775</xdr:rowOff>
    </xdr:from>
    <xdr:ext cx="3514725" cy="4286250"/>
    <xdr:graphicFrame>
      <xdr:nvGraphicFramePr>
        <xdr:cNvPr id="1" name="グラフ 1"/>
        <xdr:cNvGraphicFramePr/>
      </xdr:nvGraphicFramePr>
      <xdr:xfrm>
        <a:off x="4095750" y="6038850"/>
        <a:ext cx="35147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133350</xdr:colOff>
      <xdr:row>4</xdr:row>
      <xdr:rowOff>133350</xdr:rowOff>
    </xdr:from>
    <xdr:ext cx="3486150" cy="4305300"/>
    <xdr:graphicFrame>
      <xdr:nvGraphicFramePr>
        <xdr:cNvPr id="2" name="グラフ 2"/>
        <xdr:cNvGraphicFramePr/>
      </xdr:nvGraphicFramePr>
      <xdr:xfrm>
        <a:off x="133350" y="866775"/>
        <a:ext cx="3486150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6</xdr:col>
      <xdr:colOff>66675</xdr:colOff>
      <xdr:row>4</xdr:row>
      <xdr:rowOff>76200</xdr:rowOff>
    </xdr:from>
    <xdr:ext cx="3505200" cy="4295775"/>
    <xdr:graphicFrame>
      <xdr:nvGraphicFramePr>
        <xdr:cNvPr id="3" name="グラフ 3"/>
        <xdr:cNvGraphicFramePr/>
      </xdr:nvGraphicFramePr>
      <xdr:xfrm>
        <a:off x="4171950" y="809625"/>
        <a:ext cx="3505200" cy="4295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257175</xdr:colOff>
      <xdr:row>34</xdr:row>
      <xdr:rowOff>161925</xdr:rowOff>
    </xdr:from>
    <xdr:ext cx="3495675" cy="4286250"/>
    <xdr:graphicFrame>
      <xdr:nvGraphicFramePr>
        <xdr:cNvPr id="4" name="グラフ 4"/>
        <xdr:cNvGraphicFramePr/>
      </xdr:nvGraphicFramePr>
      <xdr:xfrm>
        <a:off x="257175" y="6096000"/>
        <a:ext cx="3495675" cy="4286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5</xdr:col>
      <xdr:colOff>542925</xdr:colOff>
      <xdr:row>27</xdr:row>
      <xdr:rowOff>57150</xdr:rowOff>
    </xdr:from>
    <xdr:to>
      <xdr:col>6</xdr:col>
      <xdr:colOff>381000</xdr:colOff>
      <xdr:row>27</xdr:row>
      <xdr:rowOff>57150</xdr:rowOff>
    </xdr:to>
    <xdr:sp>
      <xdr:nvSpPr>
        <xdr:cNvPr id="5" name="Line 5"/>
        <xdr:cNvSpPr>
          <a:spLocks/>
        </xdr:cNvSpPr>
      </xdr:nvSpPr>
      <xdr:spPr>
        <a:xfrm>
          <a:off x="3962400" y="474345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552450</xdr:colOff>
      <xdr:row>27</xdr:row>
      <xdr:rowOff>47625</xdr:rowOff>
    </xdr:from>
    <xdr:to>
      <xdr:col>6</xdr:col>
      <xdr:colOff>590550</xdr:colOff>
      <xdr:row>27</xdr:row>
      <xdr:rowOff>47625</xdr:rowOff>
    </xdr:to>
    <xdr:sp>
      <xdr:nvSpPr>
        <xdr:cNvPr id="6" name="Line 6"/>
        <xdr:cNvSpPr>
          <a:spLocks/>
        </xdr:cNvSpPr>
      </xdr:nvSpPr>
      <xdr:spPr>
        <a:xfrm>
          <a:off x="3971925" y="4733925"/>
          <a:ext cx="723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18</xdr:row>
      <xdr:rowOff>161925</xdr:rowOff>
    </xdr:to>
    <xdr:sp>
      <xdr:nvSpPr>
        <xdr:cNvPr id="7" name="Line 7"/>
        <xdr:cNvSpPr>
          <a:spLocks/>
        </xdr:cNvSpPr>
      </xdr:nvSpPr>
      <xdr:spPr>
        <a:xfrm>
          <a:off x="7820025" y="1428750"/>
          <a:ext cx="0" cy="1876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161925</xdr:rowOff>
    </xdr:from>
    <xdr:to>
      <xdr:col>11</xdr:col>
      <xdr:colOff>0</xdr:colOff>
      <xdr:row>16</xdr:row>
      <xdr:rowOff>123825</xdr:rowOff>
    </xdr:to>
    <xdr:sp>
      <xdr:nvSpPr>
        <xdr:cNvPr id="8" name="Line 8"/>
        <xdr:cNvSpPr>
          <a:spLocks/>
        </xdr:cNvSpPr>
      </xdr:nvSpPr>
      <xdr:spPr>
        <a:xfrm>
          <a:off x="7820025" y="2105025"/>
          <a:ext cx="0" cy="819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123825</xdr:rowOff>
    </xdr:from>
    <xdr:to>
      <xdr:col>0</xdr:col>
      <xdr:colOff>638175</xdr:colOff>
      <xdr:row>5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00" y="10191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552450</xdr:colOff>
      <xdr:row>2</xdr:row>
      <xdr:rowOff>57150</xdr:rowOff>
    </xdr:from>
    <xdr:to>
      <xdr:col>1</xdr:col>
      <xdr:colOff>114300</xdr:colOff>
      <xdr:row>3</xdr:row>
      <xdr:rowOff>133350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52450" y="495300"/>
          <a:ext cx="600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38100</xdr:colOff>
      <xdr:row>4</xdr:row>
      <xdr:rowOff>123825</xdr:rowOff>
    </xdr:from>
    <xdr:to>
      <xdr:col>0</xdr:col>
      <xdr:colOff>638175</xdr:colOff>
      <xdr:row>5</xdr:row>
      <xdr:rowOff>142875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8100" y="10191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552450</xdr:colOff>
      <xdr:row>2</xdr:row>
      <xdr:rowOff>57150</xdr:rowOff>
    </xdr:from>
    <xdr:to>
      <xdr:col>1</xdr:col>
      <xdr:colOff>114300</xdr:colOff>
      <xdr:row>3</xdr:row>
      <xdr:rowOff>133350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552450" y="495300"/>
          <a:ext cx="600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0</xdr:col>
      <xdr:colOff>523875</xdr:colOff>
      <xdr:row>2</xdr:row>
      <xdr:rowOff>361950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590550"/>
          <a:ext cx="523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400050</xdr:colOff>
      <xdr:row>1</xdr:row>
      <xdr:rowOff>123825</xdr:rowOff>
    </xdr:from>
    <xdr:to>
      <xdr:col>1</xdr:col>
      <xdr:colOff>200025</xdr:colOff>
      <xdr:row>2</xdr:row>
      <xdr:rowOff>228600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00050" y="3905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190500</xdr:rowOff>
    </xdr:from>
    <xdr:to>
      <xdr:col>0</xdr:col>
      <xdr:colOff>657225</xdr:colOff>
      <xdr:row>3</xdr:row>
      <xdr:rowOff>219075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62865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1123950</xdr:colOff>
      <xdr:row>2</xdr:row>
      <xdr:rowOff>9525</xdr:rowOff>
    </xdr:from>
    <xdr:to>
      <xdr:col>1</xdr:col>
      <xdr:colOff>76200</xdr:colOff>
      <xdr:row>3</xdr:row>
      <xdr:rowOff>38100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123950" y="447675"/>
          <a:ext cx="600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200025</xdr:rowOff>
    </xdr:from>
    <xdr:to>
      <xdr:col>0</xdr:col>
      <xdr:colOff>619125</xdr:colOff>
      <xdr:row>4</xdr:row>
      <xdr:rowOff>228600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" y="885825"/>
          <a:ext cx="600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371475</xdr:colOff>
      <xdr:row>2</xdr:row>
      <xdr:rowOff>38100</xdr:rowOff>
    </xdr:from>
    <xdr:to>
      <xdr:col>1</xdr:col>
      <xdr:colOff>171450</xdr:colOff>
      <xdr:row>3</xdr:row>
      <xdr:rowOff>66675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71475" y="47625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2</xdr:row>
      <xdr:rowOff>57150</xdr:rowOff>
    </xdr:from>
    <xdr:to>
      <xdr:col>1</xdr:col>
      <xdr:colOff>47625</xdr:colOff>
      <xdr:row>3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38150" y="495300"/>
          <a:ext cx="523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9525</xdr:colOff>
      <xdr:row>3</xdr:row>
      <xdr:rowOff>66675</xdr:rowOff>
    </xdr:from>
    <xdr:to>
      <xdr:col>0</xdr:col>
      <xdr:colOff>476250</xdr:colOff>
      <xdr:row>3</xdr:row>
      <xdr:rowOff>333375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9525" y="752475"/>
          <a:ext cx="466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1038225" y="466725"/>
          <a:ext cx="9239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038225" y="466725"/>
          <a:ext cx="9239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1038225" y="466725"/>
          <a:ext cx="9239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038225" y="466725"/>
          <a:ext cx="9239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0</xdr:col>
      <xdr:colOff>457200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6381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47675"/>
          <a:ext cx="819150" cy="390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457200</xdr:colOff>
      <xdr:row>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525" y="6381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457200</xdr:colOff>
      <xdr:row>4</xdr:row>
      <xdr:rowOff>0</xdr:rowOff>
    </xdr:to>
    <xdr:sp>
      <xdr:nvSpPr>
        <xdr:cNvPr id="4" name="Rectangle 1"/>
        <xdr:cNvSpPr>
          <a:spLocks/>
        </xdr:cNvSpPr>
      </xdr:nvSpPr>
      <xdr:spPr>
        <a:xfrm>
          <a:off x="9525" y="6381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5" name="Line 2"/>
        <xdr:cNvSpPr>
          <a:spLocks/>
        </xdr:cNvSpPr>
      </xdr:nvSpPr>
      <xdr:spPr>
        <a:xfrm>
          <a:off x="9525" y="447675"/>
          <a:ext cx="819150" cy="390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457200</xdr:colOff>
      <xdr:row>4</xdr:row>
      <xdr:rowOff>0</xdr:rowOff>
    </xdr:to>
    <xdr:sp>
      <xdr:nvSpPr>
        <xdr:cNvPr id="6" name="Rectangle 3"/>
        <xdr:cNvSpPr>
          <a:spLocks/>
        </xdr:cNvSpPr>
      </xdr:nvSpPr>
      <xdr:spPr>
        <a:xfrm>
          <a:off x="9525" y="6381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2</xdr:row>
      <xdr:rowOff>28575</xdr:rowOff>
    </xdr:from>
    <xdr:to>
      <xdr:col>1</xdr:col>
      <xdr:colOff>85725</xdr:colOff>
      <xdr:row>3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00050" y="466725"/>
          <a:ext cx="514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19050</xdr:colOff>
      <xdr:row>3</xdr:row>
      <xdr:rowOff>28575</xdr:rowOff>
    </xdr:from>
    <xdr:to>
      <xdr:col>0</xdr:col>
      <xdr:colOff>533400</xdr:colOff>
      <xdr:row>4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9050" y="714375"/>
          <a:ext cx="514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2</xdr:row>
      <xdr:rowOff>28575</xdr:rowOff>
    </xdr:from>
    <xdr:to>
      <xdr:col>0</xdr:col>
      <xdr:colOff>1514475</xdr:colOff>
      <xdr:row>3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23925" y="466725"/>
          <a:ext cx="590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76200</xdr:colOff>
      <xdr:row>2</xdr:row>
      <xdr:rowOff>190500</xdr:rowOff>
    </xdr:from>
    <xdr:to>
      <xdr:col>0</xdr:col>
      <xdr:colOff>857250</xdr:colOff>
      <xdr:row>3</xdr:row>
      <xdr:rowOff>180975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6200" y="628650"/>
          <a:ext cx="781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2</xdr:row>
      <xdr:rowOff>28575</xdr:rowOff>
    </xdr:from>
    <xdr:to>
      <xdr:col>0</xdr:col>
      <xdr:colOff>1514475</xdr:colOff>
      <xdr:row>3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23925" y="466725"/>
          <a:ext cx="590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47625</xdr:colOff>
      <xdr:row>2</xdr:row>
      <xdr:rowOff>200025</xdr:rowOff>
    </xdr:from>
    <xdr:to>
      <xdr:col>0</xdr:col>
      <xdr:colOff>647700</xdr:colOff>
      <xdr:row>3</xdr:row>
      <xdr:rowOff>200025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7625" y="638175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209550</xdr:rowOff>
    </xdr:from>
    <xdr:to>
      <xdr:col>0</xdr:col>
      <xdr:colOff>466725</xdr:colOff>
      <xdr:row>10</xdr:row>
      <xdr:rowOff>47625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16764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142875</xdr:colOff>
      <xdr:row>7</xdr:row>
      <xdr:rowOff>9525</xdr:rowOff>
    </xdr:from>
    <xdr:to>
      <xdr:col>1</xdr:col>
      <xdr:colOff>114300</xdr:colOff>
      <xdr:row>8</xdr:row>
      <xdr:rowOff>57150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42875" y="1247775"/>
          <a:ext cx="495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hc0106\Desktop\&#32113;&#35336;&#26360;\H24&#32113;&#35336;&#26360;%20&#20381;&#38972;&#29992;&#12288;(11&#26376;1&#26085;&#26356;&#26032;&#65289;\&#22238;&#31572;\&#31119;&#31049;&#20445;&#20581;&#37096;\&#22269;&#27665;&#20581;&#24247;&#20445;&#38522;&#35506;&#65288;H24&#23452;&#37326;&#28286;&#24066;&#32113;&#35336;&#2636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-9国民健康保険加入状況"/>
      <sheetName val="9-10国民健康保険受診状況"/>
      <sheetName val="9-11国民健康保険税賦課"/>
      <sheetName val="9-12国民健康保険の出産育児"/>
      <sheetName val="9-13医療施設数、病床数"/>
      <sheetName val="14-8国民健康保険特別会計 "/>
      <sheetName val="14-9宜野湾市老人保険"/>
      <sheetName val="14-10宜野湾市後期高齢者"/>
      <sheetName val="医療施設数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3"/>
  <sheetViews>
    <sheetView showGridLines="0" tabSelected="1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8.00390625" style="1" customWidth="1"/>
    <col min="2" max="3" width="9.00390625" style="1" customWidth="1"/>
    <col min="4" max="4" width="9.875" style="1" bestFit="1" customWidth="1"/>
    <col min="5" max="10" width="9.00390625" style="1" customWidth="1"/>
    <col min="11" max="11" width="12.75390625" style="1" customWidth="1"/>
    <col min="12" max="12" width="10.25390625" style="1" customWidth="1"/>
    <col min="13" max="16384" width="9.00390625" style="1" customWidth="1"/>
  </cols>
  <sheetData>
    <row r="3" spans="5:8" ht="13.5">
      <c r="E3" s="2"/>
      <c r="H3" s="2"/>
    </row>
    <row r="4" spans="2:8" s="3" customFormat="1" ht="17.25">
      <c r="B4" s="3" t="s">
        <v>28</v>
      </c>
      <c r="D4" s="4"/>
      <c r="H4" s="3" t="s">
        <v>29</v>
      </c>
    </row>
    <row r="5" spans="4:8" ht="14.25">
      <c r="D5" s="2"/>
      <c r="H5" s="2"/>
    </row>
    <row r="6" spans="4:11" ht="13.5">
      <c r="D6" s="5"/>
      <c r="H6" s="5"/>
      <c r="K6" s="5"/>
    </row>
    <row r="7" spans="4:11" ht="13.5">
      <c r="D7" s="5"/>
      <c r="H7" s="5"/>
      <c r="K7" s="5"/>
    </row>
    <row r="8" ht="13.5">
      <c r="D8" s="5"/>
    </row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4" spans="2:7" s="3" customFormat="1" ht="17.25">
      <c r="B34" s="3" t="s">
        <v>30</v>
      </c>
      <c r="G34" s="3" t="s">
        <v>31</v>
      </c>
    </row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4" spans="1:9" ht="13.5">
      <c r="A64" s="300"/>
      <c r="B64" s="300"/>
      <c r="C64" s="300"/>
      <c r="D64" s="300"/>
      <c r="E64" s="300"/>
      <c r="F64" s="300"/>
      <c r="G64" s="300"/>
      <c r="H64" s="300"/>
      <c r="I64" s="300"/>
    </row>
    <row r="65" spans="1:9" ht="13.5">
      <c r="A65" s="300"/>
      <c r="B65" s="300"/>
      <c r="C65" s="300"/>
      <c r="D65" s="300"/>
      <c r="E65" s="300"/>
      <c r="F65" s="300"/>
      <c r="G65" s="300"/>
      <c r="H65" s="300"/>
      <c r="I65" s="300"/>
    </row>
    <row r="66" spans="1:9" ht="13.5">
      <c r="A66" s="300"/>
      <c r="B66" s="300"/>
      <c r="C66" s="300"/>
      <c r="D66" s="300"/>
      <c r="E66" s="300"/>
      <c r="F66" s="300"/>
      <c r="G66" s="300"/>
      <c r="H66" s="300"/>
      <c r="I66" s="300"/>
    </row>
    <row r="67" spans="1:9" ht="13.5">
      <c r="A67" s="300"/>
      <c r="B67" s="300"/>
      <c r="C67" s="300"/>
      <c r="D67" s="300"/>
      <c r="E67" s="300"/>
      <c r="F67" s="300"/>
      <c r="G67" s="300"/>
      <c r="H67" s="300"/>
      <c r="I67" s="300"/>
    </row>
    <row r="68" spans="1:9" ht="13.5">
      <c r="A68" s="300"/>
      <c r="B68" s="300"/>
      <c r="C68" s="300"/>
      <c r="D68" s="300"/>
      <c r="E68" s="300"/>
      <c r="F68" s="300"/>
      <c r="G68" s="300"/>
      <c r="H68" s="300"/>
      <c r="I68" s="300"/>
    </row>
    <row r="69" spans="1:13" s="8" customFormat="1" ht="13.5" customHeight="1">
      <c r="A69" s="301" t="s">
        <v>32</v>
      </c>
      <c r="B69" s="301"/>
      <c r="C69" s="301"/>
      <c r="D69" s="301"/>
      <c r="E69" s="301"/>
      <c r="F69" s="301"/>
      <c r="G69" s="335"/>
      <c r="H69" s="335"/>
      <c r="I69" s="335"/>
      <c r="J69" s="336"/>
      <c r="K69" s="336"/>
      <c r="L69" s="336"/>
      <c r="M69" s="336"/>
    </row>
    <row r="70" spans="1:13" s="8" customFormat="1" ht="13.5" customHeight="1">
      <c r="A70" s="301"/>
      <c r="B70" s="301" t="s">
        <v>33</v>
      </c>
      <c r="C70" s="301" t="s">
        <v>34</v>
      </c>
      <c r="D70" s="301" t="s">
        <v>35</v>
      </c>
      <c r="E70" s="301"/>
      <c r="F70" s="301"/>
      <c r="G70" s="335"/>
      <c r="H70" s="335"/>
      <c r="I70" s="335"/>
      <c r="J70" s="336"/>
      <c r="K70" s="336"/>
      <c r="L70" s="7"/>
      <c r="M70" s="337"/>
    </row>
    <row r="71" spans="1:13" s="8" customFormat="1" ht="13.5" customHeight="1">
      <c r="A71" s="301" t="s">
        <v>50</v>
      </c>
      <c r="B71" s="301">
        <v>4</v>
      </c>
      <c r="C71" s="302">
        <v>49</v>
      </c>
      <c r="D71" s="301">
        <v>42</v>
      </c>
      <c r="E71" s="301"/>
      <c r="F71" s="301"/>
      <c r="G71" s="303"/>
      <c r="H71" s="304"/>
      <c r="I71" s="304"/>
      <c r="J71" s="10"/>
      <c r="K71" s="10"/>
      <c r="L71" s="10"/>
      <c r="M71" s="10"/>
    </row>
    <row r="72" spans="1:13" s="8" customFormat="1" ht="13.5">
      <c r="A72" s="301" t="s">
        <v>51</v>
      </c>
      <c r="B72" s="301">
        <v>4</v>
      </c>
      <c r="C72" s="302">
        <v>51</v>
      </c>
      <c r="D72" s="301">
        <v>40</v>
      </c>
      <c r="E72" s="301"/>
      <c r="F72" s="301"/>
      <c r="G72" s="303"/>
      <c r="H72" s="304"/>
      <c r="I72" s="304"/>
      <c r="J72" s="10"/>
      <c r="K72" s="10"/>
      <c r="L72" s="10"/>
      <c r="M72" s="10"/>
    </row>
    <row r="73" spans="1:13" s="8" customFormat="1" ht="13.5">
      <c r="A73" s="301" t="s">
        <v>99</v>
      </c>
      <c r="B73" s="301">
        <v>4</v>
      </c>
      <c r="C73" s="302">
        <v>52</v>
      </c>
      <c r="D73" s="301">
        <v>41</v>
      </c>
      <c r="E73" s="301"/>
      <c r="F73" s="301"/>
      <c r="G73" s="303"/>
      <c r="H73" s="304"/>
      <c r="I73" s="304"/>
      <c r="J73" s="10"/>
      <c r="K73" s="10"/>
      <c r="L73" s="10"/>
      <c r="M73" s="10"/>
    </row>
    <row r="74" spans="1:13" s="8" customFormat="1" ht="13.5">
      <c r="A74" s="301" t="s">
        <v>100</v>
      </c>
      <c r="B74" s="301">
        <v>4</v>
      </c>
      <c r="C74" s="302">
        <v>50</v>
      </c>
      <c r="D74" s="301">
        <v>38</v>
      </c>
      <c r="E74" s="301"/>
      <c r="F74" s="301"/>
      <c r="G74" s="303"/>
      <c r="H74" s="304"/>
      <c r="I74" s="304"/>
      <c r="J74" s="10"/>
      <c r="K74" s="10"/>
      <c r="L74" s="10"/>
      <c r="M74" s="10"/>
    </row>
    <row r="75" spans="1:13" s="8" customFormat="1" ht="13.5">
      <c r="A75" s="301" t="s">
        <v>288</v>
      </c>
      <c r="B75" s="301">
        <v>4</v>
      </c>
      <c r="C75" s="302">
        <v>49</v>
      </c>
      <c r="D75" s="301">
        <v>38</v>
      </c>
      <c r="E75" s="301"/>
      <c r="F75" s="301"/>
      <c r="G75" s="303"/>
      <c r="H75" s="304"/>
      <c r="I75" s="304"/>
      <c r="J75" s="10"/>
      <c r="K75" s="10"/>
      <c r="L75" s="10"/>
      <c r="M75" s="10"/>
    </row>
    <row r="76" spans="1:13" s="8" customFormat="1" ht="13.5">
      <c r="A76" s="301"/>
      <c r="B76" s="301"/>
      <c r="C76" s="301"/>
      <c r="D76" s="301"/>
      <c r="E76" s="301"/>
      <c r="F76" s="301"/>
      <c r="G76" s="303"/>
      <c r="H76" s="304"/>
      <c r="I76" s="304"/>
      <c r="J76" s="10"/>
      <c r="K76" s="10"/>
      <c r="L76" s="10"/>
      <c r="M76" s="10"/>
    </row>
    <row r="77" spans="1:9" s="8" customFormat="1" ht="13.5">
      <c r="A77" s="301" t="s">
        <v>39</v>
      </c>
      <c r="B77" s="301"/>
      <c r="C77" s="301"/>
      <c r="D77" s="301"/>
      <c r="E77" s="301"/>
      <c r="F77" s="301"/>
      <c r="G77" s="301"/>
      <c r="H77" s="301"/>
      <c r="I77" s="301"/>
    </row>
    <row r="78" spans="1:9" s="8" customFormat="1" ht="13.5">
      <c r="A78" s="301"/>
      <c r="B78" s="301" t="s">
        <v>40</v>
      </c>
      <c r="C78" s="301" t="s">
        <v>41</v>
      </c>
      <c r="D78" s="301" t="s">
        <v>42</v>
      </c>
      <c r="E78" s="301" t="s">
        <v>43</v>
      </c>
      <c r="F78" s="301"/>
      <c r="G78" s="301"/>
      <c r="H78" s="301"/>
      <c r="I78" s="301"/>
    </row>
    <row r="79" spans="1:9" s="8" customFormat="1" ht="13.5">
      <c r="A79" s="301" t="s">
        <v>44</v>
      </c>
      <c r="B79" s="301">
        <v>20704</v>
      </c>
      <c r="C79" s="301">
        <v>656</v>
      </c>
      <c r="D79" s="305">
        <v>367</v>
      </c>
      <c r="E79" s="301">
        <v>2821</v>
      </c>
      <c r="F79" s="301"/>
      <c r="G79" s="301"/>
      <c r="H79" s="301"/>
      <c r="I79" s="301"/>
    </row>
    <row r="80" spans="1:9" s="8" customFormat="1" ht="13.5">
      <c r="A80" s="301" t="s">
        <v>45</v>
      </c>
      <c r="B80" s="301">
        <v>20880</v>
      </c>
      <c r="C80" s="301">
        <v>678</v>
      </c>
      <c r="D80" s="305">
        <v>364</v>
      </c>
      <c r="E80" s="301">
        <v>2739</v>
      </c>
      <c r="F80" s="301"/>
      <c r="G80" s="301"/>
      <c r="H80" s="301"/>
      <c r="I80" s="301"/>
    </row>
    <row r="81" spans="1:9" s="8" customFormat="1" ht="13.5">
      <c r="A81" s="301" t="s">
        <v>46</v>
      </c>
      <c r="B81" s="301">
        <v>21399</v>
      </c>
      <c r="C81" s="301">
        <v>471</v>
      </c>
      <c r="D81" s="305">
        <v>410</v>
      </c>
      <c r="E81" s="301">
        <v>3082</v>
      </c>
      <c r="F81" s="301"/>
      <c r="G81" s="301"/>
      <c r="H81" s="301"/>
      <c r="I81" s="301"/>
    </row>
    <row r="82" spans="1:9" s="8" customFormat="1" ht="13.5">
      <c r="A82" s="301" t="s">
        <v>59</v>
      </c>
      <c r="B82" s="301">
        <v>22302</v>
      </c>
      <c r="C82" s="301">
        <v>484</v>
      </c>
      <c r="D82" s="305">
        <v>461</v>
      </c>
      <c r="E82" s="301">
        <v>2927</v>
      </c>
      <c r="F82" s="301"/>
      <c r="G82" s="301"/>
      <c r="H82" s="301"/>
      <c r="I82" s="301"/>
    </row>
    <row r="83" spans="1:9" s="8" customFormat="1" ht="13.5">
      <c r="A83" s="301" t="s">
        <v>60</v>
      </c>
      <c r="B83" s="301">
        <v>22057</v>
      </c>
      <c r="C83" s="301">
        <v>438</v>
      </c>
      <c r="D83" s="305">
        <v>455</v>
      </c>
      <c r="E83" s="301">
        <v>2705</v>
      </c>
      <c r="F83" s="301"/>
      <c r="G83" s="301"/>
      <c r="H83" s="301"/>
      <c r="I83" s="301"/>
    </row>
    <row r="84" spans="1:9" s="8" customFormat="1" ht="13.5">
      <c r="A84" s="301"/>
      <c r="B84" s="301"/>
      <c r="C84" s="301"/>
      <c r="D84" s="301"/>
      <c r="E84" s="301"/>
      <c r="F84" s="301"/>
      <c r="G84" s="301"/>
      <c r="H84" s="301"/>
      <c r="I84" s="301"/>
    </row>
    <row r="85" spans="1:9" s="8" customFormat="1" ht="13.5">
      <c r="A85" s="301" t="s">
        <v>47</v>
      </c>
      <c r="B85" s="301"/>
      <c r="C85" s="301"/>
      <c r="D85" s="301"/>
      <c r="E85" s="301"/>
      <c r="F85" s="301"/>
      <c r="G85" s="301"/>
      <c r="H85" s="301"/>
      <c r="I85" s="301"/>
    </row>
    <row r="86" spans="1:9" s="8" customFormat="1" ht="13.5">
      <c r="A86" s="301"/>
      <c r="B86" s="301" t="s">
        <v>48</v>
      </c>
      <c r="C86" s="301"/>
      <c r="D86" s="301"/>
      <c r="E86" s="301"/>
      <c r="F86" s="301"/>
      <c r="G86" s="301"/>
      <c r="H86" s="301"/>
      <c r="I86" s="301"/>
    </row>
    <row r="87" spans="1:9" s="8" customFormat="1" ht="13.5">
      <c r="A87" s="301" t="s">
        <v>49</v>
      </c>
      <c r="B87" s="301">
        <v>4.079</v>
      </c>
      <c r="C87" s="301"/>
      <c r="D87" s="301"/>
      <c r="E87" s="301"/>
      <c r="F87" s="301"/>
      <c r="G87" s="301"/>
      <c r="H87" s="301"/>
      <c r="I87" s="301"/>
    </row>
    <row r="88" spans="1:9" s="8" customFormat="1" ht="13.5">
      <c r="A88" s="301" t="s">
        <v>50</v>
      </c>
      <c r="B88" s="301">
        <v>3.93</v>
      </c>
      <c r="C88" s="301"/>
      <c r="D88" s="301"/>
      <c r="E88" s="301"/>
      <c r="F88" s="301"/>
      <c r="G88" s="301"/>
      <c r="H88" s="301"/>
      <c r="I88" s="301"/>
    </row>
    <row r="89" spans="1:9" s="8" customFormat="1" ht="13.5">
      <c r="A89" s="301" t="s">
        <v>51</v>
      </c>
      <c r="B89" s="301">
        <v>3.795</v>
      </c>
      <c r="C89" s="301"/>
      <c r="D89" s="301"/>
      <c r="E89" s="301"/>
      <c r="F89" s="301"/>
      <c r="G89" s="301"/>
      <c r="H89" s="301"/>
      <c r="I89" s="301"/>
    </row>
    <row r="90" spans="1:9" s="8" customFormat="1" ht="13.5">
      <c r="A90" s="301" t="s">
        <v>99</v>
      </c>
      <c r="B90" s="301">
        <v>3.691</v>
      </c>
      <c r="C90" s="301"/>
      <c r="D90" s="301"/>
      <c r="E90" s="301"/>
      <c r="F90" s="301"/>
      <c r="G90" s="301"/>
      <c r="H90" s="301"/>
      <c r="I90" s="301"/>
    </row>
    <row r="91" spans="1:9" s="8" customFormat="1" ht="13.5">
      <c r="A91" s="301" t="s">
        <v>100</v>
      </c>
      <c r="B91" s="301">
        <v>4.237</v>
      </c>
      <c r="C91" s="301"/>
      <c r="D91" s="301"/>
      <c r="E91" s="301"/>
      <c r="F91" s="301"/>
      <c r="G91" s="301"/>
      <c r="H91" s="301"/>
      <c r="I91" s="301"/>
    </row>
    <row r="92" spans="1:9" s="8" customFormat="1" ht="13.5">
      <c r="A92" s="301"/>
      <c r="B92" s="301"/>
      <c r="C92" s="301"/>
      <c r="D92" s="301"/>
      <c r="E92" s="301"/>
      <c r="F92" s="301"/>
      <c r="G92" s="301"/>
      <c r="H92" s="301"/>
      <c r="I92" s="301"/>
    </row>
    <row r="93" spans="1:9" s="8" customFormat="1" ht="27" customHeight="1">
      <c r="A93" s="301" t="s">
        <v>52</v>
      </c>
      <c r="B93" s="301"/>
      <c r="C93" s="301"/>
      <c r="D93" s="301"/>
      <c r="E93" s="301"/>
      <c r="F93" s="301"/>
      <c r="G93" s="301"/>
      <c r="H93" s="301"/>
      <c r="I93" s="301"/>
    </row>
    <row r="94" spans="1:9" s="8" customFormat="1" ht="27" customHeight="1">
      <c r="A94" s="301"/>
      <c r="B94" s="301" t="s">
        <v>53</v>
      </c>
      <c r="C94" s="301"/>
      <c r="D94" s="301"/>
      <c r="E94" s="301"/>
      <c r="F94" s="301"/>
      <c r="G94" s="301"/>
      <c r="H94" s="301"/>
      <c r="I94" s="301"/>
    </row>
    <row r="95" spans="1:9" s="8" customFormat="1" ht="13.5">
      <c r="A95" s="301" t="s">
        <v>44</v>
      </c>
      <c r="B95" s="301">
        <v>75</v>
      </c>
      <c r="C95" s="301"/>
      <c r="D95" s="301"/>
      <c r="E95" s="301"/>
      <c r="F95" s="301"/>
      <c r="G95" s="301"/>
      <c r="H95" s="301"/>
      <c r="I95" s="301"/>
    </row>
    <row r="96" spans="1:9" s="8" customFormat="1" ht="13.5">
      <c r="A96" s="301" t="s">
        <v>45</v>
      </c>
      <c r="B96" s="301">
        <v>86</v>
      </c>
      <c r="C96" s="301"/>
      <c r="D96" s="301"/>
      <c r="E96" s="301"/>
      <c r="F96" s="301"/>
      <c r="G96" s="301"/>
      <c r="H96" s="301"/>
      <c r="I96" s="301"/>
    </row>
    <row r="97" spans="1:9" s="8" customFormat="1" ht="13.5">
      <c r="A97" s="301" t="s">
        <v>46</v>
      </c>
      <c r="B97" s="301">
        <v>64</v>
      </c>
      <c r="C97" s="301"/>
      <c r="D97" s="301"/>
      <c r="E97" s="301"/>
      <c r="F97" s="301"/>
      <c r="G97" s="301"/>
      <c r="H97" s="301"/>
      <c r="I97" s="301"/>
    </row>
    <row r="98" spans="1:9" s="8" customFormat="1" ht="13.5">
      <c r="A98" s="301" t="s">
        <v>59</v>
      </c>
      <c r="B98" s="301">
        <v>76</v>
      </c>
      <c r="C98" s="301"/>
      <c r="D98" s="301"/>
      <c r="E98" s="301"/>
      <c r="F98" s="301"/>
      <c r="G98" s="301"/>
      <c r="H98" s="301"/>
      <c r="I98" s="301"/>
    </row>
    <row r="99" spans="1:9" s="8" customFormat="1" ht="13.5">
      <c r="A99" s="301" t="s">
        <v>60</v>
      </c>
      <c r="B99" s="301">
        <v>60</v>
      </c>
      <c r="C99" s="301"/>
      <c r="D99" s="301"/>
      <c r="E99" s="301"/>
      <c r="F99" s="301"/>
      <c r="G99" s="301"/>
      <c r="H99" s="301"/>
      <c r="I99" s="301"/>
    </row>
    <row r="100" spans="1:9" s="8" customFormat="1" ht="13.5">
      <c r="A100" s="301"/>
      <c r="B100" s="301"/>
      <c r="C100" s="301"/>
      <c r="D100" s="301"/>
      <c r="E100" s="301"/>
      <c r="F100" s="301"/>
      <c r="G100" s="301"/>
      <c r="H100" s="301"/>
      <c r="I100" s="301"/>
    </row>
    <row r="101" spans="1:7" s="8" customFormat="1" ht="13.5">
      <c r="A101" s="6"/>
      <c r="B101" s="6"/>
      <c r="C101" s="6"/>
      <c r="D101" s="6"/>
      <c r="E101" s="6"/>
      <c r="F101" s="6"/>
      <c r="G101" s="6"/>
    </row>
    <row r="102" spans="1:7" s="8" customFormat="1" ht="13.5">
      <c r="A102" s="6"/>
      <c r="B102" s="6"/>
      <c r="C102" s="6"/>
      <c r="D102" s="6"/>
      <c r="E102" s="6"/>
      <c r="F102" s="6"/>
      <c r="G102" s="6"/>
    </row>
    <row r="103" spans="1:7" s="8" customFormat="1" ht="13.5">
      <c r="A103" s="6"/>
      <c r="B103" s="6"/>
      <c r="C103" s="6"/>
      <c r="D103" s="6"/>
      <c r="E103" s="6"/>
      <c r="F103" s="6"/>
      <c r="G103" s="6"/>
    </row>
    <row r="104" s="8" customFormat="1" ht="13.5"/>
  </sheetData>
  <sheetProtection/>
  <mergeCells count="5">
    <mergeCell ref="G69:G70"/>
    <mergeCell ref="H69:I70"/>
    <mergeCell ref="J69:L69"/>
    <mergeCell ref="M69:M70"/>
    <mergeCell ref="J70:K70"/>
  </mergeCells>
  <printOptions/>
  <pageMargins left="0.11811023622047245" right="0.15748031496062992" top="0.11811023622047245" bottom="0.1968503937007874" header="0.11811023622047245" footer="0.35433070866141736"/>
  <pageSetup firstPageNumber="105" useFirstPageNumber="1" horizontalDpi="600" verticalDpi="600" orientation="portrait" paperSize="9" scale="99" r:id="rId2"/>
  <headerFooter alignWithMargins="0">
    <oddFooter>&amp;C&amp;"ＭＳ 明朝,標準"&amp;P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"/>
  <sheetViews>
    <sheetView showGridLines="0" zoomScaleSheetLayoutView="100" workbookViewId="0" topLeftCell="A1">
      <selection activeCell="M15" sqref="M15:O15"/>
    </sheetView>
  </sheetViews>
  <sheetFormatPr defaultColWidth="9.00390625" defaultRowHeight="13.5"/>
  <cols>
    <col min="1" max="1" width="12.625" style="90" customWidth="1"/>
    <col min="2" max="3" width="10.25390625" style="90" bestFit="1" customWidth="1"/>
    <col min="4" max="15" width="4.875" style="90" customWidth="1"/>
    <col min="16" max="18" width="9.00390625" style="83" customWidth="1"/>
    <col min="19" max="21" width="6.00390625" style="90" customWidth="1"/>
    <col min="22" max="16384" width="9.00390625" style="90" customWidth="1"/>
  </cols>
  <sheetData>
    <row r="1" spans="1:15" s="83" customFormat="1" ht="21">
      <c r="A1" s="349" t="s">
        <v>19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</row>
    <row r="2" spans="1:15" s="83" customFormat="1" ht="13.5" customHeight="1">
      <c r="A2" s="11"/>
      <c r="B2" s="11"/>
      <c r="C2" s="11"/>
      <c r="D2" s="11"/>
      <c r="E2" s="11"/>
      <c r="F2" s="11"/>
      <c r="G2" s="90"/>
      <c r="H2" s="90"/>
      <c r="I2" s="90"/>
      <c r="J2" s="90"/>
      <c r="K2" s="90"/>
      <c r="L2" s="90"/>
      <c r="M2" s="90"/>
      <c r="N2" s="90"/>
      <c r="O2" s="90"/>
    </row>
    <row r="3" spans="1:15" s="83" customFormat="1" ht="27.75" customHeight="1">
      <c r="A3" s="274" t="s">
        <v>282</v>
      </c>
      <c r="B3" s="109" t="s">
        <v>118</v>
      </c>
      <c r="C3" s="109" t="s">
        <v>119</v>
      </c>
      <c r="D3" s="110" t="s">
        <v>120</v>
      </c>
      <c r="E3" s="110" t="s">
        <v>121</v>
      </c>
      <c r="F3" s="110" t="s">
        <v>122</v>
      </c>
      <c r="G3" s="111" t="s">
        <v>123</v>
      </c>
      <c r="H3" s="110" t="s">
        <v>124</v>
      </c>
      <c r="I3" s="110" t="s">
        <v>125</v>
      </c>
      <c r="J3" s="110" t="s">
        <v>126</v>
      </c>
      <c r="K3" s="110" t="s">
        <v>127</v>
      </c>
      <c r="L3" s="110" t="s">
        <v>128</v>
      </c>
      <c r="M3" s="110" t="s">
        <v>129</v>
      </c>
      <c r="N3" s="110" t="s">
        <v>130</v>
      </c>
      <c r="O3" s="112" t="s">
        <v>131</v>
      </c>
    </row>
    <row r="4" spans="1:16" s="83" customFormat="1" ht="18.75" customHeight="1">
      <c r="A4" s="113" t="s">
        <v>20</v>
      </c>
      <c r="B4" s="114">
        <v>73</v>
      </c>
      <c r="C4" s="115">
        <f aca="true" t="shared" si="0" ref="C4:C13">SUM(D4:O4)</f>
        <v>51</v>
      </c>
      <c r="D4" s="275">
        <v>4</v>
      </c>
      <c r="E4" s="275">
        <v>2</v>
      </c>
      <c r="F4" s="275">
        <v>3</v>
      </c>
      <c r="G4" s="276">
        <v>9</v>
      </c>
      <c r="H4" s="275">
        <v>2</v>
      </c>
      <c r="I4" s="275">
        <v>6</v>
      </c>
      <c r="J4" s="275">
        <v>5</v>
      </c>
      <c r="K4" s="275">
        <v>3</v>
      </c>
      <c r="L4" s="275">
        <v>5</v>
      </c>
      <c r="M4" s="275">
        <v>5</v>
      </c>
      <c r="N4" s="275">
        <v>3</v>
      </c>
      <c r="O4" s="277">
        <v>4</v>
      </c>
      <c r="P4" s="116"/>
    </row>
    <row r="5" spans="1:16" s="83" customFormat="1" ht="18.75" customHeight="1">
      <c r="A5" s="117" t="s">
        <v>21</v>
      </c>
      <c r="B5" s="118">
        <v>3</v>
      </c>
      <c r="C5" s="115">
        <f t="shared" si="0"/>
        <v>10</v>
      </c>
      <c r="D5" s="278">
        <v>2</v>
      </c>
      <c r="E5" s="278">
        <v>1</v>
      </c>
      <c r="F5" s="278">
        <v>1</v>
      </c>
      <c r="G5" s="278">
        <v>3</v>
      </c>
      <c r="H5" s="278">
        <v>1</v>
      </c>
      <c r="I5" s="278">
        <v>0</v>
      </c>
      <c r="J5" s="278">
        <v>0</v>
      </c>
      <c r="K5" s="278">
        <v>0</v>
      </c>
      <c r="L5" s="278">
        <v>0</v>
      </c>
      <c r="M5" s="278">
        <v>2</v>
      </c>
      <c r="N5" s="278">
        <v>0</v>
      </c>
      <c r="O5" s="279">
        <v>0</v>
      </c>
      <c r="P5" s="116"/>
    </row>
    <row r="6" spans="1:16" s="83" customFormat="1" ht="18.75" customHeight="1">
      <c r="A6" s="117" t="s">
        <v>132</v>
      </c>
      <c r="B6" s="118">
        <v>22</v>
      </c>
      <c r="C6" s="115">
        <f t="shared" si="0"/>
        <v>21</v>
      </c>
      <c r="D6" s="280">
        <v>1</v>
      </c>
      <c r="E6" s="280">
        <v>2</v>
      </c>
      <c r="F6" s="278">
        <v>2</v>
      </c>
      <c r="G6" s="278">
        <v>2</v>
      </c>
      <c r="H6" s="280">
        <v>2</v>
      </c>
      <c r="I6" s="278">
        <v>1</v>
      </c>
      <c r="J6" s="278">
        <v>2</v>
      </c>
      <c r="K6" s="280">
        <v>4</v>
      </c>
      <c r="L6" s="278">
        <v>2</v>
      </c>
      <c r="M6" s="278">
        <v>1</v>
      </c>
      <c r="N6" s="280">
        <v>0</v>
      </c>
      <c r="O6" s="279">
        <v>2</v>
      </c>
      <c r="P6" s="116"/>
    </row>
    <row r="7" spans="1:16" s="83" customFormat="1" ht="18.75" customHeight="1">
      <c r="A7" s="117" t="s">
        <v>22</v>
      </c>
      <c r="B7" s="118">
        <v>60</v>
      </c>
      <c r="C7" s="115">
        <f t="shared" si="0"/>
        <v>46</v>
      </c>
      <c r="D7" s="280">
        <v>1</v>
      </c>
      <c r="E7" s="278">
        <v>2</v>
      </c>
      <c r="F7" s="278">
        <v>6</v>
      </c>
      <c r="G7" s="278">
        <v>6</v>
      </c>
      <c r="H7" s="280">
        <v>3</v>
      </c>
      <c r="I7" s="280">
        <v>3</v>
      </c>
      <c r="J7" s="280">
        <v>3</v>
      </c>
      <c r="K7" s="280">
        <v>6</v>
      </c>
      <c r="L7" s="280">
        <v>5</v>
      </c>
      <c r="M7" s="280">
        <v>6</v>
      </c>
      <c r="N7" s="280">
        <v>2</v>
      </c>
      <c r="O7" s="279">
        <v>3</v>
      </c>
      <c r="P7" s="116"/>
    </row>
    <row r="8" spans="1:16" s="83" customFormat="1" ht="18.75" customHeight="1">
      <c r="A8" s="117" t="s">
        <v>133</v>
      </c>
      <c r="B8" s="118">
        <v>42</v>
      </c>
      <c r="C8" s="115">
        <f t="shared" si="0"/>
        <v>39</v>
      </c>
      <c r="D8" s="278">
        <v>1</v>
      </c>
      <c r="E8" s="280">
        <v>2</v>
      </c>
      <c r="F8" s="278">
        <v>4</v>
      </c>
      <c r="G8" s="278">
        <v>5</v>
      </c>
      <c r="H8" s="280">
        <v>5</v>
      </c>
      <c r="I8" s="278">
        <v>3</v>
      </c>
      <c r="J8" s="280">
        <v>2</v>
      </c>
      <c r="K8" s="280">
        <v>3</v>
      </c>
      <c r="L8" s="280">
        <v>3</v>
      </c>
      <c r="M8" s="280">
        <v>6</v>
      </c>
      <c r="N8" s="280">
        <v>2</v>
      </c>
      <c r="O8" s="279">
        <v>3</v>
      </c>
      <c r="P8" s="116"/>
    </row>
    <row r="9" spans="1:16" s="83" customFormat="1" ht="18.75" customHeight="1">
      <c r="A9" s="117" t="s">
        <v>23</v>
      </c>
      <c r="B9" s="118">
        <v>83</v>
      </c>
      <c r="C9" s="115">
        <f t="shared" si="0"/>
        <v>66</v>
      </c>
      <c r="D9" s="280">
        <v>4</v>
      </c>
      <c r="E9" s="280">
        <v>7</v>
      </c>
      <c r="F9" s="280">
        <v>12</v>
      </c>
      <c r="G9" s="278">
        <v>5</v>
      </c>
      <c r="H9" s="280">
        <v>11</v>
      </c>
      <c r="I9" s="280">
        <v>10</v>
      </c>
      <c r="J9" s="280">
        <v>7</v>
      </c>
      <c r="K9" s="278">
        <v>2</v>
      </c>
      <c r="L9" s="280">
        <v>1</v>
      </c>
      <c r="M9" s="280">
        <v>3</v>
      </c>
      <c r="N9" s="280">
        <v>1</v>
      </c>
      <c r="O9" s="279">
        <v>3</v>
      </c>
      <c r="P9" s="116"/>
    </row>
    <row r="10" spans="1:16" s="83" customFormat="1" ht="18.75" customHeight="1">
      <c r="A10" s="119" t="s">
        <v>134</v>
      </c>
      <c r="B10" s="118">
        <v>88</v>
      </c>
      <c r="C10" s="115">
        <f t="shared" si="0"/>
        <v>57</v>
      </c>
      <c r="D10" s="278">
        <v>3</v>
      </c>
      <c r="E10" s="278">
        <v>3</v>
      </c>
      <c r="F10" s="280">
        <v>13</v>
      </c>
      <c r="G10" s="278">
        <v>9</v>
      </c>
      <c r="H10" s="280">
        <v>8</v>
      </c>
      <c r="I10" s="280">
        <v>5</v>
      </c>
      <c r="J10" s="280">
        <v>2</v>
      </c>
      <c r="K10" s="280">
        <v>1</v>
      </c>
      <c r="L10" s="280">
        <v>1</v>
      </c>
      <c r="M10" s="280">
        <v>5</v>
      </c>
      <c r="N10" s="280">
        <v>2</v>
      </c>
      <c r="O10" s="279">
        <v>5</v>
      </c>
      <c r="P10" s="116"/>
    </row>
    <row r="11" spans="1:16" s="83" customFormat="1" ht="18.75" customHeight="1">
      <c r="A11" s="117" t="s">
        <v>135</v>
      </c>
      <c r="B11" s="118">
        <v>217</v>
      </c>
      <c r="C11" s="115">
        <f t="shared" si="0"/>
        <v>196</v>
      </c>
      <c r="D11" s="280">
        <v>16</v>
      </c>
      <c r="E11" s="280">
        <v>34</v>
      </c>
      <c r="F11" s="280">
        <v>10</v>
      </c>
      <c r="G11" s="278">
        <v>16</v>
      </c>
      <c r="H11" s="280">
        <v>15</v>
      </c>
      <c r="I11" s="280">
        <v>12</v>
      </c>
      <c r="J11" s="280">
        <v>11</v>
      </c>
      <c r="K11" s="280">
        <v>18</v>
      </c>
      <c r="L11" s="280">
        <v>16</v>
      </c>
      <c r="M11" s="280">
        <v>18</v>
      </c>
      <c r="N11" s="280">
        <v>12</v>
      </c>
      <c r="O11" s="279">
        <v>18</v>
      </c>
      <c r="P11" s="116"/>
    </row>
    <row r="12" spans="1:16" s="83" customFormat="1" ht="18.75" customHeight="1">
      <c r="A12" s="117" t="s">
        <v>136</v>
      </c>
      <c r="B12" s="118">
        <v>802</v>
      </c>
      <c r="C12" s="115">
        <f t="shared" si="0"/>
        <v>652</v>
      </c>
      <c r="D12" s="280">
        <v>50</v>
      </c>
      <c r="E12" s="280">
        <v>83</v>
      </c>
      <c r="F12" s="280">
        <v>77</v>
      </c>
      <c r="G12" s="278">
        <v>60</v>
      </c>
      <c r="H12" s="280">
        <v>65</v>
      </c>
      <c r="I12" s="280">
        <v>66</v>
      </c>
      <c r="J12" s="280">
        <v>53</v>
      </c>
      <c r="K12" s="280">
        <v>53</v>
      </c>
      <c r="L12" s="280">
        <v>37</v>
      </c>
      <c r="M12" s="280">
        <v>35</v>
      </c>
      <c r="N12" s="280">
        <v>29</v>
      </c>
      <c r="O12" s="279">
        <v>44</v>
      </c>
      <c r="P12" s="116"/>
    </row>
    <row r="13" spans="1:16" s="83" customFormat="1" ht="18.75" customHeight="1">
      <c r="A13" s="117" t="s">
        <v>43</v>
      </c>
      <c r="B13" s="118">
        <v>32</v>
      </c>
      <c r="C13" s="115">
        <f t="shared" si="0"/>
        <v>46</v>
      </c>
      <c r="D13" s="281">
        <v>0</v>
      </c>
      <c r="E13" s="280">
        <v>3</v>
      </c>
      <c r="F13" s="281">
        <v>2</v>
      </c>
      <c r="G13" s="278">
        <v>3</v>
      </c>
      <c r="H13" s="281">
        <v>5</v>
      </c>
      <c r="I13" s="280">
        <v>7</v>
      </c>
      <c r="J13" s="280">
        <v>6</v>
      </c>
      <c r="K13" s="280">
        <v>5</v>
      </c>
      <c r="L13" s="281">
        <v>5</v>
      </c>
      <c r="M13" s="281">
        <v>0</v>
      </c>
      <c r="N13" s="280">
        <v>6</v>
      </c>
      <c r="O13" s="282">
        <v>4</v>
      </c>
      <c r="P13" s="116"/>
    </row>
    <row r="14" spans="1:16" s="83" customFormat="1" ht="18.75" customHeight="1">
      <c r="A14" s="120" t="s">
        <v>137</v>
      </c>
      <c r="B14" s="121">
        <v>1422</v>
      </c>
      <c r="C14" s="122">
        <f>SUM(C4:C13)</f>
        <v>1184</v>
      </c>
      <c r="D14" s="283">
        <f>SUM(D4:D13)</f>
        <v>82</v>
      </c>
      <c r="E14" s="283">
        <f aca="true" t="shared" si="1" ref="E14:O14">SUM(E4:E13)</f>
        <v>139</v>
      </c>
      <c r="F14" s="283">
        <f t="shared" si="1"/>
        <v>130</v>
      </c>
      <c r="G14" s="283">
        <f t="shared" si="1"/>
        <v>118</v>
      </c>
      <c r="H14" s="283">
        <f t="shared" si="1"/>
        <v>117</v>
      </c>
      <c r="I14" s="283">
        <f t="shared" si="1"/>
        <v>113</v>
      </c>
      <c r="J14" s="283">
        <f t="shared" si="1"/>
        <v>91</v>
      </c>
      <c r="K14" s="283">
        <f t="shared" si="1"/>
        <v>95</v>
      </c>
      <c r="L14" s="283">
        <f t="shared" si="1"/>
        <v>75</v>
      </c>
      <c r="M14" s="283">
        <f t="shared" si="1"/>
        <v>81</v>
      </c>
      <c r="N14" s="283">
        <f t="shared" si="1"/>
        <v>57</v>
      </c>
      <c r="O14" s="283">
        <f t="shared" si="1"/>
        <v>86</v>
      </c>
      <c r="P14" s="116"/>
    </row>
    <row r="15" spans="1:15" s="83" customFormat="1" ht="13.5">
      <c r="A15" s="123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421" t="s">
        <v>101</v>
      </c>
      <c r="N15" s="421"/>
      <c r="O15" s="421"/>
    </row>
    <row r="17" spans="4:16" s="83" customFormat="1" ht="13.5"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</row>
  </sheetData>
  <sheetProtection/>
  <mergeCells count="2">
    <mergeCell ref="A1:O1"/>
    <mergeCell ref="M15:O15"/>
  </mergeCells>
  <printOptions/>
  <pageMargins left="0.46" right="0.49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2"/>
  <sheetViews>
    <sheetView showGridLines="0" zoomScaleSheetLayoutView="100" zoomScalePageLayoutView="0" workbookViewId="0" topLeftCell="A4">
      <selection activeCell="E19" sqref="E19"/>
    </sheetView>
  </sheetViews>
  <sheetFormatPr defaultColWidth="9.00390625" defaultRowHeight="13.5"/>
  <cols>
    <col min="1" max="1" width="6.875" style="12" customWidth="1"/>
    <col min="2" max="11" width="7.125" style="12" customWidth="1"/>
    <col min="12" max="16384" width="9.00390625" style="12" customWidth="1"/>
  </cols>
  <sheetData>
    <row r="1" spans="1:11" ht="13.5">
      <c r="A1" s="125" t="s">
        <v>138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s="24" customFormat="1" ht="12" customHeight="1">
      <c r="A2" s="422" t="s">
        <v>139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1" s="24" customFormat="1" ht="12" customHeight="1">
      <c r="A3" s="422"/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11" s="24" customFormat="1" ht="12" customHeight="1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</row>
    <row r="5" spans="1:11" s="24" customFormat="1" ht="13.5" customHeigh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1" ht="21">
      <c r="A6" s="349" t="s">
        <v>140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</row>
    <row r="7" spans="1:11" ht="13.5">
      <c r="A7" s="26"/>
      <c r="B7" s="26"/>
      <c r="C7" s="26"/>
      <c r="D7" s="26"/>
      <c r="E7" s="26"/>
      <c r="F7" s="26"/>
      <c r="G7" s="26"/>
      <c r="H7" s="435" t="s">
        <v>283</v>
      </c>
      <c r="I7" s="435"/>
      <c r="J7" s="435"/>
      <c r="K7" s="435"/>
    </row>
    <row r="8" spans="1:11" ht="18" customHeight="1">
      <c r="A8" s="423"/>
      <c r="B8" s="426" t="s">
        <v>141</v>
      </c>
      <c r="C8" s="427"/>
      <c r="D8" s="428" t="s">
        <v>142</v>
      </c>
      <c r="E8" s="429"/>
      <c r="F8" s="429"/>
      <c r="G8" s="427"/>
      <c r="H8" s="428" t="s">
        <v>143</v>
      </c>
      <c r="I8" s="429"/>
      <c r="J8" s="429"/>
      <c r="K8" s="430"/>
    </row>
    <row r="9" spans="1:11" ht="18" customHeight="1">
      <c r="A9" s="424"/>
      <c r="B9" s="431" t="s">
        <v>144</v>
      </c>
      <c r="C9" s="433" t="s">
        <v>145</v>
      </c>
      <c r="D9" s="433" t="s">
        <v>144</v>
      </c>
      <c r="E9" s="128" t="s">
        <v>146</v>
      </c>
      <c r="F9" s="128" t="s">
        <v>147</v>
      </c>
      <c r="G9" s="128" t="s">
        <v>146</v>
      </c>
      <c r="H9" s="128" t="s">
        <v>148</v>
      </c>
      <c r="I9" s="128" t="s">
        <v>149</v>
      </c>
      <c r="J9" s="128" t="s">
        <v>150</v>
      </c>
      <c r="K9" s="129" t="s">
        <v>149</v>
      </c>
    </row>
    <row r="10" spans="1:11" ht="18" customHeight="1">
      <c r="A10" s="425"/>
      <c r="B10" s="432"/>
      <c r="C10" s="434"/>
      <c r="D10" s="434"/>
      <c r="E10" s="130" t="s">
        <v>151</v>
      </c>
      <c r="F10" s="130" t="s">
        <v>152</v>
      </c>
      <c r="G10" s="130" t="s">
        <v>151</v>
      </c>
      <c r="H10" s="131" t="s">
        <v>153</v>
      </c>
      <c r="I10" s="130" t="s">
        <v>151</v>
      </c>
      <c r="J10" s="131" t="s">
        <v>153</v>
      </c>
      <c r="K10" s="132" t="s">
        <v>151</v>
      </c>
    </row>
    <row r="11" spans="1:11" s="24" customFormat="1" ht="17.25" customHeight="1">
      <c r="A11" s="133" t="s">
        <v>154</v>
      </c>
      <c r="B11" s="134">
        <v>37979</v>
      </c>
      <c r="C11" s="135">
        <v>91831</v>
      </c>
      <c r="D11" s="135">
        <v>16739</v>
      </c>
      <c r="E11" s="136">
        <v>44.074356881434475</v>
      </c>
      <c r="F11" s="135">
        <v>33391</v>
      </c>
      <c r="G11" s="137">
        <v>36.36135945377922</v>
      </c>
      <c r="H11" s="135">
        <v>32809</v>
      </c>
      <c r="I11" s="136">
        <v>98.25701536342129</v>
      </c>
      <c r="J11" s="135">
        <v>582</v>
      </c>
      <c r="K11" s="138">
        <v>1.7429846365787187</v>
      </c>
    </row>
    <row r="12" spans="1:11" s="24" customFormat="1" ht="17.25" customHeight="1">
      <c r="A12" s="139" t="s">
        <v>155</v>
      </c>
      <c r="B12" s="140">
        <v>1.7521768251841818</v>
      </c>
      <c r="C12" s="141">
        <v>0.8743889712747865</v>
      </c>
      <c r="D12" s="141">
        <v>-0.3274979159223479</v>
      </c>
      <c r="E12" s="141">
        <v>-2.0438626533558435</v>
      </c>
      <c r="F12" s="141">
        <v>-1.1398626243486532</v>
      </c>
      <c r="G12" s="141">
        <v>-1.996791867752501</v>
      </c>
      <c r="H12" s="141">
        <v>-1.379704220271738</v>
      </c>
      <c r="I12" s="141">
        <v>-0.24260698223765864</v>
      </c>
      <c r="J12" s="141">
        <v>14.566929133858263</v>
      </c>
      <c r="K12" s="142">
        <v>15.88789189976929</v>
      </c>
    </row>
    <row r="13" spans="1:11" s="24" customFormat="1" ht="17.25" customHeight="1">
      <c r="A13" s="143" t="s">
        <v>156</v>
      </c>
      <c r="B13" s="144">
        <v>38506</v>
      </c>
      <c r="C13" s="145">
        <v>92286</v>
      </c>
      <c r="D13" s="145">
        <v>16722</v>
      </c>
      <c r="E13" s="146">
        <f>D13/B13*100</f>
        <v>43.42699838986132</v>
      </c>
      <c r="F13" s="145">
        <v>32890</v>
      </c>
      <c r="G13" s="147">
        <f>F13/C13*100</f>
        <v>35.63920854734196</v>
      </c>
      <c r="H13" s="145">
        <v>32134</v>
      </c>
      <c r="I13" s="146">
        <f>H13/F13*100</f>
        <v>97.70142900577683</v>
      </c>
      <c r="J13" s="145">
        <v>756</v>
      </c>
      <c r="K13" s="148">
        <f>J13/F13*100</f>
        <v>2.298570994223168</v>
      </c>
    </row>
    <row r="14" spans="1:11" s="24" customFormat="1" ht="17.25" customHeight="1">
      <c r="A14" s="139" t="s">
        <v>155</v>
      </c>
      <c r="B14" s="140">
        <f aca="true" t="shared" si="0" ref="B14:K14">(B13/B11-1)*100</f>
        <v>1.3876089417836246</v>
      </c>
      <c r="C14" s="141">
        <f t="shared" si="0"/>
        <v>0.49547538412955117</v>
      </c>
      <c r="D14" s="141">
        <f t="shared" si="0"/>
        <v>-0.10155923292908264</v>
      </c>
      <c r="E14" s="141">
        <f t="shared" si="0"/>
        <v>-1.4687871528440755</v>
      </c>
      <c r="F14" s="141">
        <f t="shared" si="0"/>
        <v>-1.500404300560032</v>
      </c>
      <c r="G14" s="141">
        <f t="shared" si="0"/>
        <v>-1.9860393485981342</v>
      </c>
      <c r="H14" s="141">
        <f t="shared" si="0"/>
        <v>-2.0573623091225013</v>
      </c>
      <c r="I14" s="141">
        <f t="shared" si="0"/>
        <v>-0.565441923499832</v>
      </c>
      <c r="J14" s="141">
        <f t="shared" si="0"/>
        <v>29.89690721649485</v>
      </c>
      <c r="K14" s="142">
        <f t="shared" si="0"/>
        <v>31.875574000181793</v>
      </c>
    </row>
    <row r="15" spans="1:11" s="24" customFormat="1" ht="17.25" customHeight="1">
      <c r="A15" s="143" t="s">
        <v>157</v>
      </c>
      <c r="B15" s="144">
        <v>39293</v>
      </c>
      <c r="C15" s="145">
        <v>93472</v>
      </c>
      <c r="D15" s="145">
        <v>16879</v>
      </c>
      <c r="E15" s="146">
        <f>D15/B15*100</f>
        <v>42.95676074618889</v>
      </c>
      <c r="F15" s="145">
        <v>32965</v>
      </c>
      <c r="G15" s="147">
        <f>F15/C15*100</f>
        <v>35.26724580623074</v>
      </c>
      <c r="H15" s="145">
        <v>31789</v>
      </c>
      <c r="I15" s="146">
        <f>H15/F15*100</f>
        <v>96.43258000910056</v>
      </c>
      <c r="J15" s="145">
        <v>1176</v>
      </c>
      <c r="K15" s="148">
        <f>J15/F15*100</f>
        <v>3.567419990899439</v>
      </c>
    </row>
    <row r="16" spans="1:11" s="24" customFormat="1" ht="17.25" customHeight="1">
      <c r="A16" s="133" t="s">
        <v>155</v>
      </c>
      <c r="B16" s="149">
        <f aca="true" t="shared" si="1" ref="B16:K16">(B15/B13-1)*100</f>
        <v>2.043837324053399</v>
      </c>
      <c r="C16" s="150">
        <f t="shared" si="1"/>
        <v>1.2851353401382548</v>
      </c>
      <c r="D16" s="150">
        <f t="shared" si="1"/>
        <v>0.9388829087429773</v>
      </c>
      <c r="E16" s="150">
        <f t="shared" si="1"/>
        <v>-1.0828232691813433</v>
      </c>
      <c r="F16" s="150">
        <f t="shared" si="1"/>
        <v>0.22803283672849783</v>
      </c>
      <c r="G16" s="150">
        <f t="shared" si="1"/>
        <v>-1.0436896785098737</v>
      </c>
      <c r="H16" s="150">
        <f t="shared" si="1"/>
        <v>-1.073629177817892</v>
      </c>
      <c r="I16" s="150">
        <f t="shared" si="1"/>
        <v>-1.298700550839682</v>
      </c>
      <c r="J16" s="150">
        <f t="shared" si="1"/>
        <v>55.55555555555556</v>
      </c>
      <c r="K16" s="151">
        <f t="shared" si="1"/>
        <v>55.20164484217269</v>
      </c>
    </row>
    <row r="17" spans="1:11" s="24" customFormat="1" ht="17.25" customHeight="1">
      <c r="A17" s="143" t="s">
        <v>158</v>
      </c>
      <c r="B17" s="144">
        <v>40008</v>
      </c>
      <c r="C17" s="145">
        <v>94961</v>
      </c>
      <c r="D17" s="145">
        <v>16571</v>
      </c>
      <c r="E17" s="146">
        <f>D17/B17*100</f>
        <v>41.41921615676865</v>
      </c>
      <c r="F17" s="145">
        <v>31934</v>
      </c>
      <c r="G17" s="147">
        <f>F17/C17*100</f>
        <v>33.62854224365792</v>
      </c>
      <c r="H17" s="145">
        <v>30769</v>
      </c>
      <c r="I17" s="146">
        <f>H17/F17*100</f>
        <v>96.35185069205235</v>
      </c>
      <c r="J17" s="145">
        <v>1165</v>
      </c>
      <c r="K17" s="148">
        <f>J17/F17*100</f>
        <v>3.648149307947642</v>
      </c>
    </row>
    <row r="18" spans="1:11" s="24" customFormat="1" ht="17.25" customHeight="1">
      <c r="A18" s="133" t="s">
        <v>155</v>
      </c>
      <c r="B18" s="149">
        <f aca="true" t="shared" si="2" ref="B18:K18">(B17/B15-1)*100</f>
        <v>1.819662535311628</v>
      </c>
      <c r="C18" s="150">
        <f t="shared" si="2"/>
        <v>1.5929904142417017</v>
      </c>
      <c r="D18" s="150">
        <f t="shared" si="2"/>
        <v>-1.8247526512234158</v>
      </c>
      <c r="E18" s="150">
        <f t="shared" si="2"/>
        <v>-3.5792842912547917</v>
      </c>
      <c r="F18" s="150">
        <f t="shared" si="2"/>
        <v>-3.1275595328378536</v>
      </c>
      <c r="G18" s="150">
        <f t="shared" si="2"/>
        <v>-4.64653115124547</v>
      </c>
      <c r="H18" s="150">
        <f t="shared" si="2"/>
        <v>-3.208657082638644</v>
      </c>
      <c r="I18" s="150">
        <f t="shared" si="2"/>
        <v>-0.08371581164849928</v>
      </c>
      <c r="J18" s="150">
        <f t="shared" si="2"/>
        <v>-0.9353741496598622</v>
      </c>
      <c r="K18" s="151">
        <f t="shared" si="2"/>
        <v>2.2629608303520454</v>
      </c>
    </row>
    <row r="19" spans="1:11" s="24" customFormat="1" ht="17.25" customHeight="1">
      <c r="A19" s="143" t="s">
        <v>159</v>
      </c>
      <c r="B19" s="144">
        <v>40559</v>
      </c>
      <c r="C19" s="145">
        <v>95706</v>
      </c>
      <c r="D19" s="145">
        <v>16406</v>
      </c>
      <c r="E19" s="146">
        <f>D19/B19*100</f>
        <v>40.44971522966543</v>
      </c>
      <c r="F19" s="145">
        <v>31272</v>
      </c>
      <c r="G19" s="147">
        <f>F19/C19*100</f>
        <v>32.6750673938938</v>
      </c>
      <c r="H19" s="145">
        <v>30215</v>
      </c>
      <c r="I19" s="146">
        <f>H19/F19*100</f>
        <v>96.61997953440778</v>
      </c>
      <c r="J19" s="145">
        <v>1057</v>
      </c>
      <c r="K19" s="148">
        <f>J19/F19*100</f>
        <v>3.3800204655922235</v>
      </c>
    </row>
    <row r="20" spans="1:11" s="24" customFormat="1" ht="17.25" customHeight="1">
      <c r="A20" s="152" t="s">
        <v>160</v>
      </c>
      <c r="B20" s="284">
        <f aca="true" t="shared" si="3" ref="B20:K20">(B19/B17-1)*100</f>
        <v>1.377224555088974</v>
      </c>
      <c r="C20" s="285">
        <f t="shared" si="3"/>
        <v>0.784532597592702</v>
      </c>
      <c r="D20" s="285">
        <f t="shared" si="3"/>
        <v>-0.9957154064329288</v>
      </c>
      <c r="E20" s="285">
        <f t="shared" si="3"/>
        <v>-2.3407032219869395</v>
      </c>
      <c r="F20" s="285">
        <f t="shared" si="3"/>
        <v>-2.073025615331625</v>
      </c>
      <c r="G20" s="285">
        <f t="shared" si="3"/>
        <v>-2.8353142484014104</v>
      </c>
      <c r="H20" s="285">
        <f t="shared" si="3"/>
        <v>-1.8005135038512754</v>
      </c>
      <c r="I20" s="285">
        <f t="shared" si="3"/>
        <v>0.27828094678989945</v>
      </c>
      <c r="J20" s="285">
        <f t="shared" si="3"/>
        <v>-9.270386266094421</v>
      </c>
      <c r="K20" s="286">
        <f t="shared" si="3"/>
        <v>-7.34972227620424</v>
      </c>
    </row>
    <row r="21" spans="1:11" ht="13.5">
      <c r="A21" s="153"/>
      <c r="B21" s="126"/>
      <c r="C21" s="126"/>
      <c r="D21" s="126"/>
      <c r="E21" s="126"/>
      <c r="F21" s="154"/>
      <c r="G21" s="155"/>
      <c r="H21" s="26"/>
      <c r="I21" s="26"/>
      <c r="J21" s="26"/>
      <c r="K21" s="27" t="s">
        <v>161</v>
      </c>
    </row>
    <row r="22" spans="1:11" ht="13.5">
      <c r="A22" s="94" t="s">
        <v>162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</row>
  </sheetData>
  <sheetProtection/>
  <mergeCells count="10">
    <mergeCell ref="A2:K4"/>
    <mergeCell ref="A6:K6"/>
    <mergeCell ref="A8:A10"/>
    <mergeCell ref="B8:C8"/>
    <mergeCell ref="D8:G8"/>
    <mergeCell ref="H8:K8"/>
    <mergeCell ref="B9:B10"/>
    <mergeCell ref="C9:C10"/>
    <mergeCell ref="D9:D10"/>
    <mergeCell ref="H7:K7"/>
  </mergeCells>
  <printOptions/>
  <pageMargins left="0.3937007874015748" right="0.1968503937007874" top="0.984251968503937" bottom="0.5905511811023623" header="0.5118110236220472" footer="0.5118110236220472"/>
  <pageSetup horizontalDpi="300" verticalDpi="300" orientation="landscape" paperSize="9" r:id="rId2"/>
  <ignoredErrors>
    <ignoredError sqref="E14:K14 E18:K18 E16:K16 E15 G15 I17 I15 K15 K17 K19 I19 G17 G19 E17 E19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52"/>
  <sheetViews>
    <sheetView showGridLines="0" zoomScaleSheetLayoutView="85" zoomScalePageLayoutView="0" workbookViewId="0" topLeftCell="A1">
      <selection activeCell="M13" sqref="M13"/>
    </sheetView>
  </sheetViews>
  <sheetFormatPr defaultColWidth="9.00390625" defaultRowHeight="13.5"/>
  <cols>
    <col min="1" max="1" width="13.625" style="12" customWidth="1"/>
    <col min="2" max="4" width="10.875" style="12" customWidth="1"/>
    <col min="5" max="5" width="14.75390625" style="12" customWidth="1"/>
    <col min="6" max="8" width="10.875" style="12" customWidth="1"/>
    <col min="9" max="9" width="14.375" style="12" customWidth="1"/>
    <col min="10" max="10" width="16.625" style="12" customWidth="1"/>
    <col min="11" max="11" width="9.00390625" style="12" hidden="1" customWidth="1"/>
    <col min="12" max="18" width="9.00390625" style="12" customWidth="1"/>
    <col min="19" max="19" width="12.875" style="12" bestFit="1" customWidth="1"/>
    <col min="20" max="23" width="9.00390625" style="12" customWidth="1"/>
    <col min="24" max="24" width="12.875" style="12" bestFit="1" customWidth="1"/>
    <col min="25" max="16384" width="9.00390625" style="12" customWidth="1"/>
  </cols>
  <sheetData>
    <row r="1" spans="1:24" ht="21">
      <c r="A1" s="439" t="s">
        <v>292</v>
      </c>
      <c r="B1" s="439"/>
      <c r="C1" s="439"/>
      <c r="D1" s="439"/>
      <c r="E1" s="439"/>
      <c r="F1" s="11" t="s">
        <v>291</v>
      </c>
      <c r="G1" s="11"/>
      <c r="H1" s="11"/>
      <c r="I1" s="11"/>
      <c r="J1" s="13"/>
      <c r="K1" s="26"/>
      <c r="O1" s="440"/>
      <c r="P1" s="440"/>
      <c r="Q1" s="440"/>
      <c r="R1" s="440"/>
      <c r="S1" s="440"/>
      <c r="T1" s="440"/>
      <c r="U1" s="440"/>
      <c r="V1" s="440"/>
      <c r="W1" s="440"/>
      <c r="X1" s="440"/>
    </row>
    <row r="2" spans="1:24" ht="13.5">
      <c r="A2" s="26"/>
      <c r="B2" s="26"/>
      <c r="C2" s="26"/>
      <c r="D2" s="26"/>
      <c r="E2" s="26"/>
      <c r="F2" s="26"/>
      <c r="G2" s="26"/>
      <c r="H2" s="26"/>
      <c r="I2" s="13"/>
      <c r="J2" s="156" t="s">
        <v>163</v>
      </c>
      <c r="K2" s="26"/>
      <c r="O2" s="440"/>
      <c r="P2" s="440"/>
      <c r="Q2" s="157"/>
      <c r="R2" s="157"/>
      <c r="S2" s="157"/>
      <c r="T2" s="440"/>
      <c r="U2" s="440"/>
      <c r="V2" s="157"/>
      <c r="W2" s="157"/>
      <c r="X2" s="157"/>
    </row>
    <row r="3" spans="1:24" ht="18" customHeight="1">
      <c r="A3" s="406"/>
      <c r="B3" s="442" t="s">
        <v>164</v>
      </c>
      <c r="C3" s="443"/>
      <c r="D3" s="443"/>
      <c r="E3" s="444"/>
      <c r="F3" s="445" t="s">
        <v>165</v>
      </c>
      <c r="G3" s="443"/>
      <c r="H3" s="443"/>
      <c r="I3" s="444"/>
      <c r="J3" s="446" t="s">
        <v>166</v>
      </c>
      <c r="K3" s="26"/>
      <c r="O3" s="158"/>
      <c r="P3" s="157"/>
      <c r="Q3" s="159"/>
      <c r="R3" s="159"/>
      <c r="S3" s="159"/>
      <c r="T3" s="158"/>
      <c r="U3" s="157"/>
      <c r="V3" s="159"/>
      <c r="W3" s="159"/>
      <c r="X3" s="159"/>
    </row>
    <row r="4" spans="1:24" ht="18" customHeight="1">
      <c r="A4" s="441"/>
      <c r="B4" s="454" t="s">
        <v>167</v>
      </c>
      <c r="C4" s="454"/>
      <c r="D4" s="455"/>
      <c r="E4" s="450" t="s">
        <v>168</v>
      </c>
      <c r="F4" s="453" t="s">
        <v>167</v>
      </c>
      <c r="G4" s="454"/>
      <c r="H4" s="455"/>
      <c r="I4" s="450" t="s">
        <v>169</v>
      </c>
      <c r="J4" s="447"/>
      <c r="K4" s="26"/>
      <c r="O4" s="158"/>
      <c r="P4" s="157"/>
      <c r="Q4" s="159"/>
      <c r="R4" s="159"/>
      <c r="S4" s="159"/>
      <c r="T4" s="158"/>
      <c r="U4" s="157"/>
      <c r="V4" s="159"/>
      <c r="W4" s="159"/>
      <c r="X4" s="159"/>
    </row>
    <row r="5" spans="1:24" ht="18" customHeight="1">
      <c r="A5" s="441"/>
      <c r="B5" s="456" t="s">
        <v>170</v>
      </c>
      <c r="C5" s="449" t="s">
        <v>171</v>
      </c>
      <c r="D5" s="449" t="s">
        <v>172</v>
      </c>
      <c r="E5" s="451"/>
      <c r="F5" s="449" t="s">
        <v>170</v>
      </c>
      <c r="G5" s="449" t="s">
        <v>171</v>
      </c>
      <c r="H5" s="449" t="s">
        <v>172</v>
      </c>
      <c r="I5" s="451"/>
      <c r="J5" s="447"/>
      <c r="K5" s="26"/>
      <c r="O5" s="158"/>
      <c r="P5" s="157"/>
      <c r="Q5" s="159"/>
      <c r="R5" s="159"/>
      <c r="S5" s="159"/>
      <c r="T5" s="158"/>
      <c r="U5" s="157"/>
      <c r="V5" s="159"/>
      <c r="W5" s="159"/>
      <c r="X5" s="159"/>
    </row>
    <row r="6" spans="1:24" s="24" customFormat="1" ht="18" customHeight="1">
      <c r="A6" s="407"/>
      <c r="B6" s="457"/>
      <c r="C6" s="401"/>
      <c r="D6" s="401"/>
      <c r="E6" s="452"/>
      <c r="F6" s="401"/>
      <c r="G6" s="401"/>
      <c r="H6" s="401"/>
      <c r="I6" s="452"/>
      <c r="J6" s="448"/>
      <c r="K6" s="71"/>
      <c r="O6" s="158"/>
      <c r="P6" s="157"/>
      <c r="Q6" s="159"/>
      <c r="R6" s="159"/>
      <c r="S6" s="159"/>
      <c r="T6" s="158"/>
      <c r="U6" s="157"/>
      <c r="V6" s="159"/>
      <c r="W6" s="159"/>
      <c r="X6" s="159"/>
    </row>
    <row r="7" spans="1:24" s="24" customFormat="1" ht="18" customHeight="1">
      <c r="A7" s="163" t="s">
        <v>24</v>
      </c>
      <c r="B7" s="30">
        <v>27602</v>
      </c>
      <c r="C7" s="31">
        <v>12474</v>
      </c>
      <c r="D7" s="31">
        <v>194278</v>
      </c>
      <c r="E7" s="31">
        <v>233636</v>
      </c>
      <c r="F7" s="31">
        <v>26825</v>
      </c>
      <c r="G7" s="31">
        <v>11938</v>
      </c>
      <c r="H7" s="31">
        <v>300510</v>
      </c>
      <c r="I7" s="164">
        <v>364796</v>
      </c>
      <c r="J7" s="165">
        <v>235922</v>
      </c>
      <c r="K7" s="71"/>
      <c r="O7" s="158"/>
      <c r="P7" s="157"/>
      <c r="Q7" s="159"/>
      <c r="R7" s="159"/>
      <c r="S7" s="159"/>
      <c r="T7" s="158"/>
      <c r="U7" s="157"/>
      <c r="V7" s="159"/>
      <c r="W7" s="159"/>
      <c r="X7" s="159"/>
    </row>
    <row r="8" spans="1:24" s="24" customFormat="1" ht="18" customHeight="1">
      <c r="A8" s="163" t="s">
        <v>25</v>
      </c>
      <c r="B8" s="30">
        <v>28428</v>
      </c>
      <c r="C8" s="31">
        <v>13012</v>
      </c>
      <c r="D8" s="31">
        <v>197527</v>
      </c>
      <c r="E8" s="31">
        <v>238405</v>
      </c>
      <c r="F8" s="31">
        <f>A48/C48</f>
        <v>40856.958241246946</v>
      </c>
      <c r="G8" s="31">
        <f>A48/D48</f>
        <v>17679.935068203555</v>
      </c>
      <c r="H8" s="31">
        <f>A48/F48</f>
        <v>595334.3559322034</v>
      </c>
      <c r="I8" s="164">
        <v>563489</v>
      </c>
      <c r="J8" s="165">
        <f>8136422637/33324</f>
        <v>244161.04420237665</v>
      </c>
      <c r="K8" s="71"/>
      <c r="O8" s="158"/>
      <c r="P8" s="157"/>
      <c r="Q8" s="159"/>
      <c r="R8" s="159"/>
      <c r="S8" s="159"/>
      <c r="T8" s="158"/>
      <c r="U8" s="157"/>
      <c r="V8" s="159"/>
      <c r="W8" s="159"/>
      <c r="X8" s="159"/>
    </row>
    <row r="9" spans="1:24" s="24" customFormat="1" ht="18" customHeight="1">
      <c r="A9" s="163" t="s">
        <v>26</v>
      </c>
      <c r="B9" s="30">
        <v>27994.011430088027</v>
      </c>
      <c r="C9" s="31">
        <v>13006.141080918893</v>
      </c>
      <c r="D9" s="31">
        <v>195756.3229298772</v>
      </c>
      <c r="E9" s="31">
        <v>238021.9082866776</v>
      </c>
      <c r="F9" s="31">
        <v>30601.783411744207</v>
      </c>
      <c r="G9" s="31">
        <v>14365.353973252628</v>
      </c>
      <c r="H9" s="31">
        <v>414695.71428571426</v>
      </c>
      <c r="I9" s="164">
        <v>581572.0720188902</v>
      </c>
      <c r="J9" s="165">
        <v>246792.91710875332</v>
      </c>
      <c r="K9" s="71"/>
      <c r="O9" s="158"/>
      <c r="P9" s="157"/>
      <c r="Q9" s="159"/>
      <c r="R9" s="159"/>
      <c r="S9" s="159"/>
      <c r="T9" s="158"/>
      <c r="U9" s="157"/>
      <c r="V9" s="159"/>
      <c r="W9" s="159"/>
      <c r="X9" s="159"/>
    </row>
    <row r="10" spans="1:24" s="24" customFormat="1" ht="18" customHeight="1">
      <c r="A10" s="163" t="s">
        <v>27</v>
      </c>
      <c r="B10" s="30">
        <v>29438</v>
      </c>
      <c r="C10" s="31">
        <v>13651</v>
      </c>
      <c r="D10" s="31">
        <v>205630</v>
      </c>
      <c r="E10" s="31">
        <v>250368</v>
      </c>
      <c r="F10" s="31">
        <v>27972</v>
      </c>
      <c r="G10" s="31">
        <v>13757</v>
      </c>
      <c r="H10" s="31">
        <v>350930</v>
      </c>
      <c r="I10" s="164">
        <v>428493</v>
      </c>
      <c r="J10" s="165">
        <v>256500</v>
      </c>
      <c r="K10" s="71"/>
      <c r="O10" s="158"/>
      <c r="P10" s="157"/>
      <c r="Q10" s="159"/>
      <c r="R10" s="159"/>
      <c r="S10" s="159"/>
      <c r="T10" s="158"/>
      <c r="U10" s="157"/>
      <c r="V10" s="159"/>
      <c r="W10" s="159"/>
      <c r="X10" s="159"/>
    </row>
    <row r="11" spans="1:24" s="24" customFormat="1" ht="18" customHeight="1">
      <c r="A11" s="166" t="s">
        <v>173</v>
      </c>
      <c r="B11" s="290">
        <f>A31/C31</f>
        <v>29488.60925095721</v>
      </c>
      <c r="C11" s="291">
        <f>A31/D31</f>
        <v>13559.488575284478</v>
      </c>
      <c r="D11" s="291">
        <f>A31/F31</f>
        <v>209188.4061447949</v>
      </c>
      <c r="E11" s="291">
        <f>E31/F31</f>
        <v>257247.30848177808</v>
      </c>
      <c r="F11" s="291">
        <f>A32/C32</f>
        <v>29461.56486779032</v>
      </c>
      <c r="G11" s="291">
        <f>A32/D32</f>
        <v>14937.509996079969</v>
      </c>
      <c r="H11" s="291">
        <f>A32/F32</f>
        <v>348633.0100640439</v>
      </c>
      <c r="I11" s="293">
        <f>E32/F32</f>
        <v>423918.307410796</v>
      </c>
      <c r="J11" s="294">
        <f>(E31+E32)/(F31+F32)</f>
        <v>262996.21664352436</v>
      </c>
      <c r="K11" s="71"/>
      <c r="O11" s="158"/>
      <c r="P11" s="157"/>
      <c r="Q11" s="159"/>
      <c r="R11" s="159"/>
      <c r="S11" s="159"/>
      <c r="T11" s="158"/>
      <c r="U11" s="157"/>
      <c r="V11" s="159"/>
      <c r="W11" s="159"/>
      <c r="X11" s="159"/>
    </row>
    <row r="12" spans="1:24" ht="13.5" customHeight="1">
      <c r="A12" s="71" t="s">
        <v>174</v>
      </c>
      <c r="B12" s="71"/>
      <c r="C12" s="71"/>
      <c r="D12" s="71"/>
      <c r="E12" s="71"/>
      <c r="F12" s="26"/>
      <c r="G12" s="26"/>
      <c r="H12" s="26"/>
      <c r="I12" s="26"/>
      <c r="J12" s="27" t="s">
        <v>290</v>
      </c>
      <c r="K12" s="26"/>
      <c r="O12" s="158"/>
      <c r="P12" s="157"/>
      <c r="Q12" s="167"/>
      <c r="R12" s="167"/>
      <c r="S12" s="167"/>
      <c r="T12" s="158"/>
      <c r="U12" s="157"/>
      <c r="V12" s="167"/>
      <c r="W12" s="167"/>
      <c r="X12" s="167"/>
    </row>
    <row r="13" spans="1:24" ht="13.5" customHeight="1">
      <c r="A13" s="71" t="s">
        <v>175</v>
      </c>
      <c r="K13" s="26"/>
      <c r="O13" s="158"/>
      <c r="P13" s="157"/>
      <c r="Q13" s="159"/>
      <c r="R13" s="159"/>
      <c r="S13" s="159"/>
      <c r="T13" s="158"/>
      <c r="U13" s="157"/>
      <c r="V13" s="159"/>
      <c r="W13" s="159"/>
      <c r="X13" s="159"/>
    </row>
    <row r="14" spans="1:24" ht="13.5" customHeight="1">
      <c r="A14" s="71" t="s">
        <v>176</v>
      </c>
      <c r="B14" s="168"/>
      <c r="C14" s="168"/>
      <c r="D14" s="168"/>
      <c r="E14" s="168"/>
      <c r="F14" s="168"/>
      <c r="G14" s="168"/>
      <c r="H14" s="168"/>
      <c r="I14" s="168"/>
      <c r="J14" s="168"/>
      <c r="K14" s="26"/>
      <c r="O14" s="158"/>
      <c r="P14" s="157"/>
      <c r="Q14" s="159"/>
      <c r="R14" s="159"/>
      <c r="S14" s="159"/>
      <c r="T14" s="158"/>
      <c r="U14" s="157"/>
      <c r="V14" s="159"/>
      <c r="W14" s="159"/>
      <c r="X14" s="159"/>
    </row>
    <row r="15" spans="1:24" ht="13.5">
      <c r="A15" s="71" t="s">
        <v>177</v>
      </c>
      <c r="B15" s="168"/>
      <c r="C15" s="168"/>
      <c r="D15" s="168"/>
      <c r="E15" s="168"/>
      <c r="F15" s="168"/>
      <c r="G15" s="168"/>
      <c r="H15" s="168"/>
      <c r="I15" s="168"/>
      <c r="J15" s="168"/>
      <c r="K15" s="26"/>
      <c r="O15" s="158"/>
      <c r="P15" s="157"/>
      <c r="Q15" s="159"/>
      <c r="R15" s="159"/>
      <c r="S15" s="159"/>
      <c r="T15" s="158"/>
      <c r="U15" s="157"/>
      <c r="V15" s="159"/>
      <c r="W15" s="159"/>
      <c r="X15" s="159"/>
    </row>
    <row r="16" spans="1:24" ht="13.5">
      <c r="A16" s="71" t="s">
        <v>178</v>
      </c>
      <c r="B16" s="168"/>
      <c r="C16" s="168"/>
      <c r="D16" s="168"/>
      <c r="E16" s="168"/>
      <c r="F16" s="168"/>
      <c r="G16" s="168"/>
      <c r="H16" s="168"/>
      <c r="I16" s="168"/>
      <c r="J16" s="168"/>
      <c r="K16" s="26"/>
      <c r="O16" s="158"/>
      <c r="P16" s="157"/>
      <c r="Q16" s="159"/>
      <c r="R16" s="159"/>
      <c r="S16" s="159"/>
      <c r="T16" s="158"/>
      <c r="U16" s="157"/>
      <c r="V16" s="159"/>
      <c r="W16" s="159"/>
      <c r="X16" s="159"/>
    </row>
    <row r="17" spans="1:24" ht="13.5">
      <c r="A17" s="153"/>
      <c r="B17" s="168"/>
      <c r="C17" s="168"/>
      <c r="D17" s="168"/>
      <c r="E17" s="193"/>
      <c r="F17" s="168"/>
      <c r="G17" s="168"/>
      <c r="H17" s="168"/>
      <c r="I17" s="168"/>
      <c r="J17" s="168"/>
      <c r="K17" s="26"/>
      <c r="O17" s="158"/>
      <c r="P17" s="157"/>
      <c r="Q17" s="167"/>
      <c r="R17" s="167"/>
      <c r="S17" s="167"/>
      <c r="T17" s="158"/>
      <c r="U17" s="157"/>
      <c r="V17" s="167"/>
      <c r="W17" s="167"/>
      <c r="X17" s="167"/>
    </row>
    <row r="18" spans="1:24" ht="13.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O18" s="158"/>
      <c r="P18" s="157"/>
      <c r="Q18" s="159"/>
      <c r="R18" s="159"/>
      <c r="S18" s="159"/>
      <c r="T18" s="158"/>
      <c r="U18" s="157"/>
      <c r="V18" s="159"/>
      <c r="W18" s="159"/>
      <c r="X18" s="159"/>
    </row>
    <row r="19" spans="1:24" ht="13.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O19" s="158"/>
      <c r="P19" s="157"/>
      <c r="Q19" s="159"/>
      <c r="R19" s="159"/>
      <c r="S19" s="159"/>
      <c r="T19" s="158"/>
      <c r="U19" s="157"/>
      <c r="V19" s="159"/>
      <c r="W19" s="159"/>
      <c r="X19" s="159"/>
    </row>
    <row r="20" spans="1:24" ht="13.5">
      <c r="A20" s="26"/>
      <c r="B20" s="26"/>
      <c r="C20" s="26"/>
      <c r="D20" s="26"/>
      <c r="E20" s="26"/>
      <c r="F20" s="26"/>
      <c r="G20" s="26"/>
      <c r="H20" s="26"/>
      <c r="I20" s="26"/>
      <c r="J20" s="94"/>
      <c r="K20" s="26"/>
      <c r="O20" s="158"/>
      <c r="P20" s="157"/>
      <c r="Q20" s="159"/>
      <c r="R20" s="159"/>
      <c r="S20" s="159"/>
      <c r="T20" s="158"/>
      <c r="U20" s="157"/>
      <c r="V20" s="159"/>
      <c r="W20" s="159"/>
      <c r="X20" s="159"/>
    </row>
    <row r="21" spans="1:24" ht="13.5">
      <c r="A21" s="306"/>
      <c r="B21" s="306"/>
      <c r="C21" s="306"/>
      <c r="D21" s="306"/>
      <c r="E21" s="306"/>
      <c r="F21" s="306"/>
      <c r="G21" s="306"/>
      <c r="H21" s="306"/>
      <c r="I21" s="306"/>
      <c r="J21" s="307"/>
      <c r="K21" s="26"/>
      <c r="O21" s="158"/>
      <c r="P21" s="157"/>
      <c r="Q21" s="159"/>
      <c r="R21" s="159"/>
      <c r="S21" s="159"/>
      <c r="T21" s="158"/>
      <c r="U21" s="157"/>
      <c r="V21" s="159"/>
      <c r="W21" s="159"/>
      <c r="X21" s="159"/>
    </row>
    <row r="22" spans="1:24" ht="13.5">
      <c r="A22" s="306"/>
      <c r="B22" s="306"/>
      <c r="C22" s="306"/>
      <c r="D22" s="306"/>
      <c r="E22" s="306"/>
      <c r="F22" s="306"/>
      <c r="G22" s="306"/>
      <c r="H22" s="306"/>
      <c r="I22" s="306"/>
      <c r="J22" s="308"/>
      <c r="K22" s="26"/>
      <c r="O22" s="158"/>
      <c r="P22" s="157"/>
      <c r="Q22" s="159"/>
      <c r="R22" s="159"/>
      <c r="S22" s="159"/>
      <c r="T22" s="158"/>
      <c r="U22" s="157"/>
      <c r="V22" s="159"/>
      <c r="W22" s="159"/>
      <c r="X22" s="159"/>
    </row>
    <row r="23" spans="1:24" ht="13.5">
      <c r="A23" s="306"/>
      <c r="B23" s="306"/>
      <c r="C23" s="306"/>
      <c r="D23" s="306"/>
      <c r="E23" s="306"/>
      <c r="F23" s="306"/>
      <c r="G23" s="306"/>
      <c r="H23" s="306"/>
      <c r="I23" s="306"/>
      <c r="J23" s="307"/>
      <c r="K23" s="26"/>
      <c r="O23" s="157"/>
      <c r="P23" s="157"/>
      <c r="Q23" s="157"/>
      <c r="R23" s="157"/>
      <c r="S23" s="157"/>
      <c r="T23" s="157"/>
      <c r="U23" s="157"/>
      <c r="V23" s="157"/>
      <c r="W23" s="157"/>
      <c r="X23" s="157"/>
    </row>
    <row r="24" spans="1:24" ht="13.5">
      <c r="A24" s="306"/>
      <c r="B24" s="306"/>
      <c r="C24" s="306"/>
      <c r="D24" s="306"/>
      <c r="E24" s="306"/>
      <c r="F24" s="306"/>
      <c r="G24" s="306"/>
      <c r="H24" s="306"/>
      <c r="I24" s="306"/>
      <c r="J24" s="306"/>
      <c r="K24" s="26"/>
      <c r="O24" s="157"/>
      <c r="P24" s="157"/>
      <c r="Q24" s="157"/>
      <c r="R24" s="157"/>
      <c r="S24" s="157"/>
      <c r="T24" s="157"/>
      <c r="U24" s="157"/>
      <c r="V24" s="157"/>
      <c r="W24" s="157"/>
      <c r="X24" s="157"/>
    </row>
    <row r="25" spans="1:24" ht="13.5" customHeight="1" hidden="1">
      <c r="A25" s="309"/>
      <c r="B25" s="310"/>
      <c r="C25" s="310"/>
      <c r="D25" s="310"/>
      <c r="E25" s="310"/>
      <c r="F25" s="310"/>
      <c r="G25" s="310"/>
      <c r="H25" s="310"/>
      <c r="I25" s="310"/>
      <c r="J25" s="306"/>
      <c r="K25" s="26"/>
      <c r="O25" s="440"/>
      <c r="P25" s="440"/>
      <c r="Q25" s="159"/>
      <c r="R25" s="159"/>
      <c r="S25" s="159"/>
      <c r="T25" s="157"/>
      <c r="U25" s="157"/>
      <c r="V25" s="157"/>
      <c r="W25" s="157"/>
      <c r="X25" s="157"/>
    </row>
    <row r="26" spans="1:24" ht="13.5" customHeight="1" hidden="1">
      <c r="A26" s="310"/>
      <c r="B26" s="310"/>
      <c r="C26" s="310"/>
      <c r="D26" s="310"/>
      <c r="E26" s="310"/>
      <c r="F26" s="310"/>
      <c r="G26" s="310"/>
      <c r="H26" s="310"/>
      <c r="I26" s="310"/>
      <c r="J26" s="306"/>
      <c r="K26" s="26"/>
      <c r="O26" s="440"/>
      <c r="P26" s="440"/>
      <c r="Q26" s="167"/>
      <c r="R26" s="167"/>
      <c r="S26" s="167"/>
      <c r="T26" s="157"/>
      <c r="U26" s="157"/>
      <c r="V26" s="157"/>
      <c r="W26" s="157"/>
      <c r="X26" s="157"/>
    </row>
    <row r="27" spans="1:11" ht="13.5" customHeight="1" hidden="1">
      <c r="A27" s="310"/>
      <c r="B27" s="310"/>
      <c r="C27" s="310"/>
      <c r="D27" s="310"/>
      <c r="E27" s="310"/>
      <c r="F27" s="310"/>
      <c r="G27" s="310"/>
      <c r="H27" s="310"/>
      <c r="I27" s="310"/>
      <c r="J27" s="306"/>
      <c r="K27" s="26"/>
    </row>
    <row r="28" spans="1:10" ht="15.75">
      <c r="A28" s="311" t="s">
        <v>218</v>
      </c>
      <c r="B28" s="306"/>
      <c r="C28" s="309"/>
      <c r="D28" s="309"/>
      <c r="E28" s="309"/>
      <c r="F28" s="309"/>
      <c r="G28" s="306"/>
      <c r="H28" s="306"/>
      <c r="I28" s="306"/>
      <c r="J28" s="306"/>
    </row>
    <row r="29" spans="1:10" ht="13.5">
      <c r="A29" s="438" t="s">
        <v>219</v>
      </c>
      <c r="B29" s="438"/>
      <c r="C29" s="438" t="s">
        <v>219</v>
      </c>
      <c r="D29" s="438"/>
      <c r="E29" s="334" t="s">
        <v>220</v>
      </c>
      <c r="F29" s="438" t="s">
        <v>221</v>
      </c>
      <c r="G29" s="438"/>
      <c r="H29" s="306"/>
      <c r="I29" s="306"/>
      <c r="J29" s="306"/>
    </row>
    <row r="30" spans="1:10" ht="15">
      <c r="A30" s="437" t="s">
        <v>222</v>
      </c>
      <c r="B30" s="437"/>
      <c r="C30" s="325" t="s">
        <v>223</v>
      </c>
      <c r="D30" s="325" t="s">
        <v>224</v>
      </c>
      <c r="E30" s="325" t="s">
        <v>225</v>
      </c>
      <c r="F30" s="437" t="s">
        <v>226</v>
      </c>
      <c r="G30" s="437"/>
      <c r="H30" s="312"/>
      <c r="I30" s="313"/>
      <c r="J30" s="306"/>
    </row>
    <row r="31" spans="1:10" ht="15">
      <c r="A31" s="436">
        <v>6400119286</v>
      </c>
      <c r="B31" s="436"/>
      <c r="C31" s="327">
        <v>217037</v>
      </c>
      <c r="D31" s="327">
        <v>472003</v>
      </c>
      <c r="E31" s="327">
        <v>7870481403</v>
      </c>
      <c r="F31" s="327">
        <v>30595</v>
      </c>
      <c r="G31" s="327"/>
      <c r="H31" s="328" t="s">
        <v>227</v>
      </c>
      <c r="I31" s="314"/>
      <c r="J31" s="315"/>
    </row>
    <row r="32" spans="1:10" ht="15">
      <c r="A32" s="436">
        <v>381055880</v>
      </c>
      <c r="B32" s="436"/>
      <c r="C32" s="327">
        <v>12934</v>
      </c>
      <c r="D32" s="327">
        <v>25510</v>
      </c>
      <c r="E32" s="327">
        <v>463342710</v>
      </c>
      <c r="F32" s="327">
        <v>1093</v>
      </c>
      <c r="G32" s="327"/>
      <c r="H32" s="328" t="s">
        <v>228</v>
      </c>
      <c r="I32" s="310"/>
      <c r="J32" s="306"/>
    </row>
    <row r="33" spans="1:10" ht="14.25">
      <c r="A33" s="316" t="s">
        <v>229</v>
      </c>
      <c r="B33" s="317"/>
      <c r="C33" s="317" t="s">
        <v>230</v>
      </c>
      <c r="D33" s="317" t="s">
        <v>231</v>
      </c>
      <c r="E33" s="317" t="s">
        <v>232</v>
      </c>
      <c r="F33" s="317"/>
      <c r="G33" s="318"/>
      <c r="H33" s="317"/>
      <c r="I33" s="318"/>
      <c r="J33" s="318"/>
    </row>
    <row r="34" spans="1:10" ht="15">
      <c r="A34" s="319">
        <f>A31/F31</f>
        <v>209188.4061447949</v>
      </c>
      <c r="B34" s="320"/>
      <c r="C34" s="319">
        <f>A31/C31</f>
        <v>29488.60925095721</v>
      </c>
      <c r="D34" s="319">
        <f>A31/D31</f>
        <v>13559.488575284478</v>
      </c>
      <c r="E34" s="319">
        <f>E31/F31</f>
        <v>257247.30848177808</v>
      </c>
      <c r="F34" s="320" t="s">
        <v>233</v>
      </c>
      <c r="G34" s="317" t="s">
        <v>234</v>
      </c>
      <c r="H34" s="320"/>
      <c r="I34" s="309"/>
      <c r="J34" s="309"/>
    </row>
    <row r="35" spans="1:10" ht="15">
      <c r="A35" s="319">
        <f>A32/F32</f>
        <v>348633.0100640439</v>
      </c>
      <c r="B35" s="320"/>
      <c r="C35" s="319">
        <f>A32/C32</f>
        <v>29461.56486779032</v>
      </c>
      <c r="D35" s="319">
        <f>A32/D32</f>
        <v>14937.509996079969</v>
      </c>
      <c r="E35" s="319">
        <f>E32/F32</f>
        <v>423918.307410796</v>
      </c>
      <c r="F35" s="320" t="s">
        <v>235</v>
      </c>
      <c r="G35" s="330">
        <f>(E31+E32)/(F31+F32)</f>
        <v>262996.21664352436</v>
      </c>
      <c r="H35" s="320"/>
      <c r="I35" s="309"/>
      <c r="J35" s="309"/>
    </row>
    <row r="36" spans="1:10" ht="14.25">
      <c r="A36" s="321"/>
      <c r="B36" s="321"/>
      <c r="C36" s="321"/>
      <c r="D36" s="321"/>
      <c r="E36" s="321"/>
      <c r="F36" s="321"/>
      <c r="G36" s="321"/>
      <c r="H36" s="321"/>
      <c r="I36" s="321"/>
      <c r="J36" s="309"/>
    </row>
    <row r="37" spans="1:10" ht="15.75">
      <c r="A37" s="322" t="s">
        <v>236</v>
      </c>
      <c r="B37" s="306"/>
      <c r="C37" s="306"/>
      <c r="D37" s="306"/>
      <c r="E37" s="306"/>
      <c r="F37" s="306"/>
      <c r="G37" s="306"/>
      <c r="H37" s="306"/>
      <c r="I37" s="321"/>
      <c r="J37" s="309"/>
    </row>
    <row r="38" spans="1:10" ht="15">
      <c r="A38" s="437" t="s">
        <v>222</v>
      </c>
      <c r="B38" s="437"/>
      <c r="C38" s="325" t="s">
        <v>223</v>
      </c>
      <c r="D38" s="325" t="s">
        <v>224</v>
      </c>
      <c r="E38" s="325" t="s">
        <v>225</v>
      </c>
      <c r="F38" s="437" t="s">
        <v>226</v>
      </c>
      <c r="G38" s="437"/>
      <c r="H38" s="333"/>
      <c r="I38" s="323"/>
      <c r="J38" s="309"/>
    </row>
    <row r="39" spans="1:10" ht="14.25">
      <c r="A39" s="329">
        <v>6328606164</v>
      </c>
      <c r="B39" s="331" t="s">
        <v>297</v>
      </c>
      <c r="C39" s="329">
        <v>226070</v>
      </c>
      <c r="D39" s="329">
        <v>486586</v>
      </c>
      <c r="E39" s="324">
        <v>7695010273</v>
      </c>
      <c r="F39" s="329">
        <v>32329</v>
      </c>
      <c r="G39" s="329"/>
      <c r="H39" s="326" t="s">
        <v>227</v>
      </c>
      <c r="I39" s="323"/>
      <c r="J39" s="309"/>
    </row>
    <row r="40" spans="1:10" ht="14.25">
      <c r="A40" s="324">
        <v>351247270</v>
      </c>
      <c r="B40" s="332" t="s">
        <v>298</v>
      </c>
      <c r="C40" s="324">
        <v>11478</v>
      </c>
      <c r="D40" s="324">
        <v>24451</v>
      </c>
      <c r="E40" s="324">
        <v>492591545</v>
      </c>
      <c r="F40" s="324">
        <v>847</v>
      </c>
      <c r="G40" s="324"/>
      <c r="H40" s="326" t="s">
        <v>228</v>
      </c>
      <c r="I40" s="309"/>
      <c r="J40" s="309"/>
    </row>
    <row r="41" spans="1:10" ht="14.25">
      <c r="A41" s="316" t="s">
        <v>229</v>
      </c>
      <c r="B41" s="317"/>
      <c r="C41" s="317" t="s">
        <v>230</v>
      </c>
      <c r="D41" s="317" t="s">
        <v>231</v>
      </c>
      <c r="E41" s="317" t="s">
        <v>232</v>
      </c>
      <c r="F41" s="317"/>
      <c r="G41" s="317"/>
      <c r="H41" s="317"/>
      <c r="I41" s="318"/>
      <c r="J41" s="318"/>
    </row>
    <row r="42" spans="1:10" ht="15">
      <c r="A42" s="319">
        <f>A39/F39</f>
        <v>195756.3229298772</v>
      </c>
      <c r="B42" s="320"/>
      <c r="C42" s="319">
        <f>A39/C39</f>
        <v>27994.011430088027</v>
      </c>
      <c r="D42" s="319">
        <f>A39/D39</f>
        <v>13006.141080918893</v>
      </c>
      <c r="E42" s="319">
        <f>E39/F39</f>
        <v>238021.9082866776</v>
      </c>
      <c r="F42" s="320" t="s">
        <v>233</v>
      </c>
      <c r="G42" s="317" t="s">
        <v>234</v>
      </c>
      <c r="H42" s="320"/>
      <c r="I42" s="309"/>
      <c r="J42" s="309"/>
    </row>
    <row r="43" spans="1:10" ht="15">
      <c r="A43" s="319">
        <f>A40/F40</f>
        <v>414695.71428571426</v>
      </c>
      <c r="B43" s="320"/>
      <c r="C43" s="319">
        <f>A40/C40</f>
        <v>30601.783411744207</v>
      </c>
      <c r="D43" s="319">
        <f>A40/D40</f>
        <v>14365.353973252628</v>
      </c>
      <c r="E43" s="319">
        <f>E40/F40</f>
        <v>581572.0720188902</v>
      </c>
      <c r="F43" s="320" t="s">
        <v>235</v>
      </c>
      <c r="G43" s="330">
        <f>(E39+E40)/(F39+F40)</f>
        <v>246792.91710875332</v>
      </c>
      <c r="H43" s="320"/>
      <c r="I43" s="309"/>
      <c r="J43" s="309"/>
    </row>
    <row r="44" spans="1:10" ht="13.5">
      <c r="A44" s="309"/>
      <c r="B44" s="309"/>
      <c r="C44" s="309"/>
      <c r="D44" s="309"/>
      <c r="E44" s="309"/>
      <c r="F44" s="309"/>
      <c r="G44" s="309"/>
      <c r="H44" s="309"/>
      <c r="I44" s="309"/>
      <c r="J44" s="309"/>
    </row>
    <row r="45" spans="1:10" ht="15.75">
      <c r="A45" s="322" t="s">
        <v>237</v>
      </c>
      <c r="B45" s="306"/>
      <c r="C45" s="306"/>
      <c r="D45" s="306"/>
      <c r="E45" s="306"/>
      <c r="F45" s="306"/>
      <c r="G45" s="306"/>
      <c r="H45" s="306"/>
      <c r="I45" s="309"/>
      <c r="J45" s="309"/>
    </row>
    <row r="46" spans="1:10" ht="15">
      <c r="A46" s="437" t="s">
        <v>222</v>
      </c>
      <c r="B46" s="437"/>
      <c r="C46" s="325" t="s">
        <v>223</v>
      </c>
      <c r="D46" s="325" t="s">
        <v>224</v>
      </c>
      <c r="E46" s="325" t="s">
        <v>225</v>
      </c>
      <c r="F46" s="437" t="s">
        <v>226</v>
      </c>
      <c r="G46" s="437"/>
      <c r="H46" s="333"/>
      <c r="I46" s="309"/>
      <c r="J46" s="309"/>
    </row>
    <row r="47" spans="1:10" ht="14.25">
      <c r="A47" s="329">
        <v>6465852778</v>
      </c>
      <c r="B47" s="331" t="s">
        <v>297</v>
      </c>
      <c r="C47" s="329">
        <v>227445</v>
      </c>
      <c r="D47" s="329">
        <v>496911</v>
      </c>
      <c r="E47" s="324">
        <v>7803964014</v>
      </c>
      <c r="F47" s="329">
        <v>32734</v>
      </c>
      <c r="G47" s="329"/>
      <c r="H47" s="326" t="s">
        <v>227</v>
      </c>
      <c r="I47" s="309"/>
      <c r="J47" s="309"/>
    </row>
    <row r="48" spans="1:10" ht="14.25">
      <c r="A48" s="324">
        <v>351247270</v>
      </c>
      <c r="B48" s="332" t="s">
        <v>298</v>
      </c>
      <c r="C48" s="324">
        <v>8597</v>
      </c>
      <c r="D48" s="324">
        <v>19867</v>
      </c>
      <c r="E48" s="324">
        <v>332458623</v>
      </c>
      <c r="F48" s="324">
        <v>590</v>
      </c>
      <c r="G48" s="324"/>
      <c r="H48" s="326" t="s">
        <v>228</v>
      </c>
      <c r="I48" s="309"/>
      <c r="J48" s="309"/>
    </row>
    <row r="49" spans="1:10" ht="14.25">
      <c r="A49" s="316" t="s">
        <v>229</v>
      </c>
      <c r="B49" s="317"/>
      <c r="C49" s="317" t="s">
        <v>230</v>
      </c>
      <c r="D49" s="317" t="s">
        <v>231</v>
      </c>
      <c r="E49" s="317" t="s">
        <v>232</v>
      </c>
      <c r="F49" s="317"/>
      <c r="G49" s="317"/>
      <c r="H49" s="317"/>
      <c r="I49" s="318"/>
      <c r="J49" s="318"/>
    </row>
    <row r="50" spans="1:10" ht="15">
      <c r="A50" s="319">
        <f>A47/F47</f>
        <v>197527.1209751329</v>
      </c>
      <c r="B50" s="320"/>
      <c r="C50" s="319">
        <f>A47/C47</f>
        <v>28428.203644837213</v>
      </c>
      <c r="D50" s="319">
        <f>A47/D47</f>
        <v>13012.094274427413</v>
      </c>
      <c r="E50" s="319">
        <f>E47/F47</f>
        <v>238405.45041852508</v>
      </c>
      <c r="F50" s="320" t="s">
        <v>233</v>
      </c>
      <c r="G50" s="317" t="s">
        <v>234</v>
      </c>
      <c r="H50" s="320"/>
      <c r="I50" s="309"/>
      <c r="J50" s="309"/>
    </row>
    <row r="51" spans="1:10" ht="15">
      <c r="A51" s="319">
        <f>A48/F48</f>
        <v>595334.3559322034</v>
      </c>
      <c r="B51" s="320"/>
      <c r="C51" s="319">
        <f>A48/C48</f>
        <v>40856.958241246946</v>
      </c>
      <c r="D51" s="319">
        <f>A48/D48</f>
        <v>17679.935068203555</v>
      </c>
      <c r="E51" s="319">
        <f>E48/F48</f>
        <v>563489.1915254238</v>
      </c>
      <c r="F51" s="320" t="s">
        <v>235</v>
      </c>
      <c r="G51" s="330">
        <f>(E47+E48)/(F47+F48)</f>
        <v>244161.04420237665</v>
      </c>
      <c r="H51" s="320"/>
      <c r="I51" s="309"/>
      <c r="J51" s="309"/>
    </row>
    <row r="52" spans="1:10" ht="15">
      <c r="A52" s="309"/>
      <c r="B52" s="320"/>
      <c r="C52" s="320"/>
      <c r="D52" s="320"/>
      <c r="E52" s="320"/>
      <c r="F52" s="320"/>
      <c r="G52" s="320"/>
      <c r="H52" s="320"/>
      <c r="I52" s="309"/>
      <c r="J52" s="309"/>
    </row>
  </sheetData>
  <sheetProtection/>
  <mergeCells count="32">
    <mergeCell ref="O26:P26"/>
    <mergeCell ref="E4:E6"/>
    <mergeCell ref="F4:H4"/>
    <mergeCell ref="I4:I6"/>
    <mergeCell ref="B5:B6"/>
    <mergeCell ref="C5:C6"/>
    <mergeCell ref="D5:D6"/>
    <mergeCell ref="F5:F6"/>
    <mergeCell ref="B4:D4"/>
    <mergeCell ref="G5:G6"/>
    <mergeCell ref="O1:S1"/>
    <mergeCell ref="T1:X1"/>
    <mergeCell ref="O2:P2"/>
    <mergeCell ref="T2:U2"/>
    <mergeCell ref="O25:P25"/>
    <mergeCell ref="A3:A6"/>
    <mergeCell ref="B3:E3"/>
    <mergeCell ref="F3:I3"/>
    <mergeCell ref="J3:J6"/>
    <mergeCell ref="H5:H6"/>
    <mergeCell ref="A29:B29"/>
    <mergeCell ref="C29:D29"/>
    <mergeCell ref="F29:G29"/>
    <mergeCell ref="A30:B30"/>
    <mergeCell ref="F30:G30"/>
    <mergeCell ref="A1:E1"/>
    <mergeCell ref="A31:B31"/>
    <mergeCell ref="A32:B32"/>
    <mergeCell ref="A38:B38"/>
    <mergeCell ref="F38:G38"/>
    <mergeCell ref="A46:B46"/>
    <mergeCell ref="F46:G46"/>
  </mergeCells>
  <printOptions/>
  <pageMargins left="0.3937007874015748" right="0.1968503937007874" top="0.984251968503937" bottom="0.5905511811023623" header="0.5118110236220472" footer="0.5118110236220472"/>
  <pageSetup fitToWidth="2" horizontalDpi="300" verticalDpi="300" orientation="landscape" paperSize="9" scale="79" r:id="rId2"/>
  <colBreaks count="2" manualBreakCount="2">
    <brk id="10" max="16" man="1"/>
    <brk id="11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SheetLayoutView="85" zoomScalePageLayoutView="0" workbookViewId="0" topLeftCell="A1">
      <selection activeCell="E14" sqref="E14"/>
    </sheetView>
  </sheetViews>
  <sheetFormatPr defaultColWidth="9.00390625" defaultRowHeight="13.5"/>
  <cols>
    <col min="1" max="1" width="10.625" style="12" customWidth="1"/>
    <col min="2" max="2" width="7.125" style="12" customWidth="1"/>
    <col min="3" max="4" width="15.625" style="12" customWidth="1"/>
    <col min="5" max="5" width="10.375" style="12" customWidth="1"/>
    <col min="6" max="7" width="13.625" style="12" customWidth="1"/>
    <col min="8" max="8" width="9.00390625" style="12" customWidth="1"/>
    <col min="9" max="9" width="9.875" style="12" bestFit="1" customWidth="1"/>
    <col min="10" max="16384" width="9.00390625" style="12" customWidth="1"/>
  </cols>
  <sheetData>
    <row r="1" spans="1:7" ht="21">
      <c r="A1" s="349" t="s">
        <v>179</v>
      </c>
      <c r="B1" s="458"/>
      <c r="C1" s="458"/>
      <c r="D1" s="458"/>
      <c r="E1" s="458"/>
      <c r="F1" s="458"/>
      <c r="G1" s="458"/>
    </row>
    <row r="2" spans="1:7" ht="13.5">
      <c r="A2" s="26"/>
      <c r="B2" s="26"/>
      <c r="C2" s="26"/>
      <c r="D2" s="26"/>
      <c r="E2" s="26"/>
      <c r="F2" s="26"/>
      <c r="G2" s="169" t="s">
        <v>180</v>
      </c>
    </row>
    <row r="3" spans="1:7" ht="31.5" customHeight="1">
      <c r="A3" s="194"/>
      <c r="B3" s="170" t="s">
        <v>181</v>
      </c>
      <c r="C3" s="171" t="s">
        <v>182</v>
      </c>
      <c r="D3" s="171" t="s">
        <v>183</v>
      </c>
      <c r="E3" s="172" t="s">
        <v>184</v>
      </c>
      <c r="F3" s="171" t="s">
        <v>185</v>
      </c>
      <c r="G3" s="173" t="s">
        <v>186</v>
      </c>
    </row>
    <row r="4" spans="1:7" s="24" customFormat="1" ht="19.5" customHeight="1">
      <c r="A4" s="459" t="s">
        <v>187</v>
      </c>
      <c r="B4" s="102" t="s">
        <v>188</v>
      </c>
      <c r="C4" s="174">
        <v>1939550546</v>
      </c>
      <c r="D4" s="174">
        <v>1765883582</v>
      </c>
      <c r="E4" s="175">
        <v>91.3</v>
      </c>
      <c r="F4" s="174">
        <f>C4/G4</f>
        <v>58465.98378248025</v>
      </c>
      <c r="G4" s="176">
        <v>33174</v>
      </c>
    </row>
    <row r="5" spans="1:7" s="24" customFormat="1" ht="19.5" customHeight="1">
      <c r="A5" s="459"/>
      <c r="B5" s="160" t="s">
        <v>189</v>
      </c>
      <c r="C5" s="177">
        <v>66644654</v>
      </c>
      <c r="D5" s="177">
        <v>65547418</v>
      </c>
      <c r="E5" s="178">
        <v>98.35</v>
      </c>
      <c r="F5" s="177">
        <f>C5/G5</f>
        <v>122508.55514705883</v>
      </c>
      <c r="G5" s="179">
        <v>544</v>
      </c>
    </row>
    <row r="6" spans="1:7" s="24" customFormat="1" ht="19.5" customHeight="1">
      <c r="A6" s="459"/>
      <c r="B6" s="161" t="s">
        <v>190</v>
      </c>
      <c r="C6" s="180">
        <v>2006195200</v>
      </c>
      <c r="D6" s="180">
        <v>1831431000</v>
      </c>
      <c r="E6" s="181">
        <v>91.29</v>
      </c>
      <c r="F6" s="180">
        <v>113815.35678272732</v>
      </c>
      <c r="G6" s="182">
        <v>33718</v>
      </c>
    </row>
    <row r="7" spans="1:7" s="24" customFormat="1" ht="19.5" customHeight="1">
      <c r="A7" s="460" t="s">
        <v>191</v>
      </c>
      <c r="B7" s="160" t="s">
        <v>188</v>
      </c>
      <c r="C7" s="177">
        <v>1878859739</v>
      </c>
      <c r="D7" s="177">
        <v>1712188132</v>
      </c>
      <c r="E7" s="178">
        <v>91.33</v>
      </c>
      <c r="F7" s="180">
        <f>C7/G7</f>
        <v>57397.80469847865</v>
      </c>
      <c r="G7" s="183">
        <v>32734</v>
      </c>
    </row>
    <row r="8" spans="1:7" s="24" customFormat="1" ht="19.5" customHeight="1">
      <c r="A8" s="460"/>
      <c r="B8" s="160" t="s">
        <v>189</v>
      </c>
      <c r="C8" s="177">
        <v>76998961</v>
      </c>
      <c r="D8" s="177">
        <v>75048168</v>
      </c>
      <c r="E8" s="178">
        <v>97.47</v>
      </c>
      <c r="F8" s="180">
        <f>C8/G8</f>
        <v>130506.71355932203</v>
      </c>
      <c r="G8" s="183">
        <v>590</v>
      </c>
    </row>
    <row r="9" spans="1:7" s="24" customFormat="1" ht="19.5" customHeight="1">
      <c r="A9" s="460"/>
      <c r="B9" s="161" t="s">
        <v>190</v>
      </c>
      <c r="C9" s="180">
        <v>1955858700</v>
      </c>
      <c r="D9" s="180">
        <v>1787236300</v>
      </c>
      <c r="E9" s="181">
        <v>91.6</v>
      </c>
      <c r="F9" s="180">
        <v>58692.19481454807</v>
      </c>
      <c r="G9" s="184">
        <v>33324</v>
      </c>
    </row>
    <row r="10" spans="1:7" s="24" customFormat="1" ht="19.5" customHeight="1">
      <c r="A10" s="461" t="s">
        <v>192</v>
      </c>
      <c r="B10" s="160" t="s">
        <v>188</v>
      </c>
      <c r="C10" s="177">
        <v>1847218712</v>
      </c>
      <c r="D10" s="177">
        <v>1697004629</v>
      </c>
      <c r="E10" s="178">
        <f>D10/(C10-0)*100</f>
        <v>91.86809433965934</v>
      </c>
      <c r="F10" s="177">
        <f aca="true" t="shared" si="0" ref="F10:F15">C10/G10</f>
        <v>57138.133316836276</v>
      </c>
      <c r="G10" s="183">
        <v>32329</v>
      </c>
    </row>
    <row r="11" spans="1:7" s="24" customFormat="1" ht="19.5" customHeight="1">
      <c r="A11" s="460"/>
      <c r="B11" s="160" t="s">
        <v>189</v>
      </c>
      <c r="C11" s="177">
        <v>133196388</v>
      </c>
      <c r="D11" s="177">
        <v>130944518</v>
      </c>
      <c r="E11" s="178">
        <f>D11/(C11-0)*100</f>
        <v>98.30936106165281</v>
      </c>
      <c r="F11" s="180">
        <f t="shared" si="0"/>
        <v>157256.65643447463</v>
      </c>
      <c r="G11" s="183">
        <v>847</v>
      </c>
    </row>
    <row r="12" spans="1:7" s="24" customFormat="1" ht="19.5" customHeight="1">
      <c r="A12" s="462"/>
      <c r="B12" s="161" t="s">
        <v>190</v>
      </c>
      <c r="C12" s="180">
        <f>SUM(C10:C11)</f>
        <v>1980415100</v>
      </c>
      <c r="D12" s="180">
        <f>SUM(D10:D11)</f>
        <v>1827949147</v>
      </c>
      <c r="E12" s="181">
        <f>D12/(C12-0)*100</f>
        <v>92.30131334587381</v>
      </c>
      <c r="F12" s="180">
        <f t="shared" si="0"/>
        <v>59694.2096696407</v>
      </c>
      <c r="G12" s="184">
        <f>SUM(G10:G11)</f>
        <v>33176</v>
      </c>
    </row>
    <row r="13" spans="1:7" s="24" customFormat="1" ht="19.5" customHeight="1">
      <c r="A13" s="460" t="s">
        <v>193</v>
      </c>
      <c r="B13" s="160" t="s">
        <v>188</v>
      </c>
      <c r="C13" s="177">
        <v>1838698355</v>
      </c>
      <c r="D13" s="177">
        <v>1707702322</v>
      </c>
      <c r="E13" s="185">
        <f>D13/(C13-558700)*100</f>
        <v>92.90383988805246</v>
      </c>
      <c r="F13" s="177">
        <f t="shared" si="0"/>
        <v>58059.880482490764</v>
      </c>
      <c r="G13" s="183">
        <v>31669</v>
      </c>
    </row>
    <row r="14" spans="1:7" s="24" customFormat="1" ht="19.5" customHeight="1">
      <c r="A14" s="460"/>
      <c r="B14" s="160" t="s">
        <v>189</v>
      </c>
      <c r="C14" s="177">
        <v>141274045</v>
      </c>
      <c r="D14" s="177">
        <v>139951341</v>
      </c>
      <c r="E14" s="185">
        <f>D14/(C14-0)*100</f>
        <v>99.0637317704041</v>
      </c>
      <c r="F14" s="180">
        <f t="shared" si="0"/>
        <v>125132.01505757308</v>
      </c>
      <c r="G14" s="183">
        <v>1129</v>
      </c>
    </row>
    <row r="15" spans="1:7" s="24" customFormat="1" ht="19.5" customHeight="1">
      <c r="A15" s="462"/>
      <c r="B15" s="161" t="s">
        <v>190</v>
      </c>
      <c r="C15" s="180">
        <f>SUM(C13:C14)</f>
        <v>1979972400</v>
      </c>
      <c r="D15" s="180">
        <f>SUM(D13:D14)</f>
        <v>1847653663</v>
      </c>
      <c r="E15" s="181">
        <f>D15/(C15-558700)*100</f>
        <v>93.3434816077104</v>
      </c>
      <c r="F15" s="180">
        <f t="shared" si="0"/>
        <v>60368.69321300079</v>
      </c>
      <c r="G15" s="184">
        <f>SUM(G13:G14)</f>
        <v>32798</v>
      </c>
    </row>
    <row r="16" spans="1:7" s="24" customFormat="1" ht="19.5" customHeight="1">
      <c r="A16" s="460" t="s">
        <v>60</v>
      </c>
      <c r="B16" s="160" t="s">
        <v>194</v>
      </c>
      <c r="C16" s="177">
        <v>1811104413</v>
      </c>
      <c r="D16" s="177">
        <v>1701154996</v>
      </c>
      <c r="E16" s="185">
        <v>94.00997087883432</v>
      </c>
      <c r="F16" s="177">
        <v>59196.091289426375</v>
      </c>
      <c r="G16" s="183">
        <v>30595</v>
      </c>
    </row>
    <row r="17" spans="1:7" s="24" customFormat="1" ht="19.5" customHeight="1">
      <c r="A17" s="460"/>
      <c r="B17" s="160" t="s">
        <v>195</v>
      </c>
      <c r="C17" s="177">
        <v>133706287</v>
      </c>
      <c r="D17" s="177">
        <v>132562617</v>
      </c>
      <c r="E17" s="185">
        <v>99.14464007216056</v>
      </c>
      <c r="F17" s="180">
        <v>122329.63129002745</v>
      </c>
      <c r="G17" s="183">
        <v>1093</v>
      </c>
    </row>
    <row r="18" spans="1:7" s="24" customFormat="1" ht="19.5" customHeight="1">
      <c r="A18" s="463"/>
      <c r="B18" s="29" t="s">
        <v>137</v>
      </c>
      <c r="C18" s="287">
        <v>1944810700</v>
      </c>
      <c r="D18" s="287">
        <v>1833717613</v>
      </c>
      <c r="E18" s="288">
        <v>94.36326368502476</v>
      </c>
      <c r="F18" s="287">
        <v>61373.72822519566</v>
      </c>
      <c r="G18" s="289">
        <v>31688</v>
      </c>
    </row>
    <row r="19" spans="1:7" s="24" customFormat="1" ht="13.5">
      <c r="A19" s="26"/>
      <c r="B19" s="26"/>
      <c r="C19" s="26"/>
      <c r="D19" s="26"/>
      <c r="E19" s="26"/>
      <c r="F19" s="26"/>
      <c r="G19" s="169" t="s">
        <v>196</v>
      </c>
    </row>
    <row r="20" spans="1:7" ht="13.5">
      <c r="A20" s="26" t="s">
        <v>197</v>
      </c>
      <c r="B20" s="26"/>
      <c r="C20" s="26"/>
      <c r="D20" s="26"/>
      <c r="E20" s="26"/>
      <c r="F20" s="26"/>
      <c r="G20" s="26"/>
    </row>
    <row r="22" spans="3:7" ht="13.5">
      <c r="C22" s="49"/>
      <c r="D22" s="49"/>
      <c r="E22" s="186"/>
      <c r="F22" s="49"/>
      <c r="G22" s="49"/>
    </row>
    <row r="23" spans="3:7" ht="13.5">
      <c r="C23" s="49"/>
      <c r="D23" s="49"/>
      <c r="E23" s="186"/>
      <c r="F23" s="49"/>
      <c r="G23" s="49"/>
    </row>
    <row r="24" spans="3:7" ht="13.5">
      <c r="C24" s="49"/>
      <c r="D24" s="49"/>
      <c r="E24" s="186"/>
      <c r="F24" s="49"/>
      <c r="G24" s="49"/>
    </row>
  </sheetData>
  <sheetProtection/>
  <mergeCells count="6">
    <mergeCell ref="A1:G1"/>
    <mergeCell ref="A4:A6"/>
    <mergeCell ref="A7:A9"/>
    <mergeCell ref="A10:A12"/>
    <mergeCell ref="A13:A15"/>
    <mergeCell ref="A16:A18"/>
  </mergeCells>
  <printOptions/>
  <pageMargins left="0.3937007874015748" right="0.1968503937007874" top="0.984251968503937" bottom="0.5905511811023623" header="0.5118110236220472" footer="0.5118110236220472"/>
  <pageSetup horizontalDpi="300" verticalDpi="300" orientation="landscape" paperSize="9" r:id="rId2"/>
  <ignoredErrors>
    <ignoredError sqref="E13:E14" formula="1"/>
    <ignoredError sqref="C12:G12" formulaRange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SheetLayoutView="100" zoomScalePageLayoutView="0" workbookViewId="0" topLeftCell="A1">
      <selection activeCell="A9" sqref="A9:IV9"/>
    </sheetView>
  </sheetViews>
  <sheetFormatPr defaultColWidth="9.00390625" defaultRowHeight="13.5"/>
  <cols>
    <col min="1" max="1" width="21.625" style="12" customWidth="1"/>
    <col min="2" max="2" width="13.50390625" style="12" customWidth="1"/>
    <col min="3" max="3" width="19.125" style="12" customWidth="1"/>
    <col min="4" max="4" width="13.50390625" style="12" customWidth="1"/>
    <col min="5" max="5" width="19.00390625" style="12" customWidth="1"/>
    <col min="6" max="16384" width="9.00390625" style="12" customWidth="1"/>
  </cols>
  <sheetData>
    <row r="1" spans="1:5" ht="21">
      <c r="A1" s="349" t="s">
        <v>198</v>
      </c>
      <c r="B1" s="458"/>
      <c r="C1" s="458"/>
      <c r="D1" s="458"/>
      <c r="E1" s="458"/>
    </row>
    <row r="2" spans="1:5" ht="13.5">
      <c r="A2" s="26"/>
      <c r="B2" s="26"/>
      <c r="C2" s="26"/>
      <c r="D2" s="26"/>
      <c r="E2" s="169" t="s">
        <v>199</v>
      </c>
    </row>
    <row r="3" spans="1:5" ht="19.5" customHeight="1">
      <c r="A3" s="339"/>
      <c r="B3" s="464" t="s">
        <v>200</v>
      </c>
      <c r="C3" s="465"/>
      <c r="D3" s="342" t="s">
        <v>201</v>
      </c>
      <c r="E3" s="376"/>
    </row>
    <row r="4" spans="1:5" ht="19.5" customHeight="1">
      <c r="A4" s="340"/>
      <c r="B4" s="29" t="s">
        <v>202</v>
      </c>
      <c r="C4" s="15" t="s">
        <v>203</v>
      </c>
      <c r="D4" s="15" t="s">
        <v>202</v>
      </c>
      <c r="E4" s="187" t="s">
        <v>203</v>
      </c>
    </row>
    <row r="5" spans="1:5" s="24" customFormat="1" ht="20.25" customHeight="1">
      <c r="A5" s="188" t="s">
        <v>187</v>
      </c>
      <c r="B5" s="189">
        <v>332</v>
      </c>
      <c r="C5" s="190">
        <v>126926</v>
      </c>
      <c r="D5" s="190">
        <v>121</v>
      </c>
      <c r="E5" s="191">
        <v>2420</v>
      </c>
    </row>
    <row r="6" spans="1:5" s="24" customFormat="1" ht="20.25" customHeight="1">
      <c r="A6" s="188" t="s">
        <v>191</v>
      </c>
      <c r="B6" s="189">
        <v>344</v>
      </c>
      <c r="C6" s="190">
        <v>144140</v>
      </c>
      <c r="D6" s="190">
        <v>111</v>
      </c>
      <c r="E6" s="191">
        <v>2220</v>
      </c>
    </row>
    <row r="7" spans="1:5" s="24" customFormat="1" ht="20.25" customHeight="1">
      <c r="A7" s="188" t="s">
        <v>192</v>
      </c>
      <c r="B7" s="189">
        <v>328</v>
      </c>
      <c r="C7" s="190">
        <v>137320</v>
      </c>
      <c r="D7" s="190">
        <v>113</v>
      </c>
      <c r="E7" s="191">
        <v>2260</v>
      </c>
    </row>
    <row r="8" spans="1:5" s="24" customFormat="1" ht="20.25" customHeight="1">
      <c r="A8" s="188" t="s">
        <v>193</v>
      </c>
      <c r="B8" s="189">
        <v>321</v>
      </c>
      <c r="C8" s="190">
        <v>134250</v>
      </c>
      <c r="D8" s="190">
        <v>114</v>
      </c>
      <c r="E8" s="191">
        <v>2280</v>
      </c>
    </row>
    <row r="9" spans="1:5" s="24" customFormat="1" ht="20.25" customHeight="1">
      <c r="A9" s="192" t="s">
        <v>60</v>
      </c>
      <c r="B9" s="493">
        <v>317</v>
      </c>
      <c r="C9" s="494">
        <v>132738</v>
      </c>
      <c r="D9" s="494">
        <v>99</v>
      </c>
      <c r="E9" s="495">
        <v>1980</v>
      </c>
    </row>
    <row r="10" spans="1:5" s="24" customFormat="1" ht="13.5">
      <c r="A10" s="26"/>
      <c r="B10" s="26"/>
      <c r="C10" s="26"/>
      <c r="D10" s="26"/>
      <c r="E10" s="169" t="s">
        <v>196</v>
      </c>
    </row>
  </sheetData>
  <sheetProtection/>
  <mergeCells count="4">
    <mergeCell ref="A1:E1"/>
    <mergeCell ref="A3:A4"/>
    <mergeCell ref="B3:C3"/>
    <mergeCell ref="D3:E3"/>
  </mergeCells>
  <printOptions/>
  <pageMargins left="0.3937007874015748" right="0.1968503937007874" top="0.984251968503937" bottom="0.5905511811023623" header="0.5118110236220472" footer="0.5118110236220472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1"/>
  <sheetViews>
    <sheetView showGridLines="0" zoomScaleSheetLayoutView="100" zoomScalePageLayoutView="0" workbookViewId="0" topLeftCell="A1">
      <selection activeCell="I11" sqref="A1:I11"/>
    </sheetView>
  </sheetViews>
  <sheetFormatPr defaultColWidth="9.00390625" defaultRowHeight="13.5"/>
  <cols>
    <col min="1" max="1" width="10.625" style="12" customWidth="1"/>
    <col min="2" max="8" width="9.50390625" style="12" customWidth="1"/>
    <col min="9" max="9" width="11.625" style="12" bestFit="1" customWidth="1"/>
    <col min="10" max="16384" width="9.00390625" style="12" customWidth="1"/>
  </cols>
  <sheetData>
    <row r="1" spans="1:9" ht="21">
      <c r="A1" s="349" t="s">
        <v>204</v>
      </c>
      <c r="B1" s="349"/>
      <c r="C1" s="349"/>
      <c r="D1" s="349"/>
      <c r="E1" s="349"/>
      <c r="F1" s="349"/>
      <c r="G1" s="349"/>
      <c r="H1" s="349"/>
      <c r="I1" s="349"/>
    </row>
    <row r="2" spans="1:9" ht="13.5">
      <c r="A2" s="13"/>
      <c r="B2" s="13"/>
      <c r="C2" s="13"/>
      <c r="D2" s="13"/>
      <c r="E2" s="13"/>
      <c r="F2" s="13"/>
      <c r="G2" s="13"/>
      <c r="H2" s="38"/>
      <c r="I2" s="38"/>
    </row>
    <row r="3" spans="1:9" ht="19.5" customHeight="1">
      <c r="A3" s="466"/>
      <c r="B3" s="469" t="s">
        <v>205</v>
      </c>
      <c r="C3" s="470"/>
      <c r="D3" s="473" t="s">
        <v>206</v>
      </c>
      <c r="E3" s="470"/>
      <c r="F3" s="475" t="s">
        <v>207</v>
      </c>
      <c r="G3" s="476"/>
      <c r="H3" s="477"/>
      <c r="I3" s="478" t="s">
        <v>208</v>
      </c>
    </row>
    <row r="4" spans="1:9" ht="19.5" customHeight="1">
      <c r="A4" s="467"/>
      <c r="B4" s="471"/>
      <c r="C4" s="472"/>
      <c r="D4" s="474"/>
      <c r="E4" s="472"/>
      <c r="F4" s="481" t="s">
        <v>209</v>
      </c>
      <c r="G4" s="482"/>
      <c r="H4" s="162" t="s">
        <v>210</v>
      </c>
      <c r="I4" s="479"/>
    </row>
    <row r="5" spans="1:9" ht="19.5" customHeight="1">
      <c r="A5" s="468"/>
      <c r="B5" s="29" t="s">
        <v>211</v>
      </c>
      <c r="C5" s="15" t="s">
        <v>212</v>
      </c>
      <c r="D5" s="15" t="s">
        <v>211</v>
      </c>
      <c r="E5" s="15" t="s">
        <v>212</v>
      </c>
      <c r="F5" s="15" t="s">
        <v>211</v>
      </c>
      <c r="G5" s="15" t="s">
        <v>212</v>
      </c>
      <c r="H5" s="45" t="s">
        <v>213</v>
      </c>
      <c r="I5" s="480"/>
    </row>
    <row r="6" spans="1:9" s="24" customFormat="1" ht="19.5" customHeight="1">
      <c r="A6" s="163" t="s">
        <v>284</v>
      </c>
      <c r="B6" s="30">
        <v>95</v>
      </c>
      <c r="C6" s="31">
        <v>942</v>
      </c>
      <c r="D6" s="31">
        <v>4</v>
      </c>
      <c r="E6" s="31">
        <v>806</v>
      </c>
      <c r="F6" s="31">
        <v>13</v>
      </c>
      <c r="G6" s="31">
        <v>136</v>
      </c>
      <c r="H6" s="31">
        <v>36</v>
      </c>
      <c r="I6" s="46">
        <v>42</v>
      </c>
    </row>
    <row r="7" spans="1:9" s="24" customFormat="1" ht="19.5" customHeight="1">
      <c r="A7" s="163" t="s">
        <v>285</v>
      </c>
      <c r="B7" s="30">
        <v>95</v>
      </c>
      <c r="C7" s="31">
        <v>934</v>
      </c>
      <c r="D7" s="31">
        <v>4</v>
      </c>
      <c r="E7" s="31">
        <v>806</v>
      </c>
      <c r="F7" s="31">
        <v>11</v>
      </c>
      <c r="G7" s="31">
        <v>128</v>
      </c>
      <c r="H7" s="31">
        <v>40</v>
      </c>
      <c r="I7" s="46">
        <v>40</v>
      </c>
    </row>
    <row r="8" spans="1:9" s="24" customFormat="1" ht="19.5" customHeight="1">
      <c r="A8" s="163" t="s">
        <v>286</v>
      </c>
      <c r="B8" s="30">
        <f>D8+F8+H8+I8</f>
        <v>97</v>
      </c>
      <c r="C8" s="31">
        <v>934</v>
      </c>
      <c r="D8" s="31">
        <v>4</v>
      </c>
      <c r="E8" s="31">
        <v>806</v>
      </c>
      <c r="F8" s="31">
        <v>11</v>
      </c>
      <c r="G8" s="31">
        <v>128</v>
      </c>
      <c r="H8" s="31">
        <v>41</v>
      </c>
      <c r="I8" s="46">
        <v>41</v>
      </c>
    </row>
    <row r="9" spans="1:9" s="24" customFormat="1" ht="19.5" customHeight="1">
      <c r="A9" s="163" t="s">
        <v>287</v>
      </c>
      <c r="B9" s="30">
        <v>92</v>
      </c>
      <c r="C9" s="31">
        <v>932</v>
      </c>
      <c r="D9" s="31">
        <v>4</v>
      </c>
      <c r="E9" s="31">
        <v>806</v>
      </c>
      <c r="F9" s="31">
        <v>11</v>
      </c>
      <c r="G9" s="31">
        <v>126</v>
      </c>
      <c r="H9" s="31">
        <v>39</v>
      </c>
      <c r="I9" s="46">
        <v>38</v>
      </c>
    </row>
    <row r="10" spans="1:9" s="24" customFormat="1" ht="19.5" customHeight="1">
      <c r="A10" s="166" t="s">
        <v>288</v>
      </c>
      <c r="B10" s="290">
        <v>91</v>
      </c>
      <c r="C10" s="291">
        <v>932</v>
      </c>
      <c r="D10" s="291">
        <v>4</v>
      </c>
      <c r="E10" s="291">
        <v>806</v>
      </c>
      <c r="F10" s="291">
        <v>11</v>
      </c>
      <c r="G10" s="291">
        <v>126</v>
      </c>
      <c r="H10" s="291">
        <v>38</v>
      </c>
      <c r="I10" s="292">
        <v>38</v>
      </c>
    </row>
    <row r="11" spans="1:9" s="24" customFormat="1" ht="13.5">
      <c r="A11" s="26"/>
      <c r="B11" s="26"/>
      <c r="C11" s="26"/>
      <c r="D11" s="26"/>
      <c r="E11" s="26"/>
      <c r="F11" s="26"/>
      <c r="G11" s="26"/>
      <c r="H11" s="93"/>
      <c r="I11" s="93" t="s">
        <v>214</v>
      </c>
    </row>
  </sheetData>
  <sheetProtection/>
  <mergeCells count="7">
    <mergeCell ref="A1:I1"/>
    <mergeCell ref="A3:A5"/>
    <mergeCell ref="B3:C4"/>
    <mergeCell ref="D3:E4"/>
    <mergeCell ref="F3:H3"/>
    <mergeCell ref="I3:I5"/>
    <mergeCell ref="F4:G4"/>
  </mergeCells>
  <printOptions/>
  <pageMargins left="0.3937007874015748" right="0.1968503937007874" top="0.984251968503937" bottom="0.5905511811023623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showGridLines="0" zoomScaleSheetLayoutView="100" zoomScalePageLayoutView="0" workbookViewId="0" topLeftCell="A1">
      <selection activeCell="E19" sqref="E19"/>
    </sheetView>
  </sheetViews>
  <sheetFormatPr defaultColWidth="9.00390625" defaultRowHeight="13.5"/>
  <cols>
    <col min="1" max="1" width="12.00390625" style="12" customWidth="1"/>
    <col min="2" max="7" width="9.625" style="12" customWidth="1"/>
    <col min="8" max="10" width="9.75390625" style="12" customWidth="1"/>
    <col min="11" max="16384" width="9.00390625" style="12" customWidth="1"/>
  </cols>
  <sheetData>
    <row r="1" spans="1:10" ht="21">
      <c r="A1" s="338" t="s">
        <v>240</v>
      </c>
      <c r="B1" s="338"/>
      <c r="C1" s="338"/>
      <c r="D1" s="338"/>
      <c r="E1" s="338"/>
      <c r="F1" s="338"/>
      <c r="G1" s="338"/>
      <c r="H1" s="338"/>
      <c r="I1" s="338"/>
      <c r="J1" s="338"/>
    </row>
    <row r="2" spans="1:10" ht="13.5">
      <c r="A2" s="13"/>
      <c r="B2" s="13"/>
      <c r="C2" s="13"/>
      <c r="D2" s="13"/>
      <c r="E2" s="13"/>
      <c r="F2" s="13"/>
      <c r="G2" s="13"/>
      <c r="J2" s="271" t="s">
        <v>271</v>
      </c>
    </row>
    <row r="3" spans="1:11" ht="19.5" customHeight="1">
      <c r="A3" s="339"/>
      <c r="B3" s="341" t="s">
        <v>54</v>
      </c>
      <c r="C3" s="342"/>
      <c r="D3" s="342"/>
      <c r="E3" s="342" t="s">
        <v>55</v>
      </c>
      <c r="F3" s="342"/>
      <c r="G3" s="342"/>
      <c r="H3" s="343" t="s">
        <v>56</v>
      </c>
      <c r="I3" s="344"/>
      <c r="J3" s="345"/>
      <c r="K3" s="208"/>
    </row>
    <row r="4" spans="1:10" ht="28.5" customHeight="1">
      <c r="A4" s="340"/>
      <c r="B4" s="14" t="s">
        <v>57</v>
      </c>
      <c r="C4" s="15" t="s">
        <v>58</v>
      </c>
      <c r="D4" s="15" t="s">
        <v>238</v>
      </c>
      <c r="E4" s="15" t="s">
        <v>57</v>
      </c>
      <c r="F4" s="15" t="s">
        <v>58</v>
      </c>
      <c r="G4" s="15" t="s">
        <v>238</v>
      </c>
      <c r="H4" s="34" t="s">
        <v>57</v>
      </c>
      <c r="I4" s="197" t="s">
        <v>58</v>
      </c>
      <c r="J4" s="205" t="s">
        <v>238</v>
      </c>
    </row>
    <row r="5" spans="1:10" ht="19.5" customHeight="1">
      <c r="A5" s="17" t="s">
        <v>49</v>
      </c>
      <c r="B5" s="18">
        <v>2395</v>
      </c>
      <c r="C5" s="19">
        <v>2126</v>
      </c>
      <c r="D5" s="20">
        <v>88.8</v>
      </c>
      <c r="E5" s="19">
        <v>1165</v>
      </c>
      <c r="F5" s="21">
        <v>979</v>
      </c>
      <c r="G5" s="22">
        <v>84</v>
      </c>
      <c r="H5" s="196">
        <v>1154</v>
      </c>
      <c r="I5" s="196">
        <v>829</v>
      </c>
      <c r="J5" s="206">
        <v>71.8</v>
      </c>
    </row>
    <row r="6" spans="1:10" ht="19.5" customHeight="1">
      <c r="A6" s="23" t="s">
        <v>45</v>
      </c>
      <c r="B6" s="18">
        <v>2483</v>
      </c>
      <c r="C6" s="19">
        <v>2180</v>
      </c>
      <c r="D6" s="20">
        <v>87.8</v>
      </c>
      <c r="E6" s="19">
        <v>1147</v>
      </c>
      <c r="F6" s="21">
        <v>999</v>
      </c>
      <c r="G6" s="22">
        <v>87.1</v>
      </c>
      <c r="H6" s="35">
        <v>1145</v>
      </c>
      <c r="I6" s="35">
        <v>870</v>
      </c>
      <c r="J6" s="32">
        <v>76</v>
      </c>
    </row>
    <row r="7" spans="1:10" s="24" customFormat="1" ht="19.5" customHeight="1">
      <c r="A7" s="23" t="s">
        <v>46</v>
      </c>
      <c r="B7" s="18">
        <v>2532</v>
      </c>
      <c r="C7" s="19">
        <v>2179</v>
      </c>
      <c r="D7" s="20">
        <v>86.1</v>
      </c>
      <c r="E7" s="19">
        <v>1243</v>
      </c>
      <c r="F7" s="21">
        <v>1052</v>
      </c>
      <c r="G7" s="22">
        <v>84.6</v>
      </c>
      <c r="H7" s="35">
        <v>1156</v>
      </c>
      <c r="I7" s="35">
        <v>932</v>
      </c>
      <c r="J7" s="32">
        <v>80.6</v>
      </c>
    </row>
    <row r="8" spans="1:10" s="24" customFormat="1" ht="19.5" customHeight="1">
      <c r="A8" s="23" t="s">
        <v>59</v>
      </c>
      <c r="B8" s="18">
        <v>2567</v>
      </c>
      <c r="C8" s="19">
        <v>2251</v>
      </c>
      <c r="D8" s="20">
        <v>87.7</v>
      </c>
      <c r="E8" s="19">
        <v>1252</v>
      </c>
      <c r="F8" s="21">
        <v>1064</v>
      </c>
      <c r="G8" s="22">
        <v>85</v>
      </c>
      <c r="H8" s="35">
        <v>1143</v>
      </c>
      <c r="I8" s="35">
        <v>941</v>
      </c>
      <c r="J8" s="32">
        <v>82.3</v>
      </c>
    </row>
    <row r="9" spans="1:10" s="24" customFormat="1" ht="19.5" customHeight="1">
      <c r="A9" s="25" t="s">
        <v>60</v>
      </c>
      <c r="B9" s="199">
        <v>2612</v>
      </c>
      <c r="C9" s="200">
        <v>2355</v>
      </c>
      <c r="D9" s="201">
        <v>90.2</v>
      </c>
      <c r="E9" s="200">
        <v>1253</v>
      </c>
      <c r="F9" s="202">
        <v>1083</v>
      </c>
      <c r="G9" s="203">
        <v>86.4</v>
      </c>
      <c r="H9" s="204">
        <v>1246</v>
      </c>
      <c r="I9" s="204">
        <v>1004</v>
      </c>
      <c r="J9" s="207">
        <v>80.6</v>
      </c>
    </row>
    <row r="10" spans="1:10" s="24" customFormat="1" ht="13.5">
      <c r="A10" s="26"/>
      <c r="B10" s="26"/>
      <c r="C10" s="26"/>
      <c r="D10" s="26"/>
      <c r="E10" s="26"/>
      <c r="F10" s="26"/>
      <c r="G10" s="26"/>
      <c r="H10" s="26"/>
      <c r="I10" s="26"/>
      <c r="J10" s="169" t="s">
        <v>289</v>
      </c>
    </row>
    <row r="11" spans="1:7" ht="13.5">
      <c r="A11" s="13"/>
      <c r="B11" s="13"/>
      <c r="C11" s="13"/>
      <c r="D11" s="13"/>
      <c r="E11" s="13"/>
      <c r="F11" s="13"/>
      <c r="G11" s="13"/>
    </row>
  </sheetData>
  <sheetProtection/>
  <mergeCells count="5">
    <mergeCell ref="A1:J1"/>
    <mergeCell ref="A3:A4"/>
    <mergeCell ref="B3:D3"/>
    <mergeCell ref="E3:G3"/>
    <mergeCell ref="H3:J3"/>
  </mergeCells>
  <printOptions/>
  <pageMargins left="0.25" right="0.25" top="0.75" bottom="0.75" header="0.3" footer="0.3"/>
  <pageSetup fitToHeight="0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zoomScaleSheetLayoutView="100" workbookViewId="0" topLeftCell="A1">
      <selection activeCell="I32" sqref="I32"/>
    </sheetView>
  </sheetViews>
  <sheetFormatPr defaultColWidth="9.00390625" defaultRowHeight="13.5"/>
  <cols>
    <col min="1" max="1" width="13.625" style="12" customWidth="1"/>
    <col min="2" max="7" width="12.125" style="12" customWidth="1"/>
    <col min="8" max="8" width="11.875" style="12" customWidth="1"/>
    <col min="9" max="16384" width="9.00390625" style="12" customWidth="1"/>
  </cols>
  <sheetData>
    <row r="1" spans="1:8" ht="21">
      <c r="A1" s="349" t="s">
        <v>273</v>
      </c>
      <c r="B1" s="349"/>
      <c r="C1" s="349"/>
      <c r="D1" s="349"/>
      <c r="E1" s="349"/>
      <c r="F1" s="349"/>
      <c r="G1" s="349"/>
      <c r="H1" s="11"/>
    </row>
    <row r="2" spans="1:8" ht="15" customHeight="1">
      <c r="A2" s="355" t="s">
        <v>274</v>
      </c>
      <c r="B2" s="355"/>
      <c r="C2" s="195"/>
      <c r="D2" s="195"/>
      <c r="E2" s="195"/>
      <c r="G2" s="271" t="s">
        <v>271</v>
      </c>
      <c r="H2" s="11"/>
    </row>
    <row r="3" spans="1:8" ht="18" customHeight="1">
      <c r="A3" s="212" t="s">
        <v>251</v>
      </c>
      <c r="B3" s="212"/>
      <c r="C3" s="228" t="s">
        <v>44</v>
      </c>
      <c r="D3" s="232" t="s">
        <v>45</v>
      </c>
      <c r="E3" s="232" t="s">
        <v>46</v>
      </c>
      <c r="F3" s="244" t="s">
        <v>59</v>
      </c>
      <c r="G3" s="223" t="s">
        <v>100</v>
      </c>
      <c r="H3" s="198"/>
    </row>
    <row r="4" spans="1:8" s="210" customFormat="1" ht="18" customHeight="1">
      <c r="A4" s="350" t="s">
        <v>241</v>
      </c>
      <c r="B4" s="209" t="s">
        <v>242</v>
      </c>
      <c r="C4" s="229">
        <v>3553</v>
      </c>
      <c r="D4" s="233">
        <v>3900</v>
      </c>
      <c r="E4" s="233">
        <v>3538</v>
      </c>
      <c r="F4" s="233">
        <v>2643</v>
      </c>
      <c r="G4" s="226" t="s">
        <v>243</v>
      </c>
      <c r="H4" s="214"/>
    </row>
    <row r="5" spans="1:8" s="210" customFormat="1" ht="18" customHeight="1">
      <c r="A5" s="350"/>
      <c r="B5" s="209" t="s">
        <v>244</v>
      </c>
      <c r="C5" s="229">
        <v>1868</v>
      </c>
      <c r="D5" s="233">
        <v>1984</v>
      </c>
      <c r="E5" s="233">
        <v>1889</v>
      </c>
      <c r="F5" s="233">
        <v>790</v>
      </c>
      <c r="G5" s="226" t="s">
        <v>243</v>
      </c>
      <c r="H5" s="217"/>
    </row>
    <row r="6" spans="1:8" s="210" customFormat="1" ht="18" customHeight="1">
      <c r="A6" s="350"/>
      <c r="B6" s="209" t="s">
        <v>245</v>
      </c>
      <c r="C6" s="227">
        <v>52.5</v>
      </c>
      <c r="D6" s="234">
        <v>50.9</v>
      </c>
      <c r="E6" s="239">
        <v>53.4</v>
      </c>
      <c r="F6" s="234">
        <v>29.9</v>
      </c>
      <c r="G6" s="226" t="s">
        <v>243</v>
      </c>
      <c r="H6" s="216"/>
    </row>
    <row r="7" spans="1:8" s="210" customFormat="1" ht="18" customHeight="1">
      <c r="A7" s="356" t="s">
        <v>249</v>
      </c>
      <c r="B7" s="209" t="s">
        <v>242</v>
      </c>
      <c r="C7" s="230" t="s">
        <v>250</v>
      </c>
      <c r="D7" s="235" t="s">
        <v>250</v>
      </c>
      <c r="E7" s="235" t="s">
        <v>250</v>
      </c>
      <c r="F7" s="245">
        <v>2253</v>
      </c>
      <c r="G7" s="237">
        <v>3123</v>
      </c>
      <c r="H7" s="217"/>
    </row>
    <row r="8" spans="1:8" s="210" customFormat="1" ht="18" customHeight="1">
      <c r="A8" s="357"/>
      <c r="B8" s="209" t="s">
        <v>244</v>
      </c>
      <c r="C8" s="230" t="s">
        <v>250</v>
      </c>
      <c r="D8" s="235" t="s">
        <v>250</v>
      </c>
      <c r="E8" s="235" t="s">
        <v>250</v>
      </c>
      <c r="F8" s="246">
        <v>1359</v>
      </c>
      <c r="G8" s="242">
        <v>2175</v>
      </c>
      <c r="H8" s="217"/>
    </row>
    <row r="9" spans="1:8" s="210" customFormat="1" ht="18" customHeight="1">
      <c r="A9" s="358"/>
      <c r="B9" s="209" t="s">
        <v>245</v>
      </c>
      <c r="C9" s="230" t="s">
        <v>250</v>
      </c>
      <c r="D9" s="235" t="s">
        <v>250</v>
      </c>
      <c r="E9" s="235" t="s">
        <v>250</v>
      </c>
      <c r="F9" s="247">
        <v>61.9</v>
      </c>
      <c r="G9" s="238">
        <v>69.6</v>
      </c>
      <c r="H9" s="217"/>
    </row>
    <row r="10" spans="1:8" s="210" customFormat="1" ht="18" customHeight="1">
      <c r="A10" s="350" t="s">
        <v>246</v>
      </c>
      <c r="B10" s="209" t="s">
        <v>242</v>
      </c>
      <c r="C10" s="229">
        <v>1267</v>
      </c>
      <c r="D10" s="233">
        <v>1369</v>
      </c>
      <c r="E10" s="233">
        <v>1280</v>
      </c>
      <c r="F10" s="233">
        <v>1285</v>
      </c>
      <c r="G10" s="243">
        <v>1219</v>
      </c>
      <c r="H10" s="214"/>
    </row>
    <row r="11" spans="1:8" s="210" customFormat="1" ht="18" customHeight="1">
      <c r="A11" s="350"/>
      <c r="B11" s="209" t="s">
        <v>244</v>
      </c>
      <c r="C11" s="229">
        <v>1189</v>
      </c>
      <c r="D11" s="233">
        <v>1230</v>
      </c>
      <c r="E11" s="233">
        <v>1263</v>
      </c>
      <c r="F11" s="233">
        <v>1223</v>
      </c>
      <c r="G11" s="224">
        <v>1022</v>
      </c>
      <c r="H11" s="217"/>
    </row>
    <row r="12" spans="1:8" s="210" customFormat="1" ht="18" customHeight="1">
      <c r="A12" s="350"/>
      <c r="B12" s="209" t="s">
        <v>245</v>
      </c>
      <c r="C12" s="227">
        <v>93.8</v>
      </c>
      <c r="D12" s="234">
        <v>89.9</v>
      </c>
      <c r="E12" s="240">
        <v>98.7</v>
      </c>
      <c r="F12" s="234">
        <v>95.2</v>
      </c>
      <c r="G12" s="231">
        <v>83.8</v>
      </c>
      <c r="H12" s="217"/>
    </row>
    <row r="13" spans="1:10" s="210" customFormat="1" ht="18" customHeight="1">
      <c r="A13" s="350" t="s">
        <v>247</v>
      </c>
      <c r="B13" s="209" t="s">
        <v>242</v>
      </c>
      <c r="C13" s="229">
        <v>7633</v>
      </c>
      <c r="D13" s="233">
        <v>7751</v>
      </c>
      <c r="E13" s="233">
        <v>5567</v>
      </c>
      <c r="F13" s="233">
        <v>10586</v>
      </c>
      <c r="G13" s="243">
        <v>11265</v>
      </c>
      <c r="H13" s="214"/>
      <c r="J13" s="296"/>
    </row>
    <row r="14" spans="1:8" s="210" customFormat="1" ht="18" customHeight="1">
      <c r="A14" s="350"/>
      <c r="B14" s="209" t="s">
        <v>244</v>
      </c>
      <c r="C14" s="229">
        <v>872</v>
      </c>
      <c r="D14" s="233">
        <v>2171</v>
      </c>
      <c r="E14" s="233">
        <v>3402</v>
      </c>
      <c r="F14" s="233">
        <v>6514</v>
      </c>
      <c r="G14" s="224">
        <v>5174</v>
      </c>
      <c r="H14" s="217"/>
    </row>
    <row r="15" spans="1:8" s="210" customFormat="1" ht="18" customHeight="1">
      <c r="A15" s="350"/>
      <c r="B15" s="209" t="s">
        <v>245</v>
      </c>
      <c r="C15" s="227">
        <v>11.4</v>
      </c>
      <c r="D15" s="236" t="s">
        <v>248</v>
      </c>
      <c r="E15" s="241">
        <v>61.1</v>
      </c>
      <c r="F15" s="234">
        <v>61.5</v>
      </c>
      <c r="G15" s="231">
        <v>45.9</v>
      </c>
      <c r="H15" s="217"/>
    </row>
    <row r="16" spans="1:8" s="211" customFormat="1" ht="18" customHeight="1">
      <c r="A16" s="353" t="s">
        <v>258</v>
      </c>
      <c r="B16" s="209" t="s">
        <v>242</v>
      </c>
      <c r="C16" s="229">
        <v>14016</v>
      </c>
      <c r="D16" s="233">
        <v>14127</v>
      </c>
      <c r="E16" s="265">
        <v>13817</v>
      </c>
      <c r="F16" s="233">
        <v>14483</v>
      </c>
      <c r="G16" s="243">
        <v>15377</v>
      </c>
      <c r="H16" s="221"/>
    </row>
    <row r="17" spans="1:8" ht="18" customHeight="1">
      <c r="A17" s="353"/>
      <c r="B17" s="209" t="s">
        <v>244</v>
      </c>
      <c r="C17" s="229">
        <v>6465</v>
      </c>
      <c r="D17" s="233">
        <v>7198</v>
      </c>
      <c r="E17" s="233">
        <v>7339</v>
      </c>
      <c r="F17" s="233">
        <v>6902</v>
      </c>
      <c r="G17" s="224">
        <v>8378</v>
      </c>
      <c r="H17" s="198"/>
    </row>
    <row r="18" spans="1:8" ht="18" customHeight="1">
      <c r="A18" s="354"/>
      <c r="B18" s="213" t="s">
        <v>245</v>
      </c>
      <c r="C18" s="263">
        <v>46.1</v>
      </c>
      <c r="D18" s="264" t="s">
        <v>259</v>
      </c>
      <c r="E18" s="266">
        <v>53.1</v>
      </c>
      <c r="F18" s="266">
        <v>47.7</v>
      </c>
      <c r="G18" s="268">
        <v>54.5</v>
      </c>
      <c r="H18" s="198"/>
    </row>
    <row r="19" spans="1:8" ht="13.5" customHeight="1">
      <c r="A19" s="360" t="s">
        <v>293</v>
      </c>
      <c r="B19" s="360"/>
      <c r="C19" s="360"/>
      <c r="D19" s="360"/>
      <c r="E19" s="360"/>
      <c r="F19" s="295"/>
      <c r="G19" s="27" t="s">
        <v>289</v>
      </c>
      <c r="H19" s="198"/>
    </row>
    <row r="20" spans="1:8" ht="15" customHeight="1">
      <c r="A20" s="198"/>
      <c r="B20" s="198"/>
      <c r="C20" s="198"/>
      <c r="D20" s="198"/>
      <c r="E20" s="198"/>
      <c r="F20" s="198"/>
      <c r="G20" s="198"/>
      <c r="H20" s="198"/>
    </row>
    <row r="21" spans="1:7" ht="15" customHeight="1">
      <c r="A21" s="355" t="s">
        <v>275</v>
      </c>
      <c r="B21" s="355"/>
      <c r="C21" s="198"/>
      <c r="D21" s="198"/>
      <c r="E21" s="198"/>
      <c r="G21" s="271" t="s">
        <v>271</v>
      </c>
    </row>
    <row r="22" spans="1:7" ht="18" customHeight="1">
      <c r="A22" s="212" t="s">
        <v>251</v>
      </c>
      <c r="B22" s="220"/>
      <c r="C22" s="228" t="s">
        <v>44</v>
      </c>
      <c r="D22" s="253" t="s">
        <v>45</v>
      </c>
      <c r="E22" s="253" t="s">
        <v>46</v>
      </c>
      <c r="F22" s="249" t="s">
        <v>59</v>
      </c>
      <c r="G22" s="223" t="s">
        <v>100</v>
      </c>
    </row>
    <row r="23" spans="1:7" ht="18" customHeight="1">
      <c r="A23" s="359" t="s">
        <v>263</v>
      </c>
      <c r="B23" s="209" t="s">
        <v>242</v>
      </c>
      <c r="C23" s="229">
        <v>8322</v>
      </c>
      <c r="D23" s="250">
        <v>8109</v>
      </c>
      <c r="E23" s="250">
        <v>6942</v>
      </c>
      <c r="F23" s="250">
        <v>6378</v>
      </c>
      <c r="G23" s="259">
        <v>1982</v>
      </c>
    </row>
    <row r="24" spans="1:7" ht="18" customHeight="1">
      <c r="A24" s="350"/>
      <c r="B24" s="209" t="s">
        <v>244</v>
      </c>
      <c r="C24" s="229">
        <v>5003</v>
      </c>
      <c r="D24" s="250">
        <v>5063</v>
      </c>
      <c r="E24" s="250">
        <v>5486</v>
      </c>
      <c r="F24" s="250">
        <v>4267</v>
      </c>
      <c r="G24" s="224">
        <v>1393</v>
      </c>
    </row>
    <row r="25" spans="1:7" ht="18" customHeight="1">
      <c r="A25" s="350"/>
      <c r="B25" s="209" t="s">
        <v>245</v>
      </c>
      <c r="C25" s="227">
        <v>60.1</v>
      </c>
      <c r="D25" s="251">
        <v>62.4</v>
      </c>
      <c r="E25" s="255">
        <v>79</v>
      </c>
      <c r="F25" s="251">
        <v>66.9</v>
      </c>
      <c r="G25" s="231">
        <v>70.3</v>
      </c>
    </row>
    <row r="26" spans="1:7" ht="18" customHeight="1">
      <c r="A26" s="350" t="s">
        <v>257</v>
      </c>
      <c r="B26" s="209" t="s">
        <v>242</v>
      </c>
      <c r="C26" s="229">
        <v>1122</v>
      </c>
      <c r="D26" s="250">
        <v>1396</v>
      </c>
      <c r="E26" s="250">
        <v>1135</v>
      </c>
      <c r="F26" s="250">
        <v>1133</v>
      </c>
      <c r="G26" s="259">
        <v>1167</v>
      </c>
    </row>
    <row r="27" spans="1:7" ht="18" customHeight="1">
      <c r="A27" s="350"/>
      <c r="B27" s="209" t="s">
        <v>244</v>
      </c>
      <c r="C27" s="229">
        <v>914</v>
      </c>
      <c r="D27" s="250">
        <v>947</v>
      </c>
      <c r="E27" s="250">
        <v>927</v>
      </c>
      <c r="F27" s="250">
        <v>911</v>
      </c>
      <c r="G27" s="224">
        <v>914</v>
      </c>
    </row>
    <row r="28" spans="1:7" ht="18" customHeight="1">
      <c r="A28" s="350"/>
      <c r="B28" s="209" t="s">
        <v>245</v>
      </c>
      <c r="C28" s="227">
        <v>81.4</v>
      </c>
      <c r="D28" s="251">
        <v>67.8</v>
      </c>
      <c r="E28" s="251">
        <v>81.7</v>
      </c>
      <c r="F28" s="251">
        <v>80.4</v>
      </c>
      <c r="G28" s="231">
        <v>78.3</v>
      </c>
    </row>
    <row r="29" spans="1:7" ht="18" customHeight="1">
      <c r="A29" s="351" t="s">
        <v>264</v>
      </c>
      <c r="B29" s="209" t="s">
        <v>242</v>
      </c>
      <c r="C29" s="227" t="s">
        <v>250</v>
      </c>
      <c r="D29" s="251" t="s">
        <v>250</v>
      </c>
      <c r="E29" s="251" t="s">
        <v>250</v>
      </c>
      <c r="F29" s="250">
        <v>1435</v>
      </c>
      <c r="G29" s="224">
        <v>4259</v>
      </c>
    </row>
    <row r="30" spans="1:7" ht="18" customHeight="1">
      <c r="A30" s="352"/>
      <c r="B30" s="209" t="s">
        <v>244</v>
      </c>
      <c r="C30" s="227" t="s">
        <v>250</v>
      </c>
      <c r="D30" s="251" t="s">
        <v>250</v>
      </c>
      <c r="E30" s="251" t="s">
        <v>250</v>
      </c>
      <c r="F30" s="261">
        <v>990</v>
      </c>
      <c r="G30" s="259">
        <v>3854</v>
      </c>
    </row>
    <row r="31" spans="1:7" ht="18" customHeight="1">
      <c r="A31" s="352"/>
      <c r="B31" s="209" t="s">
        <v>245</v>
      </c>
      <c r="C31" s="227" t="s">
        <v>250</v>
      </c>
      <c r="D31" s="251" t="s">
        <v>250</v>
      </c>
      <c r="E31" s="251" t="s">
        <v>250</v>
      </c>
      <c r="F31" s="262">
        <v>69</v>
      </c>
      <c r="G31" s="260">
        <v>90.5</v>
      </c>
    </row>
    <row r="32" spans="1:7" ht="13.5" customHeight="1">
      <c r="A32" s="346" t="s">
        <v>294</v>
      </c>
      <c r="B32" s="347"/>
      <c r="C32" s="347"/>
      <c r="D32" s="347"/>
      <c r="E32" s="347"/>
      <c r="F32" s="297"/>
      <c r="G32" s="27" t="s">
        <v>289</v>
      </c>
    </row>
    <row r="33" spans="1:7" ht="12" customHeight="1">
      <c r="A33" s="348"/>
      <c r="B33" s="348"/>
      <c r="C33" s="348"/>
      <c r="D33" s="348"/>
      <c r="E33" s="348"/>
      <c r="F33" s="298"/>
      <c r="G33" s="298"/>
    </row>
  </sheetData>
  <sheetProtection/>
  <mergeCells count="13">
    <mergeCell ref="A21:B21"/>
    <mergeCell ref="A23:A25"/>
    <mergeCell ref="A19:E19"/>
    <mergeCell ref="A32:E33"/>
    <mergeCell ref="A1:G1"/>
    <mergeCell ref="A4:A6"/>
    <mergeCell ref="A10:A12"/>
    <mergeCell ref="A13:A15"/>
    <mergeCell ref="A26:A28"/>
    <mergeCell ref="A29:A31"/>
    <mergeCell ref="A16:A18"/>
    <mergeCell ref="A2:B2"/>
    <mergeCell ref="A7:A9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r:id="rId2"/>
  <ignoredErrors>
    <ignoredError sqref="D15 D18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5"/>
  <sheetViews>
    <sheetView showGridLines="0" zoomScaleSheetLayoutView="100" zoomScalePageLayoutView="0" workbookViewId="0" topLeftCell="A22">
      <selection activeCell="F27" sqref="F27"/>
    </sheetView>
  </sheetViews>
  <sheetFormatPr defaultColWidth="9.00390625" defaultRowHeight="13.5"/>
  <cols>
    <col min="1" max="1" width="13.625" style="12" customWidth="1"/>
    <col min="2" max="7" width="12.125" style="12" customWidth="1"/>
    <col min="8" max="16384" width="9.00390625" style="12" customWidth="1"/>
  </cols>
  <sheetData>
    <row r="1" ht="21" customHeight="1"/>
    <row r="2" spans="1:8" ht="15" customHeight="1">
      <c r="A2" s="355" t="s">
        <v>276</v>
      </c>
      <c r="B2" s="355"/>
      <c r="C2" s="198"/>
      <c r="D2" s="198"/>
      <c r="E2" s="198"/>
      <c r="G2" s="271" t="s">
        <v>271</v>
      </c>
      <c r="H2" s="198"/>
    </row>
    <row r="3" spans="1:8" ht="18" customHeight="1">
      <c r="A3" s="212" t="s">
        <v>251</v>
      </c>
      <c r="B3" s="212"/>
      <c r="C3" s="228" t="s">
        <v>44</v>
      </c>
      <c r="D3" s="253" t="s">
        <v>45</v>
      </c>
      <c r="E3" s="253" t="s">
        <v>46</v>
      </c>
      <c r="F3" s="249" t="s">
        <v>59</v>
      </c>
      <c r="G3" s="223" t="s">
        <v>100</v>
      </c>
      <c r="H3" s="198"/>
    </row>
    <row r="4" spans="1:8" ht="18" customHeight="1">
      <c r="A4" s="361" t="s">
        <v>252</v>
      </c>
      <c r="B4" s="209" t="s">
        <v>242</v>
      </c>
      <c r="C4" s="252">
        <v>1277</v>
      </c>
      <c r="D4" s="250">
        <v>1228</v>
      </c>
      <c r="E4" s="250">
        <v>1259</v>
      </c>
      <c r="F4" s="250">
        <v>1282</v>
      </c>
      <c r="G4" s="243">
        <v>1226</v>
      </c>
      <c r="H4" s="198"/>
    </row>
    <row r="5" spans="1:8" ht="18" customHeight="1">
      <c r="A5" s="362"/>
      <c r="B5" s="209" t="s">
        <v>244</v>
      </c>
      <c r="C5" s="252">
        <v>1191</v>
      </c>
      <c r="D5" s="250">
        <v>1160</v>
      </c>
      <c r="E5" s="254">
        <v>1196</v>
      </c>
      <c r="F5" s="250">
        <v>1196</v>
      </c>
      <c r="G5" s="248">
        <v>1187</v>
      </c>
      <c r="H5" s="198"/>
    </row>
    <row r="6" spans="1:8" ht="18" customHeight="1">
      <c r="A6" s="363"/>
      <c r="B6" s="209" t="s">
        <v>245</v>
      </c>
      <c r="C6" s="258">
        <v>93.2</v>
      </c>
      <c r="D6" s="251">
        <v>94.5</v>
      </c>
      <c r="E6" s="255">
        <v>95</v>
      </c>
      <c r="F6" s="251">
        <v>93.3</v>
      </c>
      <c r="G6" s="231">
        <v>96.8</v>
      </c>
      <c r="H6" s="198"/>
    </row>
    <row r="7" spans="1:8" ht="18" customHeight="1">
      <c r="A7" s="361" t="s">
        <v>253</v>
      </c>
      <c r="B7" s="209" t="s">
        <v>242</v>
      </c>
      <c r="C7" s="252">
        <v>1097</v>
      </c>
      <c r="D7" s="250">
        <v>1131</v>
      </c>
      <c r="E7" s="254">
        <v>1055</v>
      </c>
      <c r="F7" s="250">
        <v>1065</v>
      </c>
      <c r="G7" s="243">
        <v>1150</v>
      </c>
      <c r="H7" s="198"/>
    </row>
    <row r="8" spans="1:8" ht="18" customHeight="1">
      <c r="A8" s="362"/>
      <c r="B8" s="209" t="s">
        <v>244</v>
      </c>
      <c r="C8" s="252">
        <v>978</v>
      </c>
      <c r="D8" s="250">
        <v>1039</v>
      </c>
      <c r="E8" s="254">
        <v>988</v>
      </c>
      <c r="F8" s="250">
        <v>1007</v>
      </c>
      <c r="G8" s="248">
        <v>1110</v>
      </c>
      <c r="H8" s="198"/>
    </row>
    <row r="9" spans="1:8" ht="18" customHeight="1">
      <c r="A9" s="363"/>
      <c r="B9" s="209" t="s">
        <v>245</v>
      </c>
      <c r="C9" s="258">
        <v>89.1</v>
      </c>
      <c r="D9" s="251">
        <v>91.9</v>
      </c>
      <c r="E9" s="251">
        <v>93.6</v>
      </c>
      <c r="F9" s="251">
        <v>94.6</v>
      </c>
      <c r="G9" s="231">
        <v>96.5</v>
      </c>
      <c r="H9" s="198"/>
    </row>
    <row r="10" spans="1:8" ht="18" customHeight="1">
      <c r="A10" s="361" t="s">
        <v>254</v>
      </c>
      <c r="B10" s="209" t="s">
        <v>242</v>
      </c>
      <c r="C10" s="229">
        <v>1168</v>
      </c>
      <c r="D10" s="250">
        <v>1116</v>
      </c>
      <c r="E10" s="256">
        <v>1175</v>
      </c>
      <c r="F10" s="250">
        <v>1153</v>
      </c>
      <c r="G10" s="226" t="s">
        <v>255</v>
      </c>
      <c r="H10" s="198"/>
    </row>
    <row r="11" spans="1:8" ht="18" customHeight="1">
      <c r="A11" s="362"/>
      <c r="B11" s="209" t="s">
        <v>244</v>
      </c>
      <c r="C11" s="229">
        <v>914</v>
      </c>
      <c r="D11" s="250">
        <v>857</v>
      </c>
      <c r="E11" s="256">
        <v>1005</v>
      </c>
      <c r="F11" s="250">
        <v>950</v>
      </c>
      <c r="G11" s="226" t="s">
        <v>255</v>
      </c>
      <c r="H11" s="198"/>
    </row>
    <row r="12" spans="1:8" ht="18" customHeight="1">
      <c r="A12" s="363"/>
      <c r="B12" s="209" t="s">
        <v>245</v>
      </c>
      <c r="C12" s="258">
        <v>78.2</v>
      </c>
      <c r="D12" s="251">
        <v>76.8</v>
      </c>
      <c r="E12" s="251">
        <v>85.5</v>
      </c>
      <c r="F12" s="251">
        <v>82.4</v>
      </c>
      <c r="G12" s="226" t="s">
        <v>255</v>
      </c>
      <c r="H12" s="198"/>
    </row>
    <row r="13" spans="1:8" ht="18" customHeight="1">
      <c r="A13" s="361" t="s">
        <v>256</v>
      </c>
      <c r="B13" s="209" t="s">
        <v>242</v>
      </c>
      <c r="C13" s="229">
        <v>1175</v>
      </c>
      <c r="D13" s="250">
        <v>1157</v>
      </c>
      <c r="E13" s="256">
        <v>1093</v>
      </c>
      <c r="F13" s="250">
        <v>1087</v>
      </c>
      <c r="G13" s="226" t="s">
        <v>255</v>
      </c>
      <c r="H13" s="198"/>
    </row>
    <row r="14" spans="1:8" ht="18" customHeight="1">
      <c r="A14" s="362"/>
      <c r="B14" s="209" t="s">
        <v>244</v>
      </c>
      <c r="C14" s="229">
        <v>850</v>
      </c>
      <c r="D14" s="250">
        <v>839</v>
      </c>
      <c r="E14" s="256">
        <v>862</v>
      </c>
      <c r="F14" s="250">
        <v>898</v>
      </c>
      <c r="G14" s="226" t="s">
        <v>255</v>
      </c>
      <c r="H14" s="198"/>
    </row>
    <row r="15" spans="1:8" ht="18" customHeight="1">
      <c r="A15" s="363"/>
      <c r="B15" s="209" t="s">
        <v>245</v>
      </c>
      <c r="C15" s="258">
        <v>72.3</v>
      </c>
      <c r="D15" s="251">
        <v>72.5</v>
      </c>
      <c r="E15" s="257">
        <v>78.9</v>
      </c>
      <c r="F15" s="251">
        <v>82.6</v>
      </c>
      <c r="G15" s="226" t="s">
        <v>255</v>
      </c>
      <c r="H15" s="198"/>
    </row>
    <row r="16" spans="1:8" ht="13.5" customHeight="1">
      <c r="A16" s="299" t="s">
        <v>272</v>
      </c>
      <c r="B16" s="297"/>
      <c r="C16" s="297"/>
      <c r="D16" s="297"/>
      <c r="E16" s="297"/>
      <c r="F16" s="297"/>
      <c r="G16" s="27" t="s">
        <v>289</v>
      </c>
      <c r="H16" s="198"/>
    </row>
    <row r="17" spans="1:7" ht="13.5">
      <c r="A17" s="222"/>
      <c r="B17" s="222"/>
      <c r="C17" s="222"/>
      <c r="D17" s="222"/>
      <c r="E17" s="222"/>
      <c r="F17" s="222"/>
      <c r="G17" s="222"/>
    </row>
    <row r="18" spans="1:10" ht="15" customHeight="1">
      <c r="A18" s="217"/>
      <c r="B18" s="215"/>
      <c r="C18" s="217"/>
      <c r="D18" s="217"/>
      <c r="E18" s="215"/>
      <c r="F18" s="217"/>
      <c r="G18" s="217"/>
      <c r="H18" s="218"/>
      <c r="I18" s="211"/>
      <c r="J18" s="211"/>
    </row>
    <row r="19" spans="1:10" ht="15" customHeight="1">
      <c r="A19" s="355" t="s">
        <v>277</v>
      </c>
      <c r="B19" s="355"/>
      <c r="C19" s="217"/>
      <c r="D19" s="217"/>
      <c r="E19" s="215"/>
      <c r="G19" s="271" t="s">
        <v>271</v>
      </c>
      <c r="H19" s="218"/>
      <c r="I19" s="211"/>
      <c r="J19" s="211"/>
    </row>
    <row r="20" spans="1:10" ht="18" customHeight="1">
      <c r="A20" s="212" t="s">
        <v>251</v>
      </c>
      <c r="B20" s="220"/>
      <c r="C20" s="228" t="s">
        <v>44</v>
      </c>
      <c r="D20" s="232" t="s">
        <v>45</v>
      </c>
      <c r="E20" s="232" t="s">
        <v>46</v>
      </c>
      <c r="F20" s="244" t="s">
        <v>59</v>
      </c>
      <c r="G20" s="223" t="s">
        <v>100</v>
      </c>
      <c r="H20" s="218"/>
      <c r="I20" s="211"/>
      <c r="J20" s="211"/>
    </row>
    <row r="21" spans="1:10" ht="18" customHeight="1">
      <c r="A21" s="364" t="s">
        <v>260</v>
      </c>
      <c r="B21" s="209" t="s">
        <v>242</v>
      </c>
      <c r="C21" s="230" t="s">
        <v>250</v>
      </c>
      <c r="D21" s="235" t="s">
        <v>250</v>
      </c>
      <c r="E21" s="267">
        <v>8556</v>
      </c>
      <c r="F21" s="267">
        <v>3721</v>
      </c>
      <c r="G21" s="243">
        <v>5947</v>
      </c>
      <c r="H21" s="218"/>
      <c r="I21" s="211"/>
      <c r="J21" s="211"/>
    </row>
    <row r="22" spans="1:10" ht="18" customHeight="1">
      <c r="A22" s="365"/>
      <c r="B22" s="209" t="s">
        <v>244</v>
      </c>
      <c r="C22" s="230" t="s">
        <v>250</v>
      </c>
      <c r="D22" s="235" t="s">
        <v>250</v>
      </c>
      <c r="E22" s="267">
        <v>3563</v>
      </c>
      <c r="F22" s="267">
        <v>1753</v>
      </c>
      <c r="G22" s="243">
        <v>5417</v>
      </c>
      <c r="H22" s="218"/>
      <c r="I22" s="211"/>
      <c r="J22" s="211"/>
    </row>
    <row r="23" spans="1:10" ht="18" customHeight="1">
      <c r="A23" s="366"/>
      <c r="B23" s="209" t="s">
        <v>245</v>
      </c>
      <c r="C23" s="230" t="s">
        <v>250</v>
      </c>
      <c r="D23" s="235" t="s">
        <v>250</v>
      </c>
      <c r="E23" s="247">
        <v>41.6</v>
      </c>
      <c r="F23" s="247">
        <v>47.1</v>
      </c>
      <c r="G23" s="238">
        <v>91.1</v>
      </c>
      <c r="H23" s="218"/>
      <c r="I23" s="211"/>
      <c r="J23" s="211"/>
    </row>
    <row r="24" spans="1:10" ht="18" customHeight="1">
      <c r="A24" s="368" t="s">
        <v>261</v>
      </c>
      <c r="B24" s="209" t="s">
        <v>242</v>
      </c>
      <c r="C24" s="230" t="s">
        <v>250</v>
      </c>
      <c r="D24" s="235" t="s">
        <v>250</v>
      </c>
      <c r="E24" s="267">
        <v>8604</v>
      </c>
      <c r="F24" s="267">
        <v>3797</v>
      </c>
      <c r="G24" s="243">
        <v>5887</v>
      </c>
      <c r="H24" s="218"/>
      <c r="I24" s="211"/>
      <c r="J24" s="211"/>
    </row>
    <row r="25" spans="1:10" ht="18" customHeight="1">
      <c r="A25" s="369"/>
      <c r="B25" s="209" t="s">
        <v>244</v>
      </c>
      <c r="C25" s="230" t="s">
        <v>250</v>
      </c>
      <c r="D25" s="235" t="s">
        <v>250</v>
      </c>
      <c r="E25" s="267">
        <v>3643</v>
      </c>
      <c r="F25" s="267">
        <v>1787</v>
      </c>
      <c r="G25" s="243">
        <v>5221</v>
      </c>
      <c r="H25" s="218"/>
      <c r="I25" s="211"/>
      <c r="J25" s="211"/>
    </row>
    <row r="26" spans="1:8" ht="18" customHeight="1">
      <c r="A26" s="370"/>
      <c r="B26" s="209" t="s">
        <v>245</v>
      </c>
      <c r="C26" s="230" t="s">
        <v>250</v>
      </c>
      <c r="D26" s="235" t="s">
        <v>250</v>
      </c>
      <c r="E26" s="247">
        <v>42.3</v>
      </c>
      <c r="F26" s="247">
        <v>47.1</v>
      </c>
      <c r="G26" s="238">
        <v>88.7</v>
      </c>
      <c r="H26" s="198"/>
    </row>
    <row r="27" spans="1:8" ht="18" customHeight="1">
      <c r="A27" s="368" t="s">
        <v>262</v>
      </c>
      <c r="B27" s="209" t="s">
        <v>242</v>
      </c>
      <c r="C27" s="230" t="s">
        <v>250</v>
      </c>
      <c r="D27" s="235" t="s">
        <v>250</v>
      </c>
      <c r="E27" s="267">
        <v>2230</v>
      </c>
      <c r="F27" s="267">
        <v>960</v>
      </c>
      <c r="G27" s="243">
        <v>756</v>
      </c>
      <c r="H27" s="198"/>
    </row>
    <row r="28" spans="1:8" ht="18" customHeight="1">
      <c r="A28" s="369"/>
      <c r="B28" s="209" t="s">
        <v>244</v>
      </c>
      <c r="C28" s="230" t="s">
        <v>250</v>
      </c>
      <c r="D28" s="235" t="s">
        <v>250</v>
      </c>
      <c r="E28" s="267">
        <v>1702</v>
      </c>
      <c r="F28" s="267">
        <v>480</v>
      </c>
      <c r="G28" s="243">
        <v>262</v>
      </c>
      <c r="H28" s="198"/>
    </row>
    <row r="29" spans="1:8" ht="18" customHeight="1">
      <c r="A29" s="370"/>
      <c r="B29" s="209" t="s">
        <v>245</v>
      </c>
      <c r="C29" s="230" t="s">
        <v>250</v>
      </c>
      <c r="D29" s="235" t="s">
        <v>250</v>
      </c>
      <c r="E29" s="247">
        <v>76.3</v>
      </c>
      <c r="F29" s="247">
        <v>50</v>
      </c>
      <c r="G29" s="238">
        <v>34.7</v>
      </c>
      <c r="H29" s="198"/>
    </row>
    <row r="30" spans="1:8" ht="23.25" customHeight="1">
      <c r="A30" s="373" t="s">
        <v>295</v>
      </c>
      <c r="B30" s="374"/>
      <c r="C30" s="374"/>
      <c r="D30" s="374"/>
      <c r="E30" s="374"/>
      <c r="F30" s="297"/>
      <c r="G30" s="27" t="s">
        <v>289</v>
      </c>
      <c r="H30" s="198"/>
    </row>
    <row r="31" spans="1:8" ht="15" customHeight="1">
      <c r="A31" s="198"/>
      <c r="B31" s="198"/>
      <c r="C31" s="198"/>
      <c r="D31" s="198"/>
      <c r="E31" s="198"/>
      <c r="F31" s="198"/>
      <c r="G31" s="198"/>
      <c r="H31" s="198"/>
    </row>
    <row r="32" spans="1:8" ht="15" customHeight="1">
      <c r="A32" s="355" t="s">
        <v>278</v>
      </c>
      <c r="B32" s="355"/>
      <c r="C32" s="219"/>
      <c r="D32" s="218"/>
      <c r="E32" s="219"/>
      <c r="G32" s="271" t="s">
        <v>271</v>
      </c>
      <c r="H32" s="198"/>
    </row>
    <row r="33" spans="1:8" ht="18" customHeight="1">
      <c r="A33" s="212" t="s">
        <v>251</v>
      </c>
      <c r="B33" s="220"/>
      <c r="C33" s="228" t="s">
        <v>44</v>
      </c>
      <c r="D33" s="253" t="s">
        <v>45</v>
      </c>
      <c r="E33" s="253" t="s">
        <v>46</v>
      </c>
      <c r="F33" s="253" t="s">
        <v>59</v>
      </c>
      <c r="G33" s="223" t="s">
        <v>60</v>
      </c>
      <c r="H33" s="198"/>
    </row>
    <row r="34" spans="1:8" ht="18" customHeight="1">
      <c r="A34" s="371" t="s">
        <v>265</v>
      </c>
      <c r="B34" s="209" t="s">
        <v>242</v>
      </c>
      <c r="C34" s="269" t="s">
        <v>268</v>
      </c>
      <c r="D34" s="270" t="s">
        <v>267</v>
      </c>
      <c r="E34" s="250">
        <v>1259</v>
      </c>
      <c r="F34" s="250">
        <v>1282</v>
      </c>
      <c r="G34" s="224">
        <v>1226</v>
      </c>
      <c r="H34" s="198"/>
    </row>
    <row r="35" spans="1:8" ht="18" customHeight="1">
      <c r="A35" s="372"/>
      <c r="B35" s="209" t="s">
        <v>244</v>
      </c>
      <c r="C35" s="269" t="s">
        <v>268</v>
      </c>
      <c r="D35" s="270" t="s">
        <v>268</v>
      </c>
      <c r="E35" s="250">
        <v>1175</v>
      </c>
      <c r="F35" s="250">
        <v>1162</v>
      </c>
      <c r="G35" s="224">
        <v>1086</v>
      </c>
      <c r="H35" s="198"/>
    </row>
    <row r="36" spans="1:8" ht="18" customHeight="1">
      <c r="A36" s="372"/>
      <c r="B36" s="209" t="s">
        <v>245</v>
      </c>
      <c r="C36" s="269" t="s">
        <v>268</v>
      </c>
      <c r="D36" s="270" t="s">
        <v>269</v>
      </c>
      <c r="E36" s="251">
        <v>93.3</v>
      </c>
      <c r="F36" s="251">
        <v>90.6</v>
      </c>
      <c r="G36" s="225">
        <v>88.6</v>
      </c>
      <c r="H36" s="198"/>
    </row>
    <row r="37" spans="1:8" ht="18" customHeight="1">
      <c r="A37" s="359" t="s">
        <v>266</v>
      </c>
      <c r="B37" s="209" t="s">
        <v>242</v>
      </c>
      <c r="C37" s="269" t="s">
        <v>268</v>
      </c>
      <c r="D37" s="270" t="s">
        <v>270</v>
      </c>
      <c r="E37" s="250">
        <v>1259</v>
      </c>
      <c r="F37" s="250">
        <v>1282</v>
      </c>
      <c r="G37" s="224">
        <v>1226</v>
      </c>
      <c r="H37" s="198"/>
    </row>
    <row r="38" spans="1:8" ht="18" customHeight="1">
      <c r="A38" s="350"/>
      <c r="B38" s="209" t="s">
        <v>244</v>
      </c>
      <c r="C38" s="269" t="s">
        <v>268</v>
      </c>
      <c r="D38" s="270" t="s">
        <v>270</v>
      </c>
      <c r="E38" s="250">
        <v>974</v>
      </c>
      <c r="F38" s="250">
        <v>1111</v>
      </c>
      <c r="G38" s="224">
        <v>1042</v>
      </c>
      <c r="H38" s="198"/>
    </row>
    <row r="39" spans="1:8" ht="18" customHeight="1">
      <c r="A39" s="350"/>
      <c r="B39" s="209" t="s">
        <v>245</v>
      </c>
      <c r="C39" s="269" t="s">
        <v>269</v>
      </c>
      <c r="D39" s="270" t="s">
        <v>267</v>
      </c>
      <c r="E39" s="251">
        <v>77.4</v>
      </c>
      <c r="F39" s="251">
        <v>86.7</v>
      </c>
      <c r="G39" s="255">
        <v>85</v>
      </c>
      <c r="H39" s="198"/>
    </row>
    <row r="40" spans="1:8" ht="13.5" customHeight="1">
      <c r="A40" s="346" t="s">
        <v>296</v>
      </c>
      <c r="B40" s="346"/>
      <c r="C40" s="346"/>
      <c r="D40" s="346"/>
      <c r="E40" s="346"/>
      <c r="F40" s="297"/>
      <c r="G40" s="27" t="s">
        <v>289</v>
      </c>
      <c r="H40" s="198"/>
    </row>
    <row r="41" spans="1:8" ht="13.5">
      <c r="A41" s="367"/>
      <c r="B41" s="367"/>
      <c r="C41" s="367"/>
      <c r="D41" s="367"/>
      <c r="E41" s="367"/>
      <c r="F41" s="222"/>
      <c r="G41" s="222"/>
      <c r="H41" s="198"/>
    </row>
    <row r="42" spans="1:8" ht="13.5">
      <c r="A42" s="222"/>
      <c r="B42" s="222"/>
      <c r="C42" s="222"/>
      <c r="D42" s="222"/>
      <c r="E42" s="222"/>
      <c r="F42" s="222"/>
      <c r="G42" s="222"/>
      <c r="H42" s="198"/>
    </row>
    <row r="43" ht="13.5" customHeight="1">
      <c r="H43" s="198"/>
    </row>
    <row r="44" ht="13.5">
      <c r="H44" s="198"/>
    </row>
    <row r="45" ht="13.5">
      <c r="H45" s="198"/>
    </row>
  </sheetData>
  <sheetProtection/>
  <mergeCells count="14">
    <mergeCell ref="A40:E41"/>
    <mergeCell ref="A27:A29"/>
    <mergeCell ref="A19:B19"/>
    <mergeCell ref="A32:B32"/>
    <mergeCell ref="A34:A36"/>
    <mergeCell ref="A37:A39"/>
    <mergeCell ref="A30:E30"/>
    <mergeCell ref="A24:A26"/>
    <mergeCell ref="A2:B2"/>
    <mergeCell ref="A4:A6"/>
    <mergeCell ref="A7:A9"/>
    <mergeCell ref="A10:A12"/>
    <mergeCell ref="A13:A15"/>
    <mergeCell ref="A21:A23"/>
  </mergeCells>
  <printOptions/>
  <pageMargins left="0.25" right="0.25" top="0.75" bottom="0.75" header="0.3" footer="0.3"/>
  <pageSetup fitToHeight="1" fitToWidth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0"/>
  <sheetViews>
    <sheetView showGridLines="0" zoomScaleSheetLayoutView="100" workbookViewId="0" topLeftCell="A1">
      <selection activeCell="A1" sqref="A1:L1"/>
    </sheetView>
  </sheetViews>
  <sheetFormatPr defaultColWidth="9.00390625" defaultRowHeight="13.5"/>
  <cols>
    <col min="1" max="1" width="3.75390625" style="12" customWidth="1"/>
    <col min="2" max="2" width="6.625" style="12" customWidth="1"/>
    <col min="3" max="3" width="9.00390625" style="12" customWidth="1"/>
    <col min="4" max="12" width="7.625" style="12" customWidth="1"/>
    <col min="13" max="16384" width="9.00390625" style="12" customWidth="1"/>
  </cols>
  <sheetData>
    <row r="1" spans="1:12" ht="21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</row>
    <row r="2" spans="1:12" ht="13.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56" t="s">
        <v>239</v>
      </c>
    </row>
    <row r="3" spans="1:12" ht="18" customHeight="1">
      <c r="A3" s="377" t="s">
        <v>279</v>
      </c>
      <c r="B3" s="378"/>
      <c r="C3" s="379"/>
      <c r="D3" s="341" t="s">
        <v>192</v>
      </c>
      <c r="E3" s="342"/>
      <c r="F3" s="342"/>
      <c r="G3" s="342" t="s">
        <v>193</v>
      </c>
      <c r="H3" s="342"/>
      <c r="I3" s="375"/>
      <c r="J3" s="342" t="s">
        <v>217</v>
      </c>
      <c r="K3" s="342"/>
      <c r="L3" s="376"/>
    </row>
    <row r="4" spans="1:12" ht="18" customHeight="1">
      <c r="A4" s="380"/>
      <c r="B4" s="381"/>
      <c r="C4" s="382"/>
      <c r="D4" s="50" t="s">
        <v>215</v>
      </c>
      <c r="E4" s="51" t="s">
        <v>216</v>
      </c>
      <c r="F4" s="51" t="s">
        <v>280</v>
      </c>
      <c r="G4" s="51" t="s">
        <v>215</v>
      </c>
      <c r="H4" s="51" t="s">
        <v>216</v>
      </c>
      <c r="I4" s="273" t="s">
        <v>280</v>
      </c>
      <c r="J4" s="51" t="s">
        <v>1</v>
      </c>
      <c r="K4" s="51" t="s">
        <v>2</v>
      </c>
      <c r="L4" s="272" t="s">
        <v>281</v>
      </c>
    </row>
    <row r="5" spans="1:13" s="24" customFormat="1" ht="19.5" customHeight="1">
      <c r="A5" s="389" t="s">
        <v>3</v>
      </c>
      <c r="B5" s="390"/>
      <c r="C5" s="391"/>
      <c r="D5" s="52">
        <v>16029</v>
      </c>
      <c r="E5" s="53">
        <v>4588</v>
      </c>
      <c r="F5" s="54">
        <v>28.6</v>
      </c>
      <c r="G5" s="53">
        <v>16004</v>
      </c>
      <c r="H5" s="53">
        <v>5476</v>
      </c>
      <c r="I5" s="55">
        <v>34.2</v>
      </c>
      <c r="J5" s="53">
        <v>15880</v>
      </c>
      <c r="K5" s="53">
        <v>5169</v>
      </c>
      <c r="L5" s="56">
        <v>32.6</v>
      </c>
      <c r="M5" s="57"/>
    </row>
    <row r="6" spans="1:12" s="24" customFormat="1" ht="18" customHeight="1">
      <c r="A6" s="392" t="s">
        <v>4</v>
      </c>
      <c r="B6" s="393" t="s">
        <v>5</v>
      </c>
      <c r="C6" s="58" t="s">
        <v>6</v>
      </c>
      <c r="D6" s="59">
        <v>1211</v>
      </c>
      <c r="E6" s="60">
        <v>86</v>
      </c>
      <c r="F6" s="61">
        <f>E6/D6*100</f>
        <v>7.101568951279933</v>
      </c>
      <c r="G6" s="60">
        <v>1333</v>
      </c>
      <c r="H6" s="60">
        <v>142</v>
      </c>
      <c r="I6" s="62">
        <v>10.7</v>
      </c>
      <c r="J6" s="60">
        <v>1463</v>
      </c>
      <c r="K6" s="60">
        <v>152</v>
      </c>
      <c r="L6" s="63">
        <v>10.4</v>
      </c>
    </row>
    <row r="7" spans="1:12" s="24" customFormat="1" ht="18" customHeight="1">
      <c r="A7" s="392"/>
      <c r="B7" s="393"/>
      <c r="C7" s="58" t="s">
        <v>7</v>
      </c>
      <c r="D7" s="59">
        <v>20866</v>
      </c>
      <c r="E7" s="60">
        <v>947</v>
      </c>
      <c r="F7" s="61">
        <f>E7/D7*100</f>
        <v>4.538483657624845</v>
      </c>
      <c r="G7" s="60">
        <v>19286</v>
      </c>
      <c r="H7" s="60">
        <v>1013</v>
      </c>
      <c r="I7" s="62">
        <v>5.3</v>
      </c>
      <c r="J7" s="60">
        <v>27276</v>
      </c>
      <c r="K7" s="60">
        <v>1034</v>
      </c>
      <c r="L7" s="63">
        <v>3.8</v>
      </c>
    </row>
    <row r="8" spans="1:12" s="24" customFormat="1" ht="18" customHeight="1">
      <c r="A8" s="392"/>
      <c r="B8" s="394" t="s">
        <v>8</v>
      </c>
      <c r="C8" s="58" t="s">
        <v>6</v>
      </c>
      <c r="D8" s="64" t="s">
        <v>9</v>
      </c>
      <c r="E8" s="65" t="s">
        <v>9</v>
      </c>
      <c r="F8" s="61" t="s">
        <v>9</v>
      </c>
      <c r="G8" s="65" t="s">
        <v>9</v>
      </c>
      <c r="H8" s="65" t="s">
        <v>9</v>
      </c>
      <c r="I8" s="62" t="s">
        <v>9</v>
      </c>
      <c r="J8" s="62" t="s">
        <v>9</v>
      </c>
      <c r="K8" s="62" t="s">
        <v>9</v>
      </c>
      <c r="L8" s="63" t="s">
        <v>9</v>
      </c>
    </row>
    <row r="9" spans="1:12" s="24" customFormat="1" ht="18" customHeight="1">
      <c r="A9" s="392"/>
      <c r="B9" s="395"/>
      <c r="C9" s="58" t="s">
        <v>7</v>
      </c>
      <c r="D9" s="64" t="s">
        <v>9</v>
      </c>
      <c r="E9" s="65" t="s">
        <v>9</v>
      </c>
      <c r="F9" s="61" t="s">
        <v>9</v>
      </c>
      <c r="G9" s="65" t="s">
        <v>9</v>
      </c>
      <c r="H9" s="65" t="s">
        <v>9</v>
      </c>
      <c r="I9" s="62" t="s">
        <v>9</v>
      </c>
      <c r="J9" s="62" t="s">
        <v>9</v>
      </c>
      <c r="K9" s="62" t="s">
        <v>9</v>
      </c>
      <c r="L9" s="63" t="s">
        <v>9</v>
      </c>
    </row>
    <row r="10" spans="1:12" s="24" customFormat="1" ht="18" customHeight="1">
      <c r="A10" s="392"/>
      <c r="B10" s="395" t="s">
        <v>10</v>
      </c>
      <c r="C10" s="396"/>
      <c r="D10" s="64" t="s">
        <v>9</v>
      </c>
      <c r="E10" s="65" t="s">
        <v>9</v>
      </c>
      <c r="F10" s="61" t="s">
        <v>9</v>
      </c>
      <c r="G10" s="65" t="s">
        <v>9</v>
      </c>
      <c r="H10" s="65" t="s">
        <v>9</v>
      </c>
      <c r="I10" s="62" t="s">
        <v>9</v>
      </c>
      <c r="J10" s="62" t="s">
        <v>9</v>
      </c>
      <c r="K10" s="62" t="s">
        <v>9</v>
      </c>
      <c r="L10" s="63" t="s">
        <v>9</v>
      </c>
    </row>
    <row r="11" spans="1:12" s="24" customFormat="1" ht="18" customHeight="1">
      <c r="A11" s="383" t="s">
        <v>11</v>
      </c>
      <c r="B11" s="384"/>
      <c r="C11" s="385"/>
      <c r="D11" s="59">
        <v>33001</v>
      </c>
      <c r="E11" s="60">
        <v>2274</v>
      </c>
      <c r="F11" s="61">
        <v>6.9</v>
      </c>
      <c r="G11" s="60">
        <v>34694</v>
      </c>
      <c r="H11" s="60">
        <v>2398</v>
      </c>
      <c r="I11" s="62">
        <v>6.9</v>
      </c>
      <c r="J11" s="60">
        <v>46533</v>
      </c>
      <c r="K11" s="60">
        <v>2425</v>
      </c>
      <c r="L11" s="63">
        <v>5.2</v>
      </c>
    </row>
    <row r="12" spans="1:12" s="24" customFormat="1" ht="18" customHeight="1">
      <c r="A12" s="383" t="s">
        <v>12</v>
      </c>
      <c r="B12" s="384"/>
      <c r="C12" s="385"/>
      <c r="D12" s="59">
        <v>33001</v>
      </c>
      <c r="E12" s="60">
        <v>5020</v>
      </c>
      <c r="F12" s="61">
        <v>15.2</v>
      </c>
      <c r="G12" s="60">
        <v>34694</v>
      </c>
      <c r="H12" s="60">
        <v>5407</v>
      </c>
      <c r="I12" s="62">
        <v>15.6</v>
      </c>
      <c r="J12" s="60">
        <v>46533</v>
      </c>
      <c r="K12" s="60">
        <v>5379</v>
      </c>
      <c r="L12" s="63">
        <v>11.6</v>
      </c>
    </row>
    <row r="13" spans="1:12" s="24" customFormat="1" ht="18" customHeight="1">
      <c r="A13" s="383" t="s">
        <v>13</v>
      </c>
      <c r="B13" s="384"/>
      <c r="C13" s="385"/>
      <c r="D13" s="59">
        <v>33001</v>
      </c>
      <c r="E13" s="60">
        <v>5421</v>
      </c>
      <c r="F13" s="61">
        <v>16.4</v>
      </c>
      <c r="G13" s="60">
        <v>34694</v>
      </c>
      <c r="H13" s="60">
        <v>5954</v>
      </c>
      <c r="I13" s="62">
        <v>17.2</v>
      </c>
      <c r="J13" s="60">
        <v>46533</v>
      </c>
      <c r="K13" s="60">
        <v>5925</v>
      </c>
      <c r="L13" s="63">
        <v>12.7</v>
      </c>
    </row>
    <row r="14" spans="1:12" s="24" customFormat="1" ht="18" customHeight="1">
      <c r="A14" s="383" t="s">
        <v>14</v>
      </c>
      <c r="B14" s="384"/>
      <c r="C14" s="385"/>
      <c r="D14" s="59">
        <v>33418</v>
      </c>
      <c r="E14" s="60">
        <v>3567</v>
      </c>
      <c r="F14" s="61">
        <v>20.1</v>
      </c>
      <c r="G14" s="60">
        <v>21548</v>
      </c>
      <c r="H14" s="60">
        <v>2223</v>
      </c>
      <c r="I14" s="62">
        <v>19.7</v>
      </c>
      <c r="J14" s="60">
        <v>33791</v>
      </c>
      <c r="K14" s="60">
        <v>3793</v>
      </c>
      <c r="L14" s="63">
        <v>21.7</v>
      </c>
    </row>
    <row r="15" spans="1:12" s="24" customFormat="1" ht="18" customHeight="1">
      <c r="A15" s="386" t="s">
        <v>15</v>
      </c>
      <c r="B15" s="387"/>
      <c r="C15" s="388"/>
      <c r="D15" s="66">
        <v>18890</v>
      </c>
      <c r="E15" s="67">
        <v>2284</v>
      </c>
      <c r="F15" s="68">
        <v>22.5</v>
      </c>
      <c r="G15" s="67">
        <v>32986</v>
      </c>
      <c r="H15" s="67">
        <v>3658</v>
      </c>
      <c r="I15" s="69">
        <v>21.3</v>
      </c>
      <c r="J15" s="67">
        <v>22143</v>
      </c>
      <c r="K15" s="67">
        <v>2312</v>
      </c>
      <c r="L15" s="70">
        <v>19.9</v>
      </c>
    </row>
    <row r="16" spans="1:12" s="24" customFormat="1" ht="15" customHeight="1">
      <c r="A16" s="71" t="s">
        <v>16</v>
      </c>
      <c r="C16" s="72"/>
      <c r="D16" s="73"/>
      <c r="E16" s="73"/>
      <c r="F16" s="74"/>
      <c r="G16" s="73"/>
      <c r="H16" s="73"/>
      <c r="I16" s="74"/>
      <c r="J16" s="73"/>
      <c r="K16" s="73"/>
      <c r="L16" s="74" t="s">
        <v>17</v>
      </c>
    </row>
    <row r="17" spans="1:32" s="28" customFormat="1" ht="15.75" customHeight="1">
      <c r="A17" s="75" t="s">
        <v>18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7"/>
      <c r="AC17" s="77"/>
      <c r="AD17" s="77"/>
      <c r="AE17" s="33"/>
      <c r="AF17" s="33"/>
    </row>
    <row r="18" spans="1:32" s="28" customFormat="1" ht="15.75" customHeight="1">
      <c r="A18" s="75"/>
      <c r="B18" s="76"/>
      <c r="C18" s="76"/>
      <c r="D18" s="76"/>
      <c r="E18" s="76"/>
      <c r="F18" s="78"/>
      <c r="G18" s="76"/>
      <c r="H18" s="76"/>
      <c r="I18" s="78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7"/>
      <c r="AC18" s="77"/>
      <c r="AD18" s="77"/>
      <c r="AE18" s="33"/>
      <c r="AF18" s="33"/>
    </row>
    <row r="19" spans="1:32" s="28" customFormat="1" ht="15.75" customHeight="1">
      <c r="A19" s="75"/>
      <c r="B19" s="76"/>
      <c r="C19" s="76"/>
      <c r="D19" s="76"/>
      <c r="E19" s="76"/>
      <c r="F19" s="78"/>
      <c r="G19" s="76"/>
      <c r="H19" s="76"/>
      <c r="I19" s="78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7"/>
      <c r="AC19" s="77"/>
      <c r="AD19" s="77"/>
      <c r="AE19" s="33"/>
      <c r="AF19" s="33"/>
    </row>
    <row r="20" spans="1:12" s="24" customFormat="1" ht="13.5">
      <c r="A20" s="79"/>
      <c r="B20" s="80"/>
      <c r="C20" s="81"/>
      <c r="D20" s="13"/>
      <c r="E20" s="13"/>
      <c r="F20" s="78"/>
      <c r="G20" s="13"/>
      <c r="H20" s="13"/>
      <c r="I20" s="78"/>
      <c r="J20" s="13"/>
      <c r="K20" s="13"/>
      <c r="L20" s="13"/>
    </row>
    <row r="21" spans="1:12" s="24" customFormat="1" ht="13.5">
      <c r="A21" s="13"/>
      <c r="B21" s="80"/>
      <c r="C21" s="81"/>
      <c r="D21" s="13"/>
      <c r="E21" s="13"/>
      <c r="F21" s="78"/>
      <c r="G21" s="13"/>
      <c r="H21" s="13"/>
      <c r="I21" s="78"/>
      <c r="J21" s="13"/>
      <c r="K21" s="13"/>
      <c r="L21" s="13"/>
    </row>
    <row r="22" spans="1:12" s="24" customFormat="1" ht="13.5">
      <c r="A22" s="13"/>
      <c r="B22" s="80"/>
      <c r="C22" s="81"/>
      <c r="D22" s="13"/>
      <c r="E22" s="13"/>
      <c r="F22" s="78"/>
      <c r="G22" s="13"/>
      <c r="H22" s="13"/>
      <c r="I22" s="78"/>
      <c r="J22" s="13"/>
      <c r="K22" s="13"/>
      <c r="L22" s="13"/>
    </row>
    <row r="23" spans="1:12" s="24" customFormat="1" ht="13.5">
      <c r="A23" s="79"/>
      <c r="B23" s="80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13.5">
      <c r="A24" s="80"/>
      <c r="B24" s="80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3.5">
      <c r="A25" s="79"/>
      <c r="B25" s="80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12" ht="13.5">
      <c r="A26" s="13"/>
      <c r="B26" s="80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s="24" customFormat="1" ht="13.5">
      <c r="A27" s="79"/>
      <c r="B27" s="80"/>
      <c r="C27" s="81"/>
      <c r="D27" s="13"/>
      <c r="E27" s="13"/>
      <c r="F27" s="13"/>
      <c r="G27" s="13"/>
      <c r="H27" s="13"/>
      <c r="I27" s="13"/>
      <c r="J27" s="13"/>
      <c r="K27" s="13"/>
      <c r="L27" s="13"/>
    </row>
    <row r="28" spans="1:12" s="24" customFormat="1" ht="13.5">
      <c r="A28" s="13"/>
      <c r="B28" s="80"/>
      <c r="C28" s="81"/>
      <c r="D28" s="13"/>
      <c r="E28" s="13"/>
      <c r="F28" s="13"/>
      <c r="G28" s="13"/>
      <c r="H28" s="13"/>
      <c r="I28" s="13"/>
      <c r="J28" s="13"/>
      <c r="K28" s="13"/>
      <c r="L28" s="13"/>
    </row>
    <row r="29" spans="1:12" s="24" customFormat="1" ht="13.5">
      <c r="A29" s="13"/>
      <c r="B29" s="80"/>
      <c r="C29" s="81"/>
      <c r="D29" s="13"/>
      <c r="E29" s="13"/>
      <c r="F29" s="13"/>
      <c r="G29" s="13"/>
      <c r="H29" s="13"/>
      <c r="I29" s="13"/>
      <c r="J29" s="13"/>
      <c r="K29" s="13"/>
      <c r="L29" s="13"/>
    </row>
    <row r="30" ht="13.5">
      <c r="B30" s="82"/>
    </row>
  </sheetData>
  <sheetProtection/>
  <mergeCells count="15">
    <mergeCell ref="A13:C13"/>
    <mergeCell ref="A14:C14"/>
    <mergeCell ref="A15:C15"/>
    <mergeCell ref="A5:C5"/>
    <mergeCell ref="A6:A10"/>
    <mergeCell ref="B6:B7"/>
    <mergeCell ref="B8:B9"/>
    <mergeCell ref="B10:C10"/>
    <mergeCell ref="A11:C11"/>
    <mergeCell ref="A1:L1"/>
    <mergeCell ref="D3:F3"/>
    <mergeCell ref="G3:I3"/>
    <mergeCell ref="J3:L3"/>
    <mergeCell ref="A3:C4"/>
    <mergeCell ref="A12:C12"/>
  </mergeCells>
  <printOptions/>
  <pageMargins left="0.75" right="0.64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"/>
  <sheetViews>
    <sheetView showGridLines="0" zoomScaleSheetLayoutView="100" zoomScalePageLayoutView="0" workbookViewId="0" topLeftCell="A1">
      <selection activeCell="A9" sqref="A9:IV9"/>
    </sheetView>
  </sheetViews>
  <sheetFormatPr defaultColWidth="9.00390625" defaultRowHeight="13.5"/>
  <cols>
    <col min="1" max="1" width="10.875" style="12" customWidth="1"/>
    <col min="2" max="2" width="7.375" style="12" customWidth="1"/>
    <col min="3" max="14" width="5.75390625" style="12" customWidth="1"/>
    <col min="15" max="16384" width="9.00390625" style="12" customWidth="1"/>
  </cols>
  <sheetData>
    <row r="1" spans="1:14" ht="21">
      <c r="A1" s="349" t="s">
        <v>61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</row>
    <row r="2" spans="1:14" ht="13.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397" t="s">
        <v>62</v>
      </c>
      <c r="M2" s="397"/>
      <c r="N2" s="397"/>
    </row>
    <row r="3" spans="1:14" ht="15.75" customHeight="1">
      <c r="A3" s="39" t="s">
        <v>63</v>
      </c>
      <c r="B3" s="398" t="s">
        <v>64</v>
      </c>
      <c r="C3" s="400" t="s">
        <v>65</v>
      </c>
      <c r="D3" s="400" t="s">
        <v>66</v>
      </c>
      <c r="E3" s="400" t="s">
        <v>67</v>
      </c>
      <c r="F3" s="400" t="s">
        <v>68</v>
      </c>
      <c r="G3" s="400" t="s">
        <v>69</v>
      </c>
      <c r="H3" s="400" t="s">
        <v>70</v>
      </c>
      <c r="I3" s="400" t="s">
        <v>71</v>
      </c>
      <c r="J3" s="400" t="s">
        <v>72</v>
      </c>
      <c r="K3" s="400" t="s">
        <v>73</v>
      </c>
      <c r="L3" s="400" t="s">
        <v>74</v>
      </c>
      <c r="M3" s="400" t="s">
        <v>75</v>
      </c>
      <c r="N3" s="402" t="s">
        <v>76</v>
      </c>
    </row>
    <row r="4" spans="1:14" ht="15.75" customHeight="1">
      <c r="A4" s="43"/>
      <c r="B4" s="399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3"/>
    </row>
    <row r="5" spans="1:16" s="48" customFormat="1" ht="25.5" customHeight="1">
      <c r="A5" s="23" t="s">
        <v>36</v>
      </c>
      <c r="B5" s="36">
        <v>1357</v>
      </c>
      <c r="C5" s="31">
        <v>107</v>
      </c>
      <c r="D5" s="31">
        <v>118</v>
      </c>
      <c r="E5" s="31">
        <v>132</v>
      </c>
      <c r="F5" s="31">
        <v>114</v>
      </c>
      <c r="G5" s="31">
        <v>109</v>
      </c>
      <c r="H5" s="31">
        <v>122</v>
      </c>
      <c r="I5" s="31">
        <v>120</v>
      </c>
      <c r="J5" s="31">
        <v>121</v>
      </c>
      <c r="K5" s="31">
        <v>113</v>
      </c>
      <c r="L5" s="31">
        <v>87</v>
      </c>
      <c r="M5" s="31">
        <v>111</v>
      </c>
      <c r="N5" s="46">
        <v>103</v>
      </c>
      <c r="O5" s="47"/>
      <c r="P5" s="47"/>
    </row>
    <row r="6" spans="1:16" s="48" customFormat="1" ht="25.5" customHeight="1">
      <c r="A6" s="23" t="s">
        <v>37</v>
      </c>
      <c r="B6" s="36">
        <v>1296</v>
      </c>
      <c r="C6" s="31">
        <v>113</v>
      </c>
      <c r="D6" s="31">
        <v>118</v>
      </c>
      <c r="E6" s="31">
        <v>119</v>
      </c>
      <c r="F6" s="31">
        <v>92</v>
      </c>
      <c r="G6" s="31">
        <v>112</v>
      </c>
      <c r="H6" s="31">
        <v>133</v>
      </c>
      <c r="I6" s="31">
        <v>113</v>
      </c>
      <c r="J6" s="31">
        <v>104</v>
      </c>
      <c r="K6" s="31">
        <v>91</v>
      </c>
      <c r="L6" s="31">
        <v>105</v>
      </c>
      <c r="M6" s="31">
        <v>100</v>
      </c>
      <c r="N6" s="46">
        <v>96</v>
      </c>
      <c r="O6" s="47"/>
      <c r="P6" s="47"/>
    </row>
    <row r="7" spans="1:16" s="48" customFormat="1" ht="25.5" customHeight="1">
      <c r="A7" s="23" t="s">
        <v>38</v>
      </c>
      <c r="B7" s="36">
        <v>1315</v>
      </c>
      <c r="C7" s="31">
        <v>111</v>
      </c>
      <c r="D7" s="31">
        <v>114</v>
      </c>
      <c r="E7" s="31">
        <v>112</v>
      </c>
      <c r="F7" s="31">
        <v>101</v>
      </c>
      <c r="G7" s="31">
        <v>132</v>
      </c>
      <c r="H7" s="31">
        <v>90</v>
      </c>
      <c r="I7" s="31">
        <v>116</v>
      </c>
      <c r="J7" s="31">
        <v>95</v>
      </c>
      <c r="K7" s="31">
        <v>102</v>
      </c>
      <c r="L7" s="31">
        <v>125</v>
      </c>
      <c r="M7" s="31">
        <v>105</v>
      </c>
      <c r="N7" s="46">
        <v>112</v>
      </c>
      <c r="O7" s="47"/>
      <c r="P7" s="47"/>
    </row>
    <row r="8" spans="1:16" s="48" customFormat="1" ht="25.5" customHeight="1">
      <c r="A8" s="23" t="s">
        <v>77</v>
      </c>
      <c r="B8" s="36">
        <f>SUM(C8:N8)</f>
        <v>1354</v>
      </c>
      <c r="C8" s="31">
        <v>131</v>
      </c>
      <c r="D8" s="31">
        <v>129</v>
      </c>
      <c r="E8" s="31">
        <v>122</v>
      </c>
      <c r="F8" s="31">
        <v>113</v>
      </c>
      <c r="G8" s="31">
        <v>116</v>
      </c>
      <c r="H8" s="31">
        <v>104</v>
      </c>
      <c r="I8" s="31">
        <v>112</v>
      </c>
      <c r="J8" s="31">
        <v>84</v>
      </c>
      <c r="K8" s="31">
        <v>102</v>
      </c>
      <c r="L8" s="31">
        <v>123</v>
      </c>
      <c r="M8" s="31">
        <v>111</v>
      </c>
      <c r="N8" s="46">
        <v>107</v>
      </c>
      <c r="O8" s="47"/>
      <c r="P8" s="47"/>
    </row>
    <row r="9" spans="1:16" s="48" customFormat="1" ht="25.5" customHeight="1">
      <c r="A9" s="25" t="s">
        <v>78</v>
      </c>
      <c r="B9" s="37">
        <f>SUM(C9:N9)</f>
        <v>1293</v>
      </c>
      <c r="C9" s="291">
        <v>129</v>
      </c>
      <c r="D9" s="291">
        <v>87</v>
      </c>
      <c r="E9" s="291">
        <v>116</v>
      </c>
      <c r="F9" s="291">
        <v>111</v>
      </c>
      <c r="G9" s="291">
        <v>113</v>
      </c>
      <c r="H9" s="291">
        <v>111</v>
      </c>
      <c r="I9" s="291">
        <v>116</v>
      </c>
      <c r="J9" s="291">
        <v>103</v>
      </c>
      <c r="K9" s="291">
        <v>109</v>
      </c>
      <c r="L9" s="291">
        <v>78</v>
      </c>
      <c r="M9" s="291">
        <v>115</v>
      </c>
      <c r="N9" s="292">
        <v>105</v>
      </c>
      <c r="O9" s="47"/>
      <c r="P9" s="47"/>
    </row>
    <row r="10" spans="1:14" s="24" customFormat="1" ht="13.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404" t="s">
        <v>79</v>
      </c>
      <c r="M10" s="404"/>
      <c r="N10" s="404"/>
    </row>
  </sheetData>
  <sheetProtection/>
  <mergeCells count="16">
    <mergeCell ref="J3:J4"/>
    <mergeCell ref="K3:K4"/>
    <mergeCell ref="L3:L4"/>
    <mergeCell ref="M3:M4"/>
    <mergeCell ref="N3:N4"/>
    <mergeCell ref="L10:N10"/>
    <mergeCell ref="A1:N1"/>
    <mergeCell ref="L2:N2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25" right="0.25" top="0.75" bottom="0.75" header="0.3" footer="0.3"/>
  <pageSetup fitToHeight="0"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SheetLayoutView="100" zoomScalePageLayoutView="0" workbookViewId="0" topLeftCell="A1">
      <selection activeCell="A9" sqref="A9:IV9"/>
    </sheetView>
  </sheetViews>
  <sheetFormatPr defaultColWidth="9.00390625" defaultRowHeight="13.5"/>
  <cols>
    <col min="1" max="1" width="10.875" style="83" customWidth="1"/>
    <col min="2" max="5" width="9.125" style="83" customWidth="1"/>
    <col min="6" max="10" width="7.625" style="83" customWidth="1"/>
    <col min="11" max="11" width="10.125" style="83" customWidth="1"/>
    <col min="12" max="16384" width="9.00390625" style="83" customWidth="1"/>
  </cols>
  <sheetData>
    <row r="1" spans="1:11" ht="21">
      <c r="A1" s="349" t="s">
        <v>80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</row>
    <row r="2" spans="1:11" ht="13.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9.5" customHeight="1">
      <c r="A3" s="406"/>
      <c r="B3" s="40" t="s">
        <v>81</v>
      </c>
      <c r="C3" s="41" t="s">
        <v>81</v>
      </c>
      <c r="D3" s="41" t="s">
        <v>81</v>
      </c>
      <c r="E3" s="408" t="s">
        <v>82</v>
      </c>
      <c r="F3" s="409"/>
      <c r="G3" s="409"/>
      <c r="H3" s="409"/>
      <c r="I3" s="409"/>
      <c r="J3" s="410"/>
      <c r="K3" s="42" t="s">
        <v>83</v>
      </c>
    </row>
    <row r="4" spans="1:11" ht="19.5" customHeight="1">
      <c r="A4" s="407"/>
      <c r="B4" s="44" t="s">
        <v>84</v>
      </c>
      <c r="C4" s="45" t="s">
        <v>85</v>
      </c>
      <c r="D4" s="45" t="s">
        <v>86</v>
      </c>
      <c r="E4" s="84" t="s">
        <v>87</v>
      </c>
      <c r="F4" s="16" t="s">
        <v>40</v>
      </c>
      <c r="G4" s="16" t="s">
        <v>41</v>
      </c>
      <c r="H4" s="16" t="s">
        <v>42</v>
      </c>
      <c r="I4" s="16" t="s">
        <v>88</v>
      </c>
      <c r="J4" s="16" t="s">
        <v>89</v>
      </c>
      <c r="K4" s="85" t="s">
        <v>90</v>
      </c>
    </row>
    <row r="5" spans="1:11" s="90" customFormat="1" ht="19.5" customHeight="1">
      <c r="A5" s="23" t="s">
        <v>44</v>
      </c>
      <c r="B5" s="86">
        <v>38628</v>
      </c>
      <c r="C5" s="87">
        <v>311</v>
      </c>
      <c r="D5" s="87">
        <v>14534</v>
      </c>
      <c r="E5" s="87">
        <v>24548</v>
      </c>
      <c r="F5" s="88">
        <v>20704</v>
      </c>
      <c r="G5" s="88">
        <v>656</v>
      </c>
      <c r="H5" s="88">
        <v>367</v>
      </c>
      <c r="I5" s="88">
        <v>2821</v>
      </c>
      <c r="J5" s="89" t="s">
        <v>91</v>
      </c>
      <c r="K5" s="32">
        <v>67.3</v>
      </c>
    </row>
    <row r="6" spans="1:11" s="90" customFormat="1" ht="19.5" customHeight="1">
      <c r="A6" s="23" t="s">
        <v>45</v>
      </c>
      <c r="B6" s="86">
        <v>39155</v>
      </c>
      <c r="C6" s="87">
        <v>318</v>
      </c>
      <c r="D6" s="87">
        <v>17998</v>
      </c>
      <c r="E6" s="87">
        <v>24661</v>
      </c>
      <c r="F6" s="88">
        <v>20880</v>
      </c>
      <c r="G6" s="88">
        <v>678</v>
      </c>
      <c r="H6" s="88">
        <v>364</v>
      </c>
      <c r="I6" s="88">
        <v>2732</v>
      </c>
      <c r="J6" s="91">
        <v>7</v>
      </c>
      <c r="K6" s="32">
        <v>67.6</v>
      </c>
    </row>
    <row r="7" spans="1:11" s="90" customFormat="1" ht="19.5" customHeight="1">
      <c r="A7" s="23" t="s">
        <v>46</v>
      </c>
      <c r="B7" s="86">
        <v>39889</v>
      </c>
      <c r="C7" s="87">
        <v>312</v>
      </c>
      <c r="D7" s="87">
        <v>19538</v>
      </c>
      <c r="E7" s="87">
        <v>25362</v>
      </c>
      <c r="F7" s="88">
        <v>21399</v>
      </c>
      <c r="G7" s="88">
        <v>471</v>
      </c>
      <c r="H7" s="88">
        <v>410</v>
      </c>
      <c r="I7" s="88">
        <v>3068</v>
      </c>
      <c r="J7" s="91">
        <v>14</v>
      </c>
      <c r="K7" s="32">
        <v>69.5</v>
      </c>
    </row>
    <row r="8" spans="1:11" s="90" customFormat="1" ht="19.5" customHeight="1">
      <c r="A8" s="23" t="s">
        <v>59</v>
      </c>
      <c r="B8" s="86">
        <v>40059</v>
      </c>
      <c r="C8" s="87">
        <v>312</v>
      </c>
      <c r="D8" s="87">
        <v>20567</v>
      </c>
      <c r="E8" s="87">
        <v>26174</v>
      </c>
      <c r="F8" s="88">
        <v>22302</v>
      </c>
      <c r="G8" s="88">
        <v>484</v>
      </c>
      <c r="H8" s="88">
        <v>461</v>
      </c>
      <c r="I8" s="88">
        <v>2913</v>
      </c>
      <c r="J8" s="91">
        <v>14</v>
      </c>
      <c r="K8" s="32">
        <v>71.7</v>
      </c>
    </row>
    <row r="9" spans="1:11" s="90" customFormat="1" ht="19.5" customHeight="1">
      <c r="A9" s="25" t="s">
        <v>60</v>
      </c>
      <c r="B9" s="483">
        <v>40416</v>
      </c>
      <c r="C9" s="484">
        <v>326</v>
      </c>
      <c r="D9" s="484">
        <v>20823</v>
      </c>
      <c r="E9" s="484">
        <v>26174</v>
      </c>
      <c r="F9" s="485">
        <v>22057</v>
      </c>
      <c r="G9" s="485">
        <v>438</v>
      </c>
      <c r="H9" s="485">
        <v>455</v>
      </c>
      <c r="I9" s="485">
        <v>2692</v>
      </c>
      <c r="J9" s="486">
        <v>13</v>
      </c>
      <c r="K9" s="207">
        <v>70</v>
      </c>
    </row>
    <row r="10" spans="1:11" s="90" customFormat="1" ht="13.5">
      <c r="A10" s="9"/>
      <c r="B10" s="10"/>
      <c r="C10" s="10"/>
      <c r="D10" s="10"/>
      <c r="E10" s="10"/>
      <c r="F10" s="92"/>
      <c r="G10" s="92"/>
      <c r="H10" s="92"/>
      <c r="I10" s="411" t="s">
        <v>92</v>
      </c>
      <c r="J10" s="411"/>
      <c r="K10" s="411"/>
    </row>
    <row r="11" spans="1:11" ht="13.5">
      <c r="A11" s="94"/>
      <c r="B11" s="94"/>
      <c r="C11" s="94"/>
      <c r="D11" s="94"/>
      <c r="E11" s="94"/>
      <c r="F11" s="94"/>
      <c r="G11" s="94"/>
      <c r="H11" s="13"/>
      <c r="I11" s="13"/>
      <c r="J11" s="13"/>
      <c r="K11" s="13"/>
    </row>
    <row r="12" spans="1:11" ht="13.5">
      <c r="A12" s="94"/>
      <c r="B12" s="94"/>
      <c r="C12" s="94"/>
      <c r="D12" s="94"/>
      <c r="E12" s="94"/>
      <c r="F12" s="94"/>
      <c r="G12" s="94"/>
      <c r="H12" s="13"/>
      <c r="I12" s="13"/>
      <c r="J12" s="13"/>
      <c r="K12" s="13"/>
    </row>
    <row r="13" ht="13.5">
      <c r="A13" s="71"/>
    </row>
    <row r="14" ht="13.5">
      <c r="A14" s="94"/>
    </row>
    <row r="15" ht="13.5">
      <c r="A15" s="94"/>
    </row>
  </sheetData>
  <sheetProtection/>
  <mergeCells count="4">
    <mergeCell ref="A1:K1"/>
    <mergeCell ref="A3:A4"/>
    <mergeCell ref="E3:J3"/>
    <mergeCell ref="I10:K10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showGridLines="0" zoomScaleSheetLayoutView="100" zoomScalePageLayoutView="0" workbookViewId="0" topLeftCell="A1">
      <selection activeCell="A9" sqref="A9:IV9"/>
    </sheetView>
  </sheetViews>
  <sheetFormatPr defaultColWidth="9.00390625" defaultRowHeight="13.5"/>
  <cols>
    <col min="1" max="4" width="21.25390625" style="83" customWidth="1"/>
    <col min="5" max="16384" width="9.00390625" style="83" customWidth="1"/>
  </cols>
  <sheetData>
    <row r="1" spans="1:4" ht="21">
      <c r="A1" s="349" t="s">
        <v>93</v>
      </c>
      <c r="B1" s="349"/>
      <c r="C1" s="349"/>
      <c r="D1" s="349"/>
    </row>
    <row r="2" spans="1:4" ht="13.5">
      <c r="A2" s="13"/>
      <c r="B2" s="13"/>
      <c r="C2" s="13"/>
      <c r="D2" s="13"/>
    </row>
    <row r="3" spans="1:4" ht="19.5" customHeight="1">
      <c r="A3" s="412"/>
      <c r="B3" s="41" t="s">
        <v>81</v>
      </c>
      <c r="C3" s="41" t="s">
        <v>94</v>
      </c>
      <c r="D3" s="95" t="s">
        <v>95</v>
      </c>
    </row>
    <row r="4" spans="1:4" ht="19.5" customHeight="1">
      <c r="A4" s="413"/>
      <c r="B4" s="96" t="s">
        <v>96</v>
      </c>
      <c r="C4" s="96" t="s">
        <v>97</v>
      </c>
      <c r="D4" s="97" t="s">
        <v>98</v>
      </c>
    </row>
    <row r="5" spans="1:4" s="90" customFormat="1" ht="19.5" customHeight="1">
      <c r="A5" s="98" t="s">
        <v>49</v>
      </c>
      <c r="B5" s="99">
        <v>313</v>
      </c>
      <c r="C5" s="99">
        <v>4041</v>
      </c>
      <c r="D5" s="100">
        <v>13</v>
      </c>
    </row>
    <row r="6" spans="1:4" s="90" customFormat="1" ht="19.5" customHeight="1">
      <c r="A6" s="98" t="s">
        <v>50</v>
      </c>
      <c r="B6" s="99">
        <v>312</v>
      </c>
      <c r="C6" s="99">
        <v>3930</v>
      </c>
      <c r="D6" s="100">
        <v>12.6</v>
      </c>
    </row>
    <row r="7" spans="1:4" s="90" customFormat="1" ht="19.5" customHeight="1">
      <c r="A7" s="98" t="s">
        <v>51</v>
      </c>
      <c r="B7" s="99">
        <v>309</v>
      </c>
      <c r="C7" s="99">
        <v>3795</v>
      </c>
      <c r="D7" s="100">
        <v>12.3</v>
      </c>
    </row>
    <row r="8" spans="1:4" s="90" customFormat="1" ht="19.5" customHeight="1">
      <c r="A8" s="98" t="s">
        <v>99</v>
      </c>
      <c r="B8" s="99">
        <v>307</v>
      </c>
      <c r="C8" s="99">
        <v>3691</v>
      </c>
      <c r="D8" s="100">
        <v>12</v>
      </c>
    </row>
    <row r="9" spans="1:4" s="90" customFormat="1" ht="19.5" customHeight="1">
      <c r="A9" s="101" t="s">
        <v>100</v>
      </c>
      <c r="B9" s="487">
        <v>308</v>
      </c>
      <c r="C9" s="487">
        <v>4237</v>
      </c>
      <c r="D9" s="488">
        <v>13.8</v>
      </c>
    </row>
    <row r="10" spans="1:4" s="90" customFormat="1" ht="13.5">
      <c r="A10" s="26"/>
      <c r="B10" s="26"/>
      <c r="C10" s="404" t="s">
        <v>101</v>
      </c>
      <c r="D10" s="404"/>
    </row>
    <row r="11" spans="1:2" ht="13.5">
      <c r="A11" s="414"/>
      <c r="B11" s="414"/>
    </row>
  </sheetData>
  <sheetProtection/>
  <mergeCells count="4">
    <mergeCell ref="A1:D1"/>
    <mergeCell ref="A3:A4"/>
    <mergeCell ref="C10:D10"/>
    <mergeCell ref="A11:B11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showGridLines="0" zoomScaleSheetLayoutView="100" zoomScalePageLayoutView="0" workbookViewId="0" topLeftCell="A1">
      <selection activeCell="A9" sqref="A9:IV9"/>
    </sheetView>
  </sheetViews>
  <sheetFormatPr defaultColWidth="9.00390625" defaultRowHeight="13.5"/>
  <cols>
    <col min="1" max="1" width="20.625" style="83" customWidth="1"/>
    <col min="2" max="3" width="10.75390625" style="83" customWidth="1"/>
    <col min="4" max="4" width="20.625" style="83" customWidth="1"/>
    <col min="5" max="6" width="12.125" style="83" customWidth="1"/>
    <col min="7" max="16384" width="9.00390625" style="83" customWidth="1"/>
  </cols>
  <sheetData>
    <row r="1" spans="1:6" ht="21">
      <c r="A1" s="349" t="s">
        <v>102</v>
      </c>
      <c r="B1" s="349"/>
      <c r="C1" s="405"/>
      <c r="D1" s="405"/>
      <c r="E1" s="405"/>
      <c r="F1" s="405"/>
    </row>
    <row r="2" spans="1:6" ht="13.5">
      <c r="A2" s="13"/>
      <c r="B2" s="13"/>
      <c r="C2" s="13"/>
      <c r="D2" s="13"/>
      <c r="E2" s="13"/>
      <c r="F2" s="13"/>
    </row>
    <row r="3" spans="1:6" ht="18.75" customHeight="1">
      <c r="A3" s="412"/>
      <c r="B3" s="408" t="s">
        <v>103</v>
      </c>
      <c r="C3" s="410"/>
      <c r="D3" s="41" t="s">
        <v>104</v>
      </c>
      <c r="E3" s="342" t="s">
        <v>105</v>
      </c>
      <c r="F3" s="376"/>
    </row>
    <row r="4" spans="1:6" ht="18.75" customHeight="1">
      <c r="A4" s="413"/>
      <c r="B4" s="417"/>
      <c r="C4" s="418"/>
      <c r="D4" s="96" t="s">
        <v>106</v>
      </c>
      <c r="E4" s="103" t="s">
        <v>107</v>
      </c>
      <c r="F4" s="104" t="s">
        <v>108</v>
      </c>
    </row>
    <row r="5" spans="1:6" s="90" customFormat="1" ht="18.75" customHeight="1">
      <c r="A5" s="105" t="s">
        <v>44</v>
      </c>
      <c r="B5" s="419" t="s">
        <v>109</v>
      </c>
      <c r="C5" s="420"/>
      <c r="D5" s="106">
        <v>75</v>
      </c>
      <c r="E5" s="106">
        <v>5</v>
      </c>
      <c r="F5" s="107" t="s">
        <v>9</v>
      </c>
    </row>
    <row r="6" spans="1:6" s="90" customFormat="1" ht="18.75" customHeight="1">
      <c r="A6" s="105" t="s">
        <v>45</v>
      </c>
      <c r="B6" s="415" t="s">
        <v>110</v>
      </c>
      <c r="C6" s="416"/>
      <c r="D6" s="106">
        <v>86</v>
      </c>
      <c r="E6" s="106">
        <v>1</v>
      </c>
      <c r="F6" s="107">
        <v>1</v>
      </c>
    </row>
    <row r="7" spans="1:6" s="90" customFormat="1" ht="18.75" customHeight="1">
      <c r="A7" s="105" t="s">
        <v>51</v>
      </c>
      <c r="B7" s="415" t="s">
        <v>111</v>
      </c>
      <c r="C7" s="416"/>
      <c r="D7" s="106">
        <v>64</v>
      </c>
      <c r="E7" s="106" t="s">
        <v>112</v>
      </c>
      <c r="F7" s="107" t="s">
        <v>112</v>
      </c>
    </row>
    <row r="8" spans="1:6" s="90" customFormat="1" ht="18.75" customHeight="1">
      <c r="A8" s="105" t="s">
        <v>99</v>
      </c>
      <c r="B8" s="415" t="s">
        <v>113</v>
      </c>
      <c r="C8" s="416"/>
      <c r="D8" s="106">
        <v>76</v>
      </c>
      <c r="E8" s="106" t="s">
        <v>9</v>
      </c>
      <c r="F8" s="107">
        <v>1</v>
      </c>
    </row>
    <row r="9" spans="1:6" s="90" customFormat="1" ht="18.75" customHeight="1">
      <c r="A9" s="44" t="s">
        <v>100</v>
      </c>
      <c r="B9" s="489" t="s">
        <v>114</v>
      </c>
      <c r="C9" s="490"/>
      <c r="D9" s="491">
        <v>60</v>
      </c>
      <c r="E9" s="491">
        <v>5</v>
      </c>
      <c r="F9" s="492" t="s">
        <v>115</v>
      </c>
    </row>
    <row r="10" spans="1:6" ht="13.5">
      <c r="A10" s="108" t="s">
        <v>116</v>
      </c>
      <c r="B10" s="108"/>
      <c r="C10" s="26"/>
      <c r="D10" s="26"/>
      <c r="E10" s="411" t="s">
        <v>117</v>
      </c>
      <c r="F10" s="411"/>
    </row>
  </sheetData>
  <sheetProtection/>
  <mergeCells count="10">
    <mergeCell ref="B7:C7"/>
    <mergeCell ref="B8:C8"/>
    <mergeCell ref="B9:C9"/>
    <mergeCell ref="E10:F10"/>
    <mergeCell ref="A1:F1"/>
    <mergeCell ref="A3:A4"/>
    <mergeCell ref="B3:C4"/>
    <mergeCell ref="E3:F3"/>
    <mergeCell ref="B5:C5"/>
    <mergeCell ref="B6:C6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宜野湾市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</dc:creator>
  <cp:keywords/>
  <dc:description/>
  <cp:lastModifiedBy>宜野湾市</cp:lastModifiedBy>
  <cp:lastPrinted>2015-04-07T06:22:33Z</cp:lastPrinted>
  <dcterms:created xsi:type="dcterms:W3CDTF">2014-03-11T00:00:40Z</dcterms:created>
  <dcterms:modified xsi:type="dcterms:W3CDTF">2015-04-07T08:32:58Z</dcterms:modified>
  <cp:category/>
  <cp:version/>
  <cp:contentType/>
  <cp:contentStatus/>
</cp:coreProperties>
</file>