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録◎宜野湾市自治会長名簿 " sheetId="1" r:id="rId1"/>
    <sheet name="付録◎市内の公共施設" sheetId="2" r:id="rId2"/>
    <sheet name="付録◎行政組織図H25.4.1" sheetId="3" r:id="rId3"/>
    <sheet name="付録◎度量衡換算表" sheetId="4" r:id="rId4"/>
  </sheets>
  <externalReferences>
    <externalReference r:id="rId7"/>
    <externalReference r:id="rId8"/>
    <externalReference r:id="rId9"/>
  </externalReferences>
  <definedNames>
    <definedName name="_xlnm.Print_Area" localSheetId="2">'付録◎行政組織図H25.4.1'!$A$1:$AP$296</definedName>
    <definedName name="_xlnm.Print_Area" localSheetId="1">'付録◎市内の公共施設'!$A$1:$H$107</definedName>
    <definedName name="使用場所" localSheetId="0">#REF!</definedName>
    <definedName name="使用場所" localSheetId="2">#REF!</definedName>
    <definedName name="使用場所" localSheetId="1">#REF!</definedName>
    <definedName name="使用場所" localSheetId="3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<sst xmlns="http://schemas.openxmlformats.org/spreadsheetml/2006/main" count="882" uniqueCount="643">
  <si>
    <r>
      <t>◎</t>
    </r>
    <r>
      <rPr>
        <b/>
        <sz val="18"/>
        <rFont val="ＭＳ 明朝"/>
        <family val="1"/>
      </rPr>
      <t>宜野湾市自治会長名簿</t>
    </r>
  </si>
  <si>
    <t>自治会名</t>
  </si>
  <si>
    <t>自治会長　</t>
  </si>
  <si>
    <t>事務所（公民館）所在地</t>
  </si>
  <si>
    <t>電話</t>
  </si>
  <si>
    <t>　野嵩二丁目21番1号</t>
  </si>
  <si>
    <t>８９２－２２５２</t>
  </si>
  <si>
    <t>　野嵩三丁目16番2号</t>
  </si>
  <si>
    <t>８９２－３８６３</t>
  </si>
  <si>
    <t>　野嵩四丁目18番1号</t>
  </si>
  <si>
    <t>８９２－６１００</t>
  </si>
  <si>
    <t>屋嘉比　盛栄</t>
  </si>
  <si>
    <t>　普天間一丁目19番1号</t>
  </si>
  <si>
    <t>８９２－２０４５</t>
  </si>
  <si>
    <t>　普天間一丁目4番1号</t>
  </si>
  <si>
    <t>８９２－２７９６</t>
  </si>
  <si>
    <t>　普天間二丁目10番1号</t>
  </si>
  <si>
    <t>８９２－２３２７</t>
  </si>
  <si>
    <t>新城区</t>
  </si>
  <si>
    <t>　新城二丁目29番1号</t>
  </si>
  <si>
    <t>８９２－２５２８</t>
  </si>
  <si>
    <t>喜友名区</t>
  </si>
  <si>
    <t>　喜友名二丁目16番7号</t>
  </si>
  <si>
    <t>８９２－３６４９</t>
  </si>
  <si>
    <t>伊佐区</t>
  </si>
  <si>
    <t>　伊佐四丁目1番11号</t>
  </si>
  <si>
    <t>８９８－２９４４</t>
  </si>
  <si>
    <t>大山区</t>
  </si>
  <si>
    <t>　大山六丁目34番1号</t>
  </si>
  <si>
    <t>８９７－３３０３</t>
  </si>
  <si>
    <t>真志喜区</t>
  </si>
  <si>
    <t>名城　清</t>
  </si>
  <si>
    <t>　真志喜一丁目4番10号</t>
  </si>
  <si>
    <t>８９７－３７６５</t>
  </si>
  <si>
    <t>宇地泊区</t>
  </si>
  <si>
    <t>　字宇地泊210番地</t>
  </si>
  <si>
    <t>８９７－４０４８</t>
  </si>
  <si>
    <t>大謝名区</t>
  </si>
  <si>
    <t>天久盛忠</t>
  </si>
  <si>
    <t>　大謝名五丁目10番1号</t>
  </si>
  <si>
    <t>８９７－２９００</t>
  </si>
  <si>
    <t>嘉数区</t>
  </si>
  <si>
    <t>　嘉数三丁目2番22号</t>
  </si>
  <si>
    <t>８９７－７５６１</t>
  </si>
  <si>
    <t>真栄原区</t>
  </si>
  <si>
    <t>長嶺　将明</t>
  </si>
  <si>
    <t>　真栄原三丁目5番13号</t>
  </si>
  <si>
    <t>８９８－２３２６</t>
  </si>
  <si>
    <t>我如古区</t>
  </si>
  <si>
    <t>　我如古一丁目36番12号</t>
  </si>
  <si>
    <t>８９８－６３０４</t>
  </si>
  <si>
    <t>長田区</t>
  </si>
  <si>
    <t>富濱　宗俊</t>
  </si>
  <si>
    <t>　長田四丁目4番11号</t>
  </si>
  <si>
    <t>８９２－３３２１</t>
  </si>
  <si>
    <t>宜野湾区</t>
  </si>
  <si>
    <t>　宜野湾一丁目22番24号</t>
  </si>
  <si>
    <t>８９２－３２０６</t>
  </si>
  <si>
    <t>愛知区</t>
  </si>
  <si>
    <t>上里　広幸</t>
  </si>
  <si>
    <t>８９２－１７６６</t>
  </si>
  <si>
    <t>中原区</t>
  </si>
  <si>
    <t>　赤道一丁目18番1号</t>
  </si>
  <si>
    <t>８９２－５３０３</t>
  </si>
  <si>
    <t>大謝名団地</t>
  </si>
  <si>
    <t>　大謝名五丁目25番1号</t>
  </si>
  <si>
    <t>８９７－３０１０</t>
  </si>
  <si>
    <t>嘉数ハイツ</t>
  </si>
  <si>
    <t>金城　均</t>
  </si>
  <si>
    <t>　嘉数四丁目24番11号</t>
  </si>
  <si>
    <t>８９８－４５９９</t>
  </si>
  <si>
    <t>上大謝名</t>
  </si>
  <si>
    <t>大城　ちえ子</t>
  </si>
  <si>
    <t>　大謝名二丁目26番7号</t>
  </si>
  <si>
    <t>８９７－２０４３</t>
  </si>
  <si>
    <t>資料：市民生活課</t>
  </si>
  <si>
    <r>
      <t>◎</t>
    </r>
    <r>
      <rPr>
        <b/>
        <sz val="18"/>
        <rFont val="ＭＳ 明朝"/>
        <family val="1"/>
      </rPr>
      <t>市 内 の 公 共 施 設</t>
    </r>
  </si>
  <si>
    <t>名　　　　　称</t>
  </si>
  <si>
    <t>所　　在　　地</t>
  </si>
  <si>
    <t>電　　　話</t>
  </si>
  <si>
    <t>◎</t>
  </si>
  <si>
    <t>市　の　施　設</t>
  </si>
  <si>
    <t>《行政機関》</t>
  </si>
  <si>
    <t>市役所</t>
  </si>
  <si>
    <t>野嵩１－１－１</t>
  </si>
  <si>
    <t>８９３－４４１１</t>
  </si>
  <si>
    <t>消防本部</t>
  </si>
  <si>
    <t>字野嵩６７７</t>
  </si>
  <si>
    <t>８９２－１１９９</t>
  </si>
  <si>
    <t>消防署　　我如古出張所</t>
  </si>
  <si>
    <t>我如古３－２－１</t>
  </si>
  <si>
    <t>８９７－１２１０</t>
  </si>
  <si>
    <t>消防署　　真志喜出張所</t>
  </si>
  <si>
    <t>真志喜３－２５－３</t>
  </si>
  <si>
    <t>８９０－４３９９</t>
  </si>
  <si>
    <t>教育委員会</t>
  </si>
  <si>
    <t>字野嵩７３０</t>
  </si>
  <si>
    <t>８９２－８２８０</t>
  </si>
  <si>
    <t>水道局</t>
  </si>
  <si>
    <t>８９２－３３５１</t>
  </si>
  <si>
    <t>《教育・文化施設》</t>
  </si>
  <si>
    <t>市民図書館</t>
  </si>
  <si>
    <t>我如古３－４－１０</t>
  </si>
  <si>
    <t>８９７－４６４６</t>
  </si>
  <si>
    <t>市立博物館</t>
  </si>
  <si>
    <t>真志喜１－２５－１</t>
  </si>
  <si>
    <t>８７０－９３１７</t>
  </si>
  <si>
    <t>市民会館</t>
  </si>
  <si>
    <t>野嵩１－１－２</t>
  </si>
  <si>
    <t>８９３－４４３３</t>
  </si>
  <si>
    <t>中央公民館</t>
  </si>
  <si>
    <t>８９３－４４３６</t>
  </si>
  <si>
    <t>はごろも学習センター</t>
  </si>
  <si>
    <t>赤道１－５－１７</t>
  </si>
  <si>
    <t>８９３－６０７７</t>
  </si>
  <si>
    <t>《幼稚園》</t>
  </si>
  <si>
    <t>普天間幼稚園</t>
  </si>
  <si>
    <t>普天間１－１０－１</t>
  </si>
  <si>
    <t>８９２－２６６５</t>
  </si>
  <si>
    <t>普天間第二幼稚園</t>
  </si>
  <si>
    <t>新城２－８－１９</t>
  </si>
  <si>
    <t>８９２－４４３０</t>
  </si>
  <si>
    <t>大山幼稚園</t>
  </si>
  <si>
    <t>大山５－１６－１</t>
  </si>
  <si>
    <t>８９７－６１９３</t>
  </si>
  <si>
    <t>大謝名幼稚園</t>
  </si>
  <si>
    <t>大謝名５－１２－１</t>
  </si>
  <si>
    <t>８９７－４１５４</t>
  </si>
  <si>
    <t>嘉数幼稚園</t>
  </si>
  <si>
    <t>真栄原１－１３－１</t>
  </si>
  <si>
    <t>８９８－６２４３</t>
  </si>
  <si>
    <t>志真志幼稚園</t>
  </si>
  <si>
    <t>宜野湾３－５－１</t>
  </si>
  <si>
    <t>８９２－１５０１</t>
  </si>
  <si>
    <t>宜野湾幼稚園</t>
  </si>
  <si>
    <t>８９２－５２６３</t>
  </si>
  <si>
    <t>長田幼稚園</t>
  </si>
  <si>
    <t>長田３－１９－１</t>
  </si>
  <si>
    <t>８９２－２４１１</t>
  </si>
  <si>
    <t>《小学校》</t>
  </si>
  <si>
    <t>普天間小学校</t>
  </si>
  <si>
    <t>８９２－３３５９</t>
  </si>
  <si>
    <t>普天間第二小学校</t>
  </si>
  <si>
    <t>８９２－２４２４</t>
  </si>
  <si>
    <t>大山小学校</t>
  </si>
  <si>
    <t>８９７－２１７４</t>
  </si>
  <si>
    <t>大謝名小学校</t>
  </si>
  <si>
    <t>８９７－２１００</t>
  </si>
  <si>
    <t>嘉数小学校</t>
  </si>
  <si>
    <t>８９８－２６３０</t>
  </si>
  <si>
    <t>志真志小学校</t>
  </si>
  <si>
    <t>８９２－１５０２</t>
  </si>
  <si>
    <t>宜野湾小学校</t>
  </si>
  <si>
    <t>８９２－３００６</t>
  </si>
  <si>
    <t>長田小学校</t>
  </si>
  <si>
    <t>８９２－１１７７</t>
  </si>
  <si>
    <t>《中学校》</t>
  </si>
  <si>
    <t>普天間中学校</t>
  </si>
  <si>
    <t>新城２－４１－１</t>
  </si>
  <si>
    <t>８９２－３３２８</t>
  </si>
  <si>
    <t>真志喜中学校</t>
  </si>
  <si>
    <t>真志喜３－１９－１</t>
  </si>
  <si>
    <t>８９７－３６５１</t>
  </si>
  <si>
    <t>嘉数中学校</t>
  </si>
  <si>
    <t>字我如古４２３</t>
  </si>
  <si>
    <t>８９８－２６４２</t>
  </si>
  <si>
    <t>宜野湾中学校</t>
  </si>
  <si>
    <t>赤道１－１５－１</t>
  </si>
  <si>
    <t>８９３－１３９７</t>
  </si>
  <si>
    <t>《給食センター》</t>
  </si>
  <si>
    <t>普天間第二給食センター</t>
  </si>
  <si>
    <t>新城２－４１－２７</t>
  </si>
  <si>
    <t>８９２－５３５０</t>
  </si>
  <si>
    <t>宜野湾学校給食センター</t>
  </si>
  <si>
    <t>志真志３－１６－１</t>
  </si>
  <si>
    <t>８９８－４５４１</t>
  </si>
  <si>
    <t>真志喜学校給食センター</t>
  </si>
  <si>
    <t>真志喜３－１９－２</t>
  </si>
  <si>
    <t>８９７－１１２９</t>
  </si>
  <si>
    <t>大山学校給食センター</t>
  </si>
  <si>
    <t>８９７－３４７７</t>
  </si>
  <si>
    <t>《保育所》</t>
  </si>
  <si>
    <t>野嵩保育所</t>
  </si>
  <si>
    <t>野嵩２－２２－１２</t>
  </si>
  <si>
    <t>８９２－２２６１</t>
  </si>
  <si>
    <t>うなばら保育所</t>
  </si>
  <si>
    <t>大山３－３０－１</t>
  </si>
  <si>
    <t>８９８－６３３７</t>
  </si>
  <si>
    <t>宜野湾保育所</t>
  </si>
  <si>
    <t>宜野湾３－１３－１０</t>
  </si>
  <si>
    <t>８９２－５３６５</t>
  </si>
  <si>
    <t>《児童センター》</t>
  </si>
  <si>
    <t>赤道児童センター</t>
  </si>
  <si>
    <t>赤道１－５－１６</t>
  </si>
  <si>
    <t>８９２－３３９７</t>
  </si>
  <si>
    <t>新城児童センター</t>
  </si>
  <si>
    <t>新城２－４－１１</t>
  </si>
  <si>
    <t>８９２－８８８８</t>
  </si>
  <si>
    <t>大山児童センター</t>
  </si>
  <si>
    <t>大山４－１４－３</t>
  </si>
  <si>
    <t>８９０－００１５</t>
  </si>
  <si>
    <t>大謝名児童センター</t>
  </si>
  <si>
    <t>大謝名５－２５－２</t>
  </si>
  <si>
    <t>８９７－４１１７</t>
  </si>
  <si>
    <t>《体育施設・その他》</t>
  </si>
  <si>
    <t>市立グラウンド</t>
  </si>
  <si>
    <t>真志喜３－２５－１</t>
  </si>
  <si>
    <t>８９７－０９０９</t>
  </si>
  <si>
    <t>市立野球場</t>
  </si>
  <si>
    <t>真志喜４－２－１</t>
  </si>
  <si>
    <t>８９７－２７５１</t>
  </si>
  <si>
    <t>市立体育館</t>
  </si>
  <si>
    <t>宜野湾トロピカルビーチ</t>
  </si>
  <si>
    <t>８９８－１６６１</t>
  </si>
  <si>
    <t>勤労青少年ホーム</t>
  </si>
  <si>
    <t>伊佐４－７－１４</t>
  </si>
  <si>
    <t>８９８－４７００</t>
  </si>
  <si>
    <t>人材育成交流センターめぶき</t>
  </si>
  <si>
    <t>志真志１－１５－２２</t>
  </si>
  <si>
    <t>８９６－１２１５</t>
  </si>
  <si>
    <t>宜野湾ベイサイド情報センター</t>
  </si>
  <si>
    <t>字宇地泊５５８－１８</t>
  </si>
  <si>
    <t>９４２－８４１５</t>
  </si>
  <si>
    <t>シルバー人材育成センター</t>
  </si>
  <si>
    <t>８９３－６８２８</t>
  </si>
  <si>
    <t>《社会福祉関係》</t>
  </si>
  <si>
    <t>保健相談センター</t>
  </si>
  <si>
    <t>真栄原１－１３－１５</t>
  </si>
  <si>
    <t>８９８－５５８３</t>
  </si>
  <si>
    <t>福寿園</t>
  </si>
  <si>
    <t>赤道２－７－２</t>
  </si>
  <si>
    <t>８９２－１３３３</t>
  </si>
  <si>
    <t>老人福祉センター</t>
  </si>
  <si>
    <t>８９３－６４００</t>
  </si>
  <si>
    <t>高　等　学　校　・　大　学</t>
  </si>
  <si>
    <t>普天間高等学校</t>
  </si>
  <si>
    <t>普天間１－２４－１</t>
  </si>
  <si>
    <t>８９２－３３５４</t>
  </si>
  <si>
    <t>中部商業高等学校</t>
  </si>
  <si>
    <t>我如古２－２－１</t>
  </si>
  <si>
    <t>８９８－４８８８</t>
  </si>
  <si>
    <t>宜野湾高等学校</t>
  </si>
  <si>
    <t>真志喜２－２５－１</t>
  </si>
  <si>
    <t>８９７－１０２０</t>
  </si>
  <si>
    <t>沖縄国際大学</t>
  </si>
  <si>
    <t>宜野湾２－６－１</t>
  </si>
  <si>
    <t>８９２－１１１１</t>
  </si>
  <si>
    <t>県　の　出　先　機　関</t>
  </si>
  <si>
    <t>交通裁判所</t>
  </si>
  <si>
    <t>我如古２－３７－１３</t>
  </si>
  <si>
    <t>８９８－６２４９</t>
  </si>
  <si>
    <t>宜野湾警察署</t>
  </si>
  <si>
    <t>真志喜２－１－３</t>
  </si>
  <si>
    <t>８９８－０１１０</t>
  </si>
  <si>
    <t>下水道管理事務所</t>
  </si>
  <si>
    <t>伊佐３－１２－１</t>
  </si>
  <si>
    <t>８９８－５９８８</t>
  </si>
  <si>
    <r>
      <t>宜野湾浄化センター</t>
    </r>
    <r>
      <rPr>
        <sz val="10"/>
        <rFont val="ＭＳ 明朝"/>
        <family val="1"/>
      </rPr>
      <t>（みずクリン宜野湾）</t>
    </r>
  </si>
  <si>
    <t>８９９－２８０１</t>
  </si>
  <si>
    <t>宜野湾港マリーナ</t>
  </si>
  <si>
    <t>真志喜４－４－１</t>
  </si>
  <si>
    <t>８９７－７０１７</t>
  </si>
  <si>
    <t>国　の　出　先　機　関</t>
  </si>
  <si>
    <t>那覇地方法務局　宜野湾出張所</t>
  </si>
  <si>
    <t>伊佐４－１－２０</t>
  </si>
  <si>
    <t>８９８－５４５４</t>
  </si>
  <si>
    <t>国立病院機構沖縄病院</t>
  </si>
  <si>
    <t>我如古３－２０－１４</t>
  </si>
  <si>
    <t>８９８－２１２１</t>
  </si>
  <si>
    <t>そ　の　他　施　設</t>
  </si>
  <si>
    <t>宜野湾市土地開発公社</t>
  </si>
  <si>
    <t>８９２－２１１２</t>
  </si>
  <si>
    <t>宜野湾市社会福祉協議会</t>
  </si>
  <si>
    <t>赤道２－７－１</t>
  </si>
  <si>
    <t>８９２－６５２５</t>
  </si>
  <si>
    <t>宜野湾コンベンションセンター</t>
  </si>
  <si>
    <t>真志喜４－３－１</t>
  </si>
  <si>
    <t>８９８－３０００</t>
  </si>
  <si>
    <t>倉浜衛生施設組合宜野湾清水苑</t>
  </si>
  <si>
    <t>伊佐４－９－６</t>
  </si>
  <si>
    <t>８９８－５５８２</t>
  </si>
  <si>
    <t>駐留軍離職者対策センター</t>
  </si>
  <si>
    <t>伊佐４－５－１６</t>
  </si>
  <si>
    <t>８９８－５５８７</t>
  </si>
  <si>
    <t>宜野湾郵便局</t>
  </si>
  <si>
    <t>８９２－４２３４</t>
  </si>
  <si>
    <t>普天間郵便局</t>
  </si>
  <si>
    <t>普天間２－５－５</t>
  </si>
  <si>
    <t>８９２－３６６３</t>
  </si>
  <si>
    <t>真栄原郵便局</t>
  </si>
  <si>
    <t>真栄原３－５－２５</t>
  </si>
  <si>
    <t>８９７－６１４１</t>
  </si>
  <si>
    <t>大山郵便局</t>
  </si>
  <si>
    <t>大山５－２－３</t>
  </si>
  <si>
    <t>８９７－３１４２</t>
  </si>
  <si>
    <t>大謝名郵便局</t>
  </si>
  <si>
    <t>大謝名５－６－７</t>
  </si>
  <si>
    <t>８９７－１２３０</t>
  </si>
  <si>
    <t>我如古郵便局</t>
  </si>
  <si>
    <t>８９７－１４３４</t>
  </si>
  <si>
    <t>宜野湾伊佐郵便局</t>
  </si>
  <si>
    <t>伊佐４－１－１</t>
  </si>
  <si>
    <t>８９８－８８７８</t>
  </si>
  <si>
    <t>宜野湾上原郵便局</t>
  </si>
  <si>
    <t>上原１－２－３</t>
  </si>
  <si>
    <t>８９３－７３１１</t>
  </si>
  <si>
    <t>宜野湾長田郵便局</t>
  </si>
  <si>
    <t>長田１－２７－１</t>
  </si>
  <si>
    <t>８９３－３４８１</t>
  </si>
  <si>
    <t>真志喜郵便局</t>
  </si>
  <si>
    <t>真志喜３－１５－１１</t>
  </si>
  <si>
    <t>８９０－６００１</t>
  </si>
  <si>
    <r>
      <t>◎</t>
    </r>
    <r>
      <rPr>
        <b/>
        <sz val="18"/>
        <rFont val="ＭＳ 明朝"/>
        <family val="1"/>
      </rPr>
      <t xml:space="preserve"> 度 量 衡 換 算 表</t>
    </r>
  </si>
  <si>
    <t>《長　　　さ》</t>
  </si>
  <si>
    <t>センチ</t>
  </si>
  <si>
    <t>メートル</t>
  </si>
  <si>
    <t>キロ</t>
  </si>
  <si>
    <t>インチ</t>
  </si>
  <si>
    <t>フィート</t>
  </si>
  <si>
    <t>ヤード</t>
  </si>
  <si>
    <t>マイル</t>
  </si>
  <si>
    <t>鯨尺</t>
  </si>
  <si>
    <t>尺</t>
  </si>
  <si>
    <t>間</t>
  </si>
  <si>
    <t>町</t>
  </si>
  <si>
    <t>里</t>
  </si>
  <si>
    <t>－</t>
  </si>
  <si>
    <t>《面　　　積》</t>
  </si>
  <si>
    <t>平 　方</t>
  </si>
  <si>
    <t>アール</t>
  </si>
  <si>
    <t>ヘクタール</t>
  </si>
  <si>
    <t>平方キロ</t>
  </si>
  <si>
    <t>平　 方</t>
  </si>
  <si>
    <t>エーカー</t>
  </si>
  <si>
    <t>平  方</t>
  </si>
  <si>
    <t>平方尺</t>
  </si>
  <si>
    <t>坪･歩</t>
  </si>
  <si>
    <t>反</t>
  </si>
  <si>
    <t>町</t>
  </si>
  <si>
    <t>メートル</t>
  </si>
  <si>
    <t>フィート</t>
  </si>
  <si>
    <t>ヤード</t>
  </si>
  <si>
    <t>マイル</t>
  </si>
  <si>
    <t>－</t>
  </si>
  <si>
    <t>《体　　　積》</t>
  </si>
  <si>
    <t>立    方</t>
  </si>
  <si>
    <t>立方デシ</t>
  </si>
  <si>
    <t>立方　　　　　　　　　メートル</t>
  </si>
  <si>
    <t>立方　　　　　　　インチ</t>
  </si>
  <si>
    <t>立方　　　　　　　フィート</t>
  </si>
  <si>
    <t>立方　　　　　　　　　ヤード</t>
  </si>
  <si>
    <t>センチ</t>
  </si>
  <si>
    <t>パイント</t>
  </si>
  <si>
    <t>ガロン</t>
  </si>
  <si>
    <t>立方尺</t>
  </si>
  <si>
    <t>升</t>
  </si>
  <si>
    <t>石</t>
  </si>
  <si>
    <t>立方坪</t>
  </si>
  <si>
    <t>メートル</t>
  </si>
  <si>
    <t>(リットル)</t>
  </si>
  <si>
    <t>－</t>
  </si>
  <si>
    <t>《重　　　量》</t>
  </si>
  <si>
    <t>グラム</t>
  </si>
  <si>
    <t>キロ　　　　　　　グラム</t>
  </si>
  <si>
    <t>トン</t>
  </si>
  <si>
    <t>グレイン</t>
  </si>
  <si>
    <t>オンス</t>
  </si>
  <si>
    <t>ポンド</t>
  </si>
  <si>
    <t>米トン</t>
  </si>
  <si>
    <t>英トン</t>
  </si>
  <si>
    <t>匁</t>
  </si>
  <si>
    <t>斤</t>
  </si>
  <si>
    <t>貫</t>
  </si>
  <si>
    <t>－</t>
  </si>
  <si>
    <t>総　務　部</t>
  </si>
  <si>
    <t>総務課</t>
  </si>
  <si>
    <t>事業管理係</t>
  </si>
  <si>
    <t>総務係</t>
  </si>
  <si>
    <t>管財係</t>
  </si>
  <si>
    <t>部長</t>
  </si>
  <si>
    <t>市民防災室</t>
  </si>
  <si>
    <t>市民防災係</t>
  </si>
  <si>
    <t>次長</t>
  </si>
  <si>
    <t>※総務課長兼務</t>
  </si>
  <si>
    <t>人事課</t>
  </si>
  <si>
    <t>人事係</t>
  </si>
  <si>
    <t>給与係</t>
  </si>
  <si>
    <t>契約検査課</t>
  </si>
  <si>
    <t>契約係</t>
  </si>
  <si>
    <t>IT推進室</t>
  </si>
  <si>
    <t>IT推進係</t>
  </si>
  <si>
    <t>税務課</t>
  </si>
  <si>
    <t>税制係</t>
  </si>
  <si>
    <t>市民税係</t>
  </si>
  <si>
    <t>家屋係</t>
  </si>
  <si>
    <t>土地係</t>
  </si>
  <si>
    <t>納税課</t>
  </si>
  <si>
    <t>納税一係</t>
  </si>
  <si>
    <t>納税二係</t>
  </si>
  <si>
    <t>管理係</t>
  </si>
  <si>
    <t>企　画　部</t>
  </si>
  <si>
    <t>企画政策課</t>
  </si>
  <si>
    <t>企画政策係</t>
  </si>
  <si>
    <t>統計係</t>
  </si>
  <si>
    <t>市民協働係</t>
  </si>
  <si>
    <t>秘書広報課</t>
  </si>
  <si>
    <t>秘書係</t>
  </si>
  <si>
    <t>市政広報係</t>
  </si>
  <si>
    <t>財政課</t>
  </si>
  <si>
    <t>財政係</t>
  </si>
  <si>
    <t>市民経済部</t>
  </si>
  <si>
    <t>市民生活課</t>
  </si>
  <si>
    <t>環境対策課</t>
  </si>
  <si>
    <t>清掃指導係</t>
  </si>
  <si>
    <t>環境指導係</t>
  </si>
  <si>
    <t>市民課</t>
  </si>
  <si>
    <t>記録係</t>
  </si>
  <si>
    <t>戸籍係</t>
  </si>
  <si>
    <t>市民係</t>
  </si>
  <si>
    <t>年金係</t>
  </si>
  <si>
    <t>市長</t>
  </si>
  <si>
    <t>副市長</t>
  </si>
  <si>
    <t>観光振興係</t>
  </si>
  <si>
    <t>雇用・企業対策室</t>
  </si>
  <si>
    <t>企業誘致推進係</t>
  </si>
  <si>
    <t>雇用労政係</t>
  </si>
  <si>
    <t>農水振興係</t>
  </si>
  <si>
    <t>福祉総務課</t>
  </si>
  <si>
    <t>福祉事務所</t>
  </si>
  <si>
    <t>児童家庭課</t>
  </si>
  <si>
    <t>児童家庭係</t>
  </si>
  <si>
    <t>手当係</t>
  </si>
  <si>
    <t>※係長は査察指導員兼務</t>
  </si>
  <si>
    <t>保育課</t>
  </si>
  <si>
    <t>保育児童係</t>
  </si>
  <si>
    <t>野嵩保育所</t>
  </si>
  <si>
    <t>うなばら保育所</t>
  </si>
  <si>
    <t>宜野湾保育所</t>
  </si>
  <si>
    <t>こども育成係</t>
  </si>
  <si>
    <t>児童センター（大謝名・赤道・大山・新城・我如古）</t>
  </si>
  <si>
    <t>※福祉総務課長兼務</t>
  </si>
  <si>
    <t>障がい福祉課</t>
  </si>
  <si>
    <t>給付係</t>
  </si>
  <si>
    <t>自立支援係</t>
  </si>
  <si>
    <t>※介護長寿課長兼務</t>
  </si>
  <si>
    <t>保護課</t>
  </si>
  <si>
    <t>保護一係</t>
  </si>
  <si>
    <t>保護二係</t>
  </si>
  <si>
    <t>管理係</t>
  </si>
  <si>
    <t>介護長寿課</t>
  </si>
  <si>
    <t>認定給付係</t>
  </si>
  <si>
    <t>長寿支援係</t>
  </si>
  <si>
    <t>保険料係</t>
  </si>
  <si>
    <t>国民健康保険課</t>
  </si>
  <si>
    <t>庶務係</t>
  </si>
  <si>
    <t>給付係</t>
  </si>
  <si>
    <t>保険税係</t>
  </si>
  <si>
    <t>滞納整理係</t>
  </si>
  <si>
    <t>業務係</t>
  </si>
  <si>
    <t>養護係</t>
  </si>
  <si>
    <t>健康増進課</t>
  </si>
  <si>
    <t>予防係</t>
  </si>
  <si>
    <t>健康推進係</t>
  </si>
  <si>
    <t>すこやか親子係</t>
  </si>
  <si>
    <t>健康支援課</t>
  </si>
  <si>
    <t>健診指導係</t>
  </si>
  <si>
    <t>建設部</t>
  </si>
  <si>
    <t>都市計画課</t>
  </si>
  <si>
    <t>工事係</t>
  </si>
  <si>
    <t>建築課</t>
  </si>
  <si>
    <t>市営住宅係</t>
  </si>
  <si>
    <t>指導係</t>
  </si>
  <si>
    <t>施設係</t>
  </si>
  <si>
    <t>土木課</t>
  </si>
  <si>
    <t>土木管理係</t>
  </si>
  <si>
    <t>土木一係</t>
  </si>
  <si>
    <t>土木二係</t>
  </si>
  <si>
    <t>用地課</t>
  </si>
  <si>
    <t>用地係</t>
  </si>
  <si>
    <t>計画係</t>
  </si>
  <si>
    <t>補償係</t>
  </si>
  <si>
    <t>下水道課</t>
  </si>
  <si>
    <t>建設係</t>
  </si>
  <si>
    <t>施設管理課</t>
  </si>
  <si>
    <t>基地政策部</t>
  </si>
  <si>
    <t>基地渉外課</t>
  </si>
  <si>
    <t>基地渉外係</t>
  </si>
  <si>
    <t>会計管理者</t>
  </si>
  <si>
    <t>会計課</t>
  </si>
  <si>
    <t>会計係</t>
  </si>
  <si>
    <t>※会計課長兼務</t>
  </si>
  <si>
    <t>予防課</t>
  </si>
  <si>
    <t>消防長</t>
  </si>
  <si>
    <t>警防課</t>
  </si>
  <si>
    <t>警防係</t>
  </si>
  <si>
    <t>救急救助係</t>
  </si>
  <si>
    <t>消防署</t>
  </si>
  <si>
    <t>警備第一係</t>
  </si>
  <si>
    <t>警備第二係</t>
  </si>
  <si>
    <t>警備第三係</t>
  </si>
  <si>
    <t>救急第一係</t>
  </si>
  <si>
    <t>救急第二係</t>
  </si>
  <si>
    <t>救急第三係</t>
  </si>
  <si>
    <t>我如古出張所</t>
  </si>
  <si>
    <t>警備第二係</t>
  </si>
  <si>
    <t>真志喜出張所</t>
  </si>
  <si>
    <t>水道事業管理者</t>
  </si>
  <si>
    <t>経理係</t>
  </si>
  <si>
    <t>※出納担当主査含む</t>
  </si>
  <si>
    <t>※施設課長兼務</t>
  </si>
  <si>
    <t>業務課</t>
  </si>
  <si>
    <t>料金係</t>
  </si>
  <si>
    <t>施設課</t>
  </si>
  <si>
    <t>給水工事係</t>
  </si>
  <si>
    <t>維持管理係</t>
  </si>
  <si>
    <t>教育部</t>
  </si>
  <si>
    <t>事業管理係</t>
  </si>
  <si>
    <t>施設一係</t>
  </si>
  <si>
    <t>施設二係</t>
  </si>
  <si>
    <t>教育長</t>
  </si>
  <si>
    <t>生涯学習課</t>
  </si>
  <si>
    <t>社会教育係</t>
  </si>
  <si>
    <t>体育振興係</t>
  </si>
  <si>
    <t>市民文化係</t>
  </si>
  <si>
    <t>中央公民館</t>
  </si>
  <si>
    <t>公民館係</t>
  </si>
  <si>
    <t>文化課</t>
  </si>
  <si>
    <t>市史編集係</t>
  </si>
  <si>
    <t>文化財保護係</t>
  </si>
  <si>
    <t>学芸係</t>
  </si>
  <si>
    <t>奉仕係</t>
  </si>
  <si>
    <t>指導部</t>
  </si>
  <si>
    <t>指導課</t>
  </si>
  <si>
    <t>学務課</t>
  </si>
  <si>
    <t>学務係</t>
  </si>
  <si>
    <t>研修係</t>
  </si>
  <si>
    <t>青少年サポートセンター</t>
  </si>
  <si>
    <t>支援係</t>
  </si>
  <si>
    <t>幼稚園</t>
  </si>
  <si>
    <t>小学校</t>
  </si>
  <si>
    <t>中学校</t>
  </si>
  <si>
    <t>学校給食センター</t>
  </si>
  <si>
    <t>普天間第二学校給食センター</t>
  </si>
  <si>
    <t>市議会事務局</t>
  </si>
  <si>
    <t>庶務課</t>
  </si>
  <si>
    <t>議事係</t>
  </si>
  <si>
    <t>局長</t>
  </si>
  <si>
    <t>区分</t>
  </si>
  <si>
    <t>定数</t>
  </si>
  <si>
    <t>実数</t>
  </si>
  <si>
    <t>市長事務部局</t>
  </si>
  <si>
    <t>選挙管理委員会事務局</t>
  </si>
  <si>
    <t>議会事務局</t>
  </si>
  <si>
    <t>選管事務局</t>
  </si>
  <si>
    <t>監査委員事務局</t>
  </si>
  <si>
    <t>固定資産評価審査委員会</t>
  </si>
  <si>
    <t>消防本部</t>
  </si>
  <si>
    <t>土地開発公社</t>
  </si>
  <si>
    <t>業務係</t>
  </si>
  <si>
    <t>消防定数外</t>
  </si>
  <si>
    <t>常任理事</t>
  </si>
  <si>
    <t>（事務局長及び総務課長兼務）</t>
  </si>
  <si>
    <t>※用地課が兼任</t>
  </si>
  <si>
    <t>合計</t>
  </si>
  <si>
    <t>我如古児童センター</t>
  </si>
  <si>
    <t>我如古２－５－１</t>
  </si>
  <si>
    <t>８９７－６７６７</t>
  </si>
  <si>
    <t>神山１－１－１</t>
  </si>
  <si>
    <t>愛知２－３－１２</t>
  </si>
  <si>
    <t>行政改革推進室</t>
  </si>
  <si>
    <t>行政改革班</t>
  </si>
  <si>
    <t>行革推進班</t>
  </si>
  <si>
    <t>市民協働推進課</t>
  </si>
  <si>
    <t>平和・男女共同係</t>
  </si>
  <si>
    <t>市民・安全係</t>
  </si>
  <si>
    <t>地域支援係</t>
  </si>
  <si>
    <t>※市民生活課長兼務</t>
  </si>
  <si>
    <t>商工農水課</t>
  </si>
  <si>
    <t>商工振興係</t>
  </si>
  <si>
    <t>福祉推進部</t>
  </si>
  <si>
    <t>※子ども子育て担当主幹含む</t>
  </si>
  <si>
    <t>保護三係</t>
  </si>
  <si>
    <t>健康推進部</t>
  </si>
  <si>
    <t>都市計画係</t>
  </si>
  <si>
    <t>※都市計画課長兼務</t>
  </si>
  <si>
    <t>※所長と係長は兼務</t>
  </si>
  <si>
    <t>平成26年5月1日現在</t>
  </si>
  <si>
    <t>野嵩1区</t>
  </si>
  <si>
    <t>新城　嘉隆</t>
  </si>
  <si>
    <t>野嵩2区</t>
  </si>
  <si>
    <t>新城　清子</t>
  </si>
  <si>
    <t>野嵩3区</t>
  </si>
  <si>
    <t>花城　君子</t>
  </si>
  <si>
    <t>普天間1区</t>
  </si>
  <si>
    <t>普天間2区</t>
  </si>
  <si>
    <t>宮里久</t>
  </si>
  <si>
    <t>普天間3区</t>
  </si>
  <si>
    <t>渡名喜　庸松</t>
  </si>
  <si>
    <t>與那覇　政勇</t>
  </si>
  <si>
    <t>知念　参雄</t>
  </si>
  <si>
    <t>宮城　奈々子</t>
  </si>
  <si>
    <t>又吉　亮</t>
  </si>
  <si>
    <t>冨名腰　義政</t>
  </si>
  <si>
    <t>伊波　健</t>
  </si>
  <si>
    <t>松田　朝仁</t>
  </si>
  <si>
    <t>仲村　清</t>
  </si>
  <si>
    <t>仲村　フジ子</t>
  </si>
  <si>
    <t>泉川　智枝子</t>
  </si>
  <si>
    <t>宜野湾市行政組織図１（平成26年4月1日）</t>
  </si>
  <si>
    <t>※人事課に派遣者２名（沖縄県企画調整課１・後期高齢者医療広域連合１）、休職者３名含む</t>
  </si>
  <si>
    <t>※検査担当技幹含む</t>
  </si>
  <si>
    <t>※番号制度担当主幹含む</t>
  </si>
  <si>
    <t>※企画政策担当技幹含む</t>
  </si>
  <si>
    <t>人材育成交流センター</t>
  </si>
  <si>
    <t>※企画政策課長兼務</t>
  </si>
  <si>
    <t>男女共同参画支援センター</t>
  </si>
  <si>
    <t>※臨時福祉給金担当主査含む</t>
  </si>
  <si>
    <t>こども企画管理係</t>
  </si>
  <si>
    <t>ファミリーサポートセンター</t>
  </si>
  <si>
    <t>事業管理係</t>
  </si>
  <si>
    <t>工事係</t>
  </si>
  <si>
    <t>緑化景観係</t>
  </si>
  <si>
    <t>市街地整備課</t>
  </si>
  <si>
    <t>まち未来課</t>
  </si>
  <si>
    <t>まち未来係</t>
  </si>
  <si>
    <t>※まち未来課長兼務</t>
  </si>
  <si>
    <t>次長級</t>
  </si>
  <si>
    <t>※会計担当主幹含む</t>
  </si>
  <si>
    <t>宜野湾市行政組織図２（平成26年4月1日）</t>
  </si>
  <si>
    <t>※総務課に派遣者２名（沖縄県消防学校１・沖縄県消防通信指令施設運営協議会１）含む</t>
  </si>
  <si>
    <t>※総務課長兼務</t>
  </si>
  <si>
    <t>※教育振興担当主幹含む</t>
  </si>
  <si>
    <t>文化財整備係</t>
  </si>
  <si>
    <t>助成係</t>
  </si>
  <si>
    <t>※学務課長兼務</t>
  </si>
  <si>
    <t>はごろも幼稚園</t>
  </si>
  <si>
    <t>はごろも小学校</t>
  </si>
  <si>
    <t>大山６－２３－１</t>
  </si>
  <si>
    <t>９４２－２０４０</t>
  </si>
  <si>
    <t>９４２－２０５０</t>
  </si>
  <si>
    <t>平成26年４月１日現在</t>
  </si>
  <si>
    <t>我如古３－５－２</t>
  </si>
  <si>
    <t>　愛知二丁目6番1号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</si>
</sst>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000"/>
    <numFmt numFmtId="180" formatCode="\(#,##0\)"/>
    <numFmt numFmtId="181" formatCode="0_);[Red]\(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 style="dashed"/>
      <top>
        <color indexed="63"/>
      </top>
      <bottom>
        <color indexed="63"/>
      </bottom>
    </border>
    <border>
      <left style="thin"/>
      <right/>
      <top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 style="thin">
        <color theme="1"/>
      </top>
      <bottom/>
    </border>
    <border>
      <left/>
      <right style="thin">
        <color theme="1"/>
      </right>
      <top/>
      <bottom style="thin">
        <color theme="1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/>
      <right style="thin">
        <color theme="1"/>
      </right>
      <top style="thin">
        <color theme="1"/>
      </top>
      <bottom style="thin"/>
    </border>
    <border>
      <left/>
      <right style="thin">
        <color theme="1"/>
      </right>
      <top style="thin"/>
      <bottom style="thin">
        <color theme="1"/>
      </bottom>
    </border>
  </borders>
  <cellStyleXfs count="66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2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23" xfId="0" applyFont="1" applyFill="1" applyBorder="1" applyAlignment="1">
      <alignment horizontal="distributed"/>
    </xf>
    <xf numFmtId="0" fontId="12" fillId="0" borderId="24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12" fillId="0" borderId="25" xfId="0" applyFont="1" applyFill="1" applyBorder="1" applyAlignment="1">
      <alignment horizontal="distributed" vertical="top"/>
    </xf>
    <xf numFmtId="0" fontId="12" fillId="0" borderId="26" xfId="0" applyFont="1" applyFill="1" applyBorder="1" applyAlignment="1">
      <alignment horizontal="distributed" vertical="center"/>
    </xf>
    <xf numFmtId="0" fontId="12" fillId="0" borderId="27" xfId="0" applyFont="1" applyFill="1" applyBorder="1" applyAlignment="1">
      <alignment horizontal="distributed" vertical="center"/>
    </xf>
    <xf numFmtId="0" fontId="14" fillId="0" borderId="28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176" fontId="14" fillId="0" borderId="28" xfId="0" applyNumberFormat="1" applyFont="1" applyFill="1" applyBorder="1" applyAlignment="1">
      <alignment vertical="center"/>
    </xf>
    <xf numFmtId="177" fontId="14" fillId="0" borderId="28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2" fontId="14" fillId="0" borderId="11" xfId="0" applyNumberFormat="1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distributed" vertical="center"/>
    </xf>
    <xf numFmtId="0" fontId="14" fillId="0" borderId="2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 horizontal="distributed" vertical="center"/>
    </xf>
    <xf numFmtId="0" fontId="12" fillId="0" borderId="28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0" fontId="15" fillId="0" borderId="26" xfId="0" applyFont="1" applyFill="1" applyBorder="1" applyAlignment="1">
      <alignment horizontal="distributed" vertical="center"/>
    </xf>
    <xf numFmtId="178" fontId="14" fillId="0" borderId="28" xfId="0" applyNumberFormat="1" applyFont="1" applyFill="1" applyBorder="1" applyAlignment="1">
      <alignment vertical="center"/>
    </xf>
    <xf numFmtId="179" fontId="14" fillId="0" borderId="11" xfId="0" applyNumberFormat="1" applyFont="1" applyFill="1" applyBorder="1" applyAlignment="1">
      <alignment vertical="center"/>
    </xf>
    <xf numFmtId="0" fontId="14" fillId="0" borderId="29" xfId="0" applyFont="1" applyFill="1" applyBorder="1" applyAlignment="1">
      <alignment horizontal="right" vertical="center"/>
    </xf>
    <xf numFmtId="177" fontId="14" fillId="0" borderId="28" xfId="0" applyNumberFormat="1" applyFont="1" applyFill="1" applyBorder="1" applyAlignment="1">
      <alignment/>
    </xf>
    <xf numFmtId="0" fontId="14" fillId="0" borderId="28" xfId="0" applyFont="1" applyFill="1" applyBorder="1" applyAlignment="1">
      <alignment horizontal="right" vertical="center"/>
    </xf>
    <xf numFmtId="176" fontId="14" fillId="0" borderId="11" xfId="0" applyNumberFormat="1" applyFont="1" applyFill="1" applyBorder="1" applyAlignment="1">
      <alignment/>
    </xf>
    <xf numFmtId="0" fontId="16" fillId="0" borderId="0" xfId="63" applyFont="1" applyFill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31" xfId="63" applyFont="1" applyFill="1" applyBorder="1" applyAlignment="1">
      <alignment horizontal="center" vertical="center"/>
      <protection/>
    </xf>
    <xf numFmtId="0" fontId="16" fillId="0" borderId="32" xfId="63" applyFont="1" applyFill="1" applyBorder="1" applyAlignment="1">
      <alignment horizontal="center" vertical="center"/>
      <protection/>
    </xf>
    <xf numFmtId="0" fontId="16" fillId="0" borderId="32" xfId="63" applyFont="1" applyFill="1" applyBorder="1" applyAlignment="1">
      <alignment vertical="center"/>
      <protection/>
    </xf>
    <xf numFmtId="180" fontId="16" fillId="0" borderId="32" xfId="63" applyNumberFormat="1" applyFont="1" applyFill="1" applyBorder="1" applyAlignment="1">
      <alignment horizontal="center" vertical="center" shrinkToFit="1"/>
      <protection/>
    </xf>
    <xf numFmtId="0" fontId="16" fillId="0" borderId="13" xfId="63" applyFont="1" applyFill="1" applyBorder="1" applyAlignment="1">
      <alignment vertical="center"/>
      <protection/>
    </xf>
    <xf numFmtId="0" fontId="16" fillId="0" borderId="33" xfId="63" applyFont="1" applyFill="1" applyBorder="1" applyAlignment="1">
      <alignment vertical="center"/>
      <protection/>
    </xf>
    <xf numFmtId="0" fontId="16" fillId="0" borderId="31" xfId="63" applyFont="1" applyFill="1" applyBorder="1" applyAlignment="1">
      <alignment vertical="center"/>
      <protection/>
    </xf>
    <xf numFmtId="0" fontId="16" fillId="0" borderId="20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180" fontId="16" fillId="0" borderId="13" xfId="63" applyNumberFormat="1" applyFont="1" applyFill="1" applyBorder="1" applyAlignment="1">
      <alignment horizontal="center" vertical="center" shrinkToFit="1"/>
      <protection/>
    </xf>
    <xf numFmtId="0" fontId="16" fillId="0" borderId="17" xfId="63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horizontal="center" vertical="center"/>
      <protection/>
    </xf>
    <xf numFmtId="180" fontId="16" fillId="0" borderId="0" xfId="63" applyNumberFormat="1" applyFont="1" applyFill="1" applyBorder="1" applyAlignment="1">
      <alignment horizontal="center" vertical="center" shrinkToFit="1"/>
      <protection/>
    </xf>
    <xf numFmtId="180" fontId="16" fillId="0" borderId="0" xfId="63" applyNumberFormat="1" applyFont="1" applyFill="1" applyBorder="1" applyAlignment="1">
      <alignment horizontal="center" vertical="center"/>
      <protection/>
    </xf>
    <xf numFmtId="0" fontId="16" fillId="0" borderId="34" xfId="63" applyFont="1" applyFill="1" applyBorder="1" applyAlignment="1">
      <alignment vertical="center"/>
      <protection/>
    </xf>
    <xf numFmtId="0" fontId="0" fillId="0" borderId="0" xfId="63" applyFill="1" applyAlignment="1">
      <alignment vertical="center" shrinkToFit="1"/>
      <protection/>
    </xf>
    <xf numFmtId="0" fontId="16" fillId="0" borderId="0" xfId="63" applyFont="1" applyFill="1" applyBorder="1" applyAlignment="1">
      <alignment horizontal="center" vertical="center" shrinkToFit="1"/>
      <protection/>
    </xf>
    <xf numFmtId="0" fontId="16" fillId="0" borderId="20" xfId="63" applyFont="1" applyFill="1" applyBorder="1" applyAlignment="1">
      <alignment vertical="center"/>
      <protection/>
    </xf>
    <xf numFmtId="0" fontId="16" fillId="0" borderId="0" xfId="63" applyFont="1" applyFill="1" applyAlignment="1">
      <alignment horizontal="center" vertical="center" shrinkToFit="1"/>
      <protection/>
    </xf>
    <xf numFmtId="180" fontId="16" fillId="0" borderId="0" xfId="63" applyNumberFormat="1" applyFont="1" applyFill="1" applyBorder="1" applyAlignment="1">
      <alignment vertical="center" shrinkToFit="1"/>
      <protection/>
    </xf>
    <xf numFmtId="0" fontId="16" fillId="0" borderId="0" xfId="63" applyFont="1" applyFill="1" applyBorder="1" applyAlignment="1">
      <alignment vertical="center" shrinkToFit="1"/>
      <protection/>
    </xf>
    <xf numFmtId="0" fontId="16" fillId="0" borderId="0" xfId="63" applyFont="1" applyFill="1" applyAlignment="1">
      <alignment vertical="center" shrinkToFit="1"/>
      <protection/>
    </xf>
    <xf numFmtId="0" fontId="16" fillId="0" borderId="0" xfId="63" applyFont="1" applyFill="1" applyAlignment="1">
      <alignment horizontal="center" vertical="center"/>
      <protection/>
    </xf>
    <xf numFmtId="0" fontId="16" fillId="0" borderId="19" xfId="63" applyFont="1" applyFill="1" applyBorder="1" applyAlignment="1">
      <alignment vertical="center"/>
      <protection/>
    </xf>
    <xf numFmtId="0" fontId="16" fillId="0" borderId="17" xfId="63" applyFont="1" applyFill="1" applyBorder="1" applyAlignment="1">
      <alignment horizontal="center" vertical="center"/>
      <protection/>
    </xf>
    <xf numFmtId="0" fontId="16" fillId="0" borderId="34" xfId="63" applyFont="1" applyFill="1" applyBorder="1" applyAlignment="1">
      <alignment horizontal="center" vertical="center"/>
      <protection/>
    </xf>
    <xf numFmtId="0" fontId="16" fillId="0" borderId="33" xfId="63" applyFont="1" applyFill="1" applyBorder="1" applyAlignment="1">
      <alignment horizontal="center" vertical="center"/>
      <protection/>
    </xf>
    <xf numFmtId="0" fontId="16" fillId="0" borderId="35" xfId="63" applyFont="1" applyFill="1" applyBorder="1" applyAlignment="1">
      <alignment horizontal="center" vertical="center"/>
      <protection/>
    </xf>
    <xf numFmtId="180" fontId="16" fillId="0" borderId="17" xfId="63" applyNumberFormat="1" applyFont="1" applyFill="1" applyBorder="1" applyAlignment="1">
      <alignment horizontal="center" vertical="center"/>
      <protection/>
    </xf>
    <xf numFmtId="0" fontId="16" fillId="0" borderId="36" xfId="63" applyFont="1" applyFill="1" applyBorder="1" applyAlignment="1">
      <alignment horizontal="center" vertical="center"/>
      <protection/>
    </xf>
    <xf numFmtId="180" fontId="16" fillId="0" borderId="36" xfId="63" applyNumberFormat="1" applyFont="1" applyFill="1" applyBorder="1" applyAlignment="1">
      <alignment horizontal="center" vertical="center" shrinkToFit="1"/>
      <protection/>
    </xf>
    <xf numFmtId="0" fontId="16" fillId="0" borderId="36" xfId="63" applyFont="1" applyFill="1" applyBorder="1" applyAlignment="1">
      <alignment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16" fillId="0" borderId="37" xfId="63" applyFont="1" applyFill="1" applyBorder="1" applyAlignment="1">
      <alignment vertical="center"/>
      <protection/>
    </xf>
    <xf numFmtId="0" fontId="16" fillId="0" borderId="38" xfId="63" applyFont="1" applyFill="1" applyBorder="1" applyAlignment="1">
      <alignment vertical="center"/>
      <protection/>
    </xf>
    <xf numFmtId="0" fontId="16" fillId="0" borderId="39" xfId="63" applyFont="1" applyFill="1" applyBorder="1" applyAlignment="1">
      <alignment vertical="center"/>
      <protection/>
    </xf>
    <xf numFmtId="0" fontId="16" fillId="0" borderId="40" xfId="63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/>
      <protection/>
    </xf>
    <xf numFmtId="0" fontId="16" fillId="0" borderId="42" xfId="63" applyFont="1" applyFill="1" applyBorder="1" applyAlignment="1">
      <alignment vertical="center"/>
      <protection/>
    </xf>
    <xf numFmtId="0" fontId="16" fillId="0" borderId="43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0" fontId="16" fillId="0" borderId="45" xfId="63" applyFont="1" applyFill="1" applyBorder="1" applyAlignment="1">
      <alignment vertical="center"/>
      <protection/>
    </xf>
    <xf numFmtId="0" fontId="16" fillId="0" borderId="46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horizontal="center" vertical="center"/>
      <protection/>
    </xf>
    <xf numFmtId="0" fontId="16" fillId="0" borderId="47" xfId="63" applyFont="1" applyFill="1" applyBorder="1" applyAlignment="1">
      <alignment vertical="center"/>
      <protection/>
    </xf>
    <xf numFmtId="0" fontId="16" fillId="0" borderId="48" xfId="63" applyFont="1" applyFill="1" applyBorder="1" applyAlignment="1">
      <alignment vertical="center"/>
      <protection/>
    </xf>
    <xf numFmtId="0" fontId="16" fillId="0" borderId="49" xfId="63" applyFont="1" applyFill="1" applyBorder="1" applyAlignment="1">
      <alignment vertical="center"/>
      <protection/>
    </xf>
    <xf numFmtId="0" fontId="16" fillId="0" borderId="50" xfId="63" applyFont="1" applyFill="1" applyBorder="1" applyAlignment="1">
      <alignment vertical="center"/>
      <protection/>
    </xf>
    <xf numFmtId="0" fontId="16" fillId="0" borderId="32" xfId="63" applyFont="1" applyFill="1" applyBorder="1" applyAlignment="1">
      <alignment vertical="center" shrinkToFit="1"/>
      <protection/>
    </xf>
    <xf numFmtId="0" fontId="16" fillId="0" borderId="51" xfId="63" applyFont="1" applyFill="1" applyBorder="1" applyAlignment="1">
      <alignment vertical="center"/>
      <protection/>
    </xf>
    <xf numFmtId="0" fontId="16" fillId="0" borderId="35" xfId="63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horizontal="center" vertical="center"/>
      <protection/>
    </xf>
    <xf numFmtId="0" fontId="16" fillId="0" borderId="47" xfId="63" applyFont="1" applyFill="1" applyBorder="1" applyAlignment="1">
      <alignment horizontal="center" vertical="center"/>
      <protection/>
    </xf>
    <xf numFmtId="180" fontId="16" fillId="0" borderId="32" xfId="63" applyNumberFormat="1" applyFont="1" applyFill="1" applyBorder="1" applyAlignment="1">
      <alignment vertical="center" shrinkToFit="1"/>
      <protection/>
    </xf>
    <xf numFmtId="0" fontId="20" fillId="0" borderId="0" xfId="63" applyFont="1" applyFill="1" applyAlignment="1">
      <alignment vertical="center" shrinkToFit="1"/>
      <protection/>
    </xf>
    <xf numFmtId="0" fontId="16" fillId="0" borderId="52" xfId="63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horizontal="center" vertical="center" textRotation="255"/>
      <protection/>
    </xf>
    <xf numFmtId="0" fontId="20" fillId="0" borderId="0" xfId="63" applyFont="1" applyFill="1" applyBorder="1" applyAlignment="1">
      <alignment horizontal="center" vertical="center"/>
      <protection/>
    </xf>
    <xf numFmtId="0" fontId="16" fillId="0" borderId="53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horizontal="center" vertical="center" shrinkToFit="1"/>
      <protection/>
    </xf>
    <xf numFmtId="58" fontId="7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6" fillId="0" borderId="54" xfId="0" applyFont="1" applyFill="1" applyBorder="1" applyAlignment="1">
      <alignment horizontal="distributed" vertical="center"/>
    </xf>
    <xf numFmtId="0" fontId="6" fillId="0" borderId="55" xfId="0" applyFont="1" applyFill="1" applyBorder="1" applyAlignment="1">
      <alignment horizontal="distributed" vertical="center"/>
    </xf>
    <xf numFmtId="0" fontId="6" fillId="0" borderId="54" xfId="0" applyFont="1" applyFill="1" applyBorder="1" applyAlignment="1">
      <alignment horizontal="distributed" vertical="center"/>
    </xf>
    <xf numFmtId="0" fontId="6" fillId="0" borderId="56" xfId="0" applyFont="1" applyFill="1" applyBorder="1" applyAlignment="1">
      <alignment horizontal="distributed" vertical="center"/>
    </xf>
    <xf numFmtId="0" fontId="6" fillId="0" borderId="57" xfId="0" applyFont="1" applyFill="1" applyBorder="1" applyAlignment="1">
      <alignment horizontal="distributed" vertical="center"/>
    </xf>
    <xf numFmtId="0" fontId="6" fillId="0" borderId="5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18" fillId="0" borderId="0" xfId="63" applyFont="1" applyFill="1" applyBorder="1" applyAlignment="1">
      <alignment horizontal="center" vertical="center"/>
      <protection/>
    </xf>
    <xf numFmtId="0" fontId="16" fillId="0" borderId="32" xfId="63" applyFont="1" applyFill="1" applyBorder="1" applyAlignment="1">
      <alignment horizontal="center" vertical="center" shrinkToFit="1"/>
      <protection/>
    </xf>
    <xf numFmtId="0" fontId="16" fillId="0" borderId="13" xfId="63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180" fontId="16" fillId="0" borderId="19" xfId="63" applyNumberFormat="1" applyFont="1" applyFill="1" applyBorder="1" applyAlignment="1">
      <alignment vertical="center" shrinkToFit="1"/>
      <protection/>
    </xf>
    <xf numFmtId="0" fontId="18" fillId="0" borderId="17" xfId="63" applyFont="1" applyFill="1" applyBorder="1" applyAlignment="1">
      <alignment vertical="center"/>
      <protection/>
    </xf>
    <xf numFmtId="0" fontId="18" fillId="0" borderId="0" xfId="63" applyFont="1" applyFill="1" applyBorder="1" applyAlignment="1">
      <alignment vertical="center"/>
      <protection/>
    </xf>
    <xf numFmtId="180" fontId="18" fillId="0" borderId="0" xfId="63" applyNumberFormat="1" applyFont="1" applyFill="1" applyBorder="1" applyAlignment="1">
      <alignment vertical="center" shrinkToFit="1"/>
      <protection/>
    </xf>
    <xf numFmtId="180" fontId="18" fillId="0" borderId="0" xfId="63" applyNumberFormat="1" applyFont="1" applyFill="1" applyBorder="1" applyAlignment="1">
      <alignment horizontal="center" vertical="center" shrinkToFit="1"/>
      <protection/>
    </xf>
    <xf numFmtId="0" fontId="1" fillId="0" borderId="0" xfId="63" applyFont="1" applyFill="1" applyBorder="1" applyAlignment="1">
      <alignment/>
      <protection/>
    </xf>
    <xf numFmtId="0" fontId="1" fillId="0" borderId="0" xfId="63" applyFont="1" applyFill="1" applyBorder="1" applyAlignment="1">
      <alignment vertical="center"/>
      <protection/>
    </xf>
    <xf numFmtId="0" fontId="1" fillId="0" borderId="0" xfId="63" applyFont="1" applyFill="1" applyAlignment="1">
      <alignment horizontal="center" vertical="center" shrinkToFit="1"/>
      <protection/>
    </xf>
    <xf numFmtId="180" fontId="1" fillId="0" borderId="0" xfId="63" applyNumberFormat="1" applyFont="1" applyFill="1" applyAlignment="1">
      <alignment horizontal="center" vertical="center"/>
      <protection/>
    </xf>
    <xf numFmtId="0" fontId="1" fillId="0" borderId="17" xfId="63" applyFont="1" applyFill="1" applyBorder="1" applyAlignment="1">
      <alignment vertical="center" shrinkToFit="1"/>
      <protection/>
    </xf>
    <xf numFmtId="0" fontId="19" fillId="0" borderId="0" xfId="63" applyFont="1" applyFill="1" applyAlignment="1">
      <alignment vertical="center"/>
      <protection/>
    </xf>
    <xf numFmtId="0" fontId="16" fillId="0" borderId="59" xfId="63" applyFont="1" applyFill="1" applyBorder="1" applyAlignment="1">
      <alignment horizontal="center" vertical="center" shrinkToFit="1"/>
      <protection/>
    </xf>
    <xf numFmtId="0" fontId="1" fillId="0" borderId="0" xfId="63" applyFont="1" applyFill="1" applyBorder="1" applyAlignment="1">
      <alignment horizontal="center" vertical="center" shrinkToFit="1"/>
      <protection/>
    </xf>
    <xf numFmtId="0" fontId="1" fillId="0" borderId="60" xfId="63" applyFont="1" applyFill="1" applyBorder="1" applyAlignment="1">
      <alignment horizontal="center" vertical="center" shrinkToFit="1"/>
      <protection/>
    </xf>
    <xf numFmtId="180" fontId="1" fillId="0" borderId="17" xfId="63" applyNumberFormat="1" applyFont="1" applyFill="1" applyBorder="1" applyAlignment="1">
      <alignment horizontal="center" vertical="center"/>
      <protection/>
    </xf>
    <xf numFmtId="0" fontId="1" fillId="0" borderId="0" xfId="63" applyFont="1" applyFill="1" applyAlignment="1">
      <alignment vertical="center" shrinkToFit="1"/>
      <protection/>
    </xf>
    <xf numFmtId="0" fontId="1" fillId="0" borderId="17" xfId="63" applyFont="1" applyFill="1" applyBorder="1" applyAlignment="1">
      <alignment vertical="center"/>
      <protection/>
    </xf>
    <xf numFmtId="0" fontId="1" fillId="0" borderId="61" xfId="63" applyFont="1" applyFill="1" applyBorder="1" applyAlignment="1">
      <alignment vertical="center" shrinkToFit="1"/>
      <protection/>
    </xf>
    <xf numFmtId="0" fontId="16" fillId="0" borderId="62" xfId="63" applyFont="1" applyFill="1" applyBorder="1" applyAlignment="1">
      <alignment horizontal="center" vertical="center"/>
      <protection/>
    </xf>
    <xf numFmtId="0" fontId="1" fillId="0" borderId="0" xfId="63" applyFont="1" applyFill="1" applyBorder="1" applyAlignment="1">
      <alignment horizontal="center" vertical="center"/>
      <protection/>
    </xf>
    <xf numFmtId="0" fontId="20" fillId="0" borderId="0" xfId="63" applyFont="1" applyFill="1" applyBorder="1" applyAlignment="1">
      <alignment vertical="center"/>
      <protection/>
    </xf>
    <xf numFmtId="0" fontId="1" fillId="0" borderId="19" xfId="63" applyFont="1" applyFill="1" applyBorder="1" applyAlignment="1">
      <alignment vertical="center"/>
      <protection/>
    </xf>
    <xf numFmtId="0" fontId="1" fillId="0" borderId="31" xfId="63" applyFont="1" applyFill="1" applyBorder="1" applyAlignment="1">
      <alignment vertical="center"/>
      <protection/>
    </xf>
    <xf numFmtId="0" fontId="16" fillId="0" borderId="13" xfId="63" applyFont="1" applyFill="1" applyBorder="1" applyAlignment="1">
      <alignment vertical="center" shrinkToFit="1"/>
      <protection/>
    </xf>
    <xf numFmtId="0" fontId="0" fillId="0" borderId="0" xfId="0" applyFont="1" applyFill="1" applyAlignment="1">
      <alignment/>
    </xf>
    <xf numFmtId="0" fontId="0" fillId="0" borderId="6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1" fillId="0" borderId="13" xfId="63" applyFont="1" applyFill="1" applyBorder="1" applyAlignment="1">
      <alignment vertical="top" shrinkToFit="1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1" fillId="0" borderId="0" xfId="63" applyFont="1" applyFill="1" applyBorder="1" applyAlignment="1">
      <alignment vertical="center" shrinkToFit="1"/>
      <protection/>
    </xf>
    <xf numFmtId="0" fontId="16" fillId="0" borderId="0" xfId="0" applyFont="1" applyFill="1" applyBorder="1" applyAlignment="1">
      <alignment vertical="center"/>
    </xf>
    <xf numFmtId="180" fontId="16" fillId="0" borderId="0" xfId="0" applyNumberFormat="1" applyFont="1" applyFill="1" applyBorder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/>
    </xf>
    <xf numFmtId="0" fontId="14" fillId="33" borderId="28" xfId="0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14" fillId="33" borderId="28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181" fontId="16" fillId="0" borderId="31" xfId="63" applyNumberFormat="1" applyFont="1" applyFill="1" applyBorder="1" applyAlignment="1">
      <alignment vertical="center"/>
      <protection/>
    </xf>
    <xf numFmtId="181" fontId="16" fillId="0" borderId="34" xfId="63" applyNumberFormat="1" applyFont="1" applyFill="1" applyBorder="1" applyAlignment="1">
      <alignment vertical="center"/>
      <protection/>
    </xf>
    <xf numFmtId="181" fontId="16" fillId="0" borderId="20" xfId="63" applyNumberFormat="1" applyFont="1" applyFill="1" applyBorder="1" applyAlignment="1">
      <alignment vertical="center"/>
      <protection/>
    </xf>
    <xf numFmtId="181" fontId="16" fillId="0" borderId="22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horizontal="center" vertical="center" shrinkToFit="1"/>
      <protection/>
    </xf>
    <xf numFmtId="0" fontId="16" fillId="0" borderId="44" xfId="63" applyFont="1" applyFill="1" applyBorder="1" applyAlignment="1">
      <alignment horizontal="center" vertical="center" shrinkToFit="1"/>
      <protection/>
    </xf>
    <xf numFmtId="0" fontId="16" fillId="0" borderId="0" xfId="63" applyFont="1" applyFill="1" applyBorder="1" applyAlignment="1">
      <alignment vertical="center"/>
      <protection/>
    </xf>
    <xf numFmtId="0" fontId="1" fillId="0" borderId="0" xfId="63" applyFont="1" applyFill="1" applyBorder="1" applyAlignment="1">
      <alignment vertical="center"/>
      <protection/>
    </xf>
    <xf numFmtId="0" fontId="1" fillId="0" borderId="44" xfId="63" applyFont="1" applyFill="1" applyBorder="1" applyAlignment="1">
      <alignment vertical="center"/>
      <protection/>
    </xf>
    <xf numFmtId="0" fontId="16" fillId="0" borderId="31" xfId="63" applyFont="1" applyFill="1" applyBorder="1" applyAlignment="1">
      <alignment horizontal="distributed" vertical="center"/>
      <protection/>
    </xf>
    <xf numFmtId="0" fontId="16" fillId="0" borderId="32" xfId="63" applyFont="1" applyFill="1" applyBorder="1" applyAlignment="1">
      <alignment horizontal="distributed" vertical="center"/>
      <protection/>
    </xf>
    <xf numFmtId="0" fontId="16" fillId="0" borderId="34" xfId="63" applyFont="1" applyFill="1" applyBorder="1" applyAlignment="1">
      <alignment horizontal="distributed" vertical="center"/>
      <protection/>
    </xf>
    <xf numFmtId="0" fontId="16" fillId="0" borderId="20" xfId="63" applyFont="1" applyFill="1" applyBorder="1" applyAlignment="1">
      <alignment horizontal="distributed" vertical="center"/>
      <protection/>
    </xf>
    <xf numFmtId="0" fontId="16" fillId="0" borderId="13" xfId="63" applyFont="1" applyFill="1" applyBorder="1" applyAlignment="1">
      <alignment horizontal="distributed" vertical="center"/>
      <protection/>
    </xf>
    <xf numFmtId="0" fontId="16" fillId="0" borderId="22" xfId="63" applyFont="1" applyFill="1" applyBorder="1" applyAlignment="1">
      <alignment horizontal="distributed" vertical="center"/>
      <protection/>
    </xf>
    <xf numFmtId="0" fontId="16" fillId="0" borderId="31" xfId="63" applyFont="1" applyFill="1" applyBorder="1" applyAlignment="1">
      <alignment vertical="center"/>
      <protection/>
    </xf>
    <xf numFmtId="0" fontId="16" fillId="0" borderId="34" xfId="63" applyFont="1" applyFill="1" applyBorder="1" applyAlignment="1">
      <alignment vertical="center"/>
      <protection/>
    </xf>
    <xf numFmtId="0" fontId="16" fillId="0" borderId="20" xfId="63" applyFont="1" applyFill="1" applyBorder="1" applyAlignment="1">
      <alignment vertical="center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31" xfId="63" applyFont="1" applyFill="1" applyBorder="1" applyAlignment="1">
      <alignment vertical="center" shrinkToFit="1"/>
      <protection/>
    </xf>
    <xf numFmtId="0" fontId="16" fillId="0" borderId="32" xfId="63" applyFont="1" applyFill="1" applyBorder="1" applyAlignment="1">
      <alignment vertical="center" shrinkToFit="1"/>
      <protection/>
    </xf>
    <xf numFmtId="0" fontId="16" fillId="0" borderId="34" xfId="63" applyFont="1" applyFill="1" applyBorder="1" applyAlignment="1">
      <alignment vertical="center" shrinkToFit="1"/>
      <protection/>
    </xf>
    <xf numFmtId="0" fontId="16" fillId="0" borderId="20" xfId="63" applyFont="1" applyFill="1" applyBorder="1" applyAlignment="1">
      <alignment vertical="center" shrinkToFit="1"/>
      <protection/>
    </xf>
    <xf numFmtId="0" fontId="16" fillId="0" borderId="13" xfId="63" applyFont="1" applyFill="1" applyBorder="1" applyAlignment="1">
      <alignment vertical="center" shrinkToFit="1"/>
      <protection/>
    </xf>
    <xf numFmtId="0" fontId="16" fillId="0" borderId="22" xfId="63" applyFont="1" applyFill="1" applyBorder="1" applyAlignment="1">
      <alignment vertical="center" shrinkToFit="1"/>
      <protection/>
    </xf>
    <xf numFmtId="0" fontId="16" fillId="0" borderId="66" xfId="63" applyFont="1" applyFill="1" applyBorder="1" applyAlignment="1">
      <alignment vertical="center"/>
      <protection/>
    </xf>
    <xf numFmtId="0" fontId="16" fillId="0" borderId="67" xfId="63" applyFont="1" applyFill="1" applyBorder="1" applyAlignment="1">
      <alignment vertical="center"/>
      <protection/>
    </xf>
    <xf numFmtId="0" fontId="16" fillId="0" borderId="68" xfId="63" applyFont="1" applyFill="1" applyBorder="1" applyAlignment="1">
      <alignment vertical="center"/>
      <protection/>
    </xf>
    <xf numFmtId="0" fontId="16" fillId="0" borderId="69" xfId="63" applyFont="1" applyFill="1" applyBorder="1" applyAlignment="1">
      <alignment vertical="center"/>
      <protection/>
    </xf>
    <xf numFmtId="0" fontId="16" fillId="0" borderId="32" xfId="63" applyFont="1" applyFill="1" applyBorder="1" applyAlignment="1">
      <alignment horizontal="center" vertical="center"/>
      <protection/>
    </xf>
    <xf numFmtId="0" fontId="16" fillId="0" borderId="0" xfId="63" applyFont="1" applyFill="1" applyBorder="1" applyAlignment="1">
      <alignment horizontal="center" vertical="center"/>
      <protection/>
    </xf>
    <xf numFmtId="180" fontId="16" fillId="0" borderId="32" xfId="63" applyNumberFormat="1" applyFont="1" applyFill="1" applyBorder="1" applyAlignment="1">
      <alignment horizontal="center" vertical="center" shrinkToFit="1"/>
      <protection/>
    </xf>
    <xf numFmtId="180" fontId="16" fillId="0" borderId="0" xfId="63" applyNumberFormat="1" applyFont="1" applyFill="1" applyBorder="1" applyAlignment="1">
      <alignment horizontal="center" vertical="center" shrinkToFit="1"/>
      <protection/>
    </xf>
    <xf numFmtId="0" fontId="16" fillId="0" borderId="32" xfId="63" applyFont="1" applyFill="1" applyBorder="1" applyAlignment="1">
      <alignment horizontal="center" vertical="center" shrinkToFit="1"/>
      <protection/>
    </xf>
    <xf numFmtId="0" fontId="16" fillId="0" borderId="31" xfId="63" applyFont="1" applyFill="1" applyBorder="1" applyAlignment="1">
      <alignment horizontal="center" vertical="center"/>
      <protection/>
    </xf>
    <xf numFmtId="0" fontId="16" fillId="0" borderId="20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180" fontId="16" fillId="0" borderId="34" xfId="63" applyNumberFormat="1" applyFont="1" applyFill="1" applyBorder="1" applyAlignment="1">
      <alignment horizontal="center" vertical="center" shrinkToFit="1"/>
      <protection/>
    </xf>
    <xf numFmtId="180" fontId="16" fillId="0" borderId="22" xfId="63" applyNumberFormat="1" applyFont="1" applyFill="1" applyBorder="1" applyAlignment="1">
      <alignment horizontal="center" vertical="center" shrinkToFit="1"/>
      <protection/>
    </xf>
    <xf numFmtId="0" fontId="16" fillId="0" borderId="31" xfId="63" applyFont="1" applyFill="1" applyBorder="1" applyAlignment="1">
      <alignment horizontal="center" vertical="center" shrinkToFit="1"/>
      <protection/>
    </xf>
    <xf numFmtId="0" fontId="16" fillId="0" borderId="20" xfId="63" applyFont="1" applyFill="1" applyBorder="1" applyAlignment="1">
      <alignment horizontal="center" vertical="center" shrinkToFit="1"/>
      <protection/>
    </xf>
    <xf numFmtId="0" fontId="16" fillId="0" borderId="13" xfId="63" applyFont="1" applyFill="1" applyBorder="1" applyAlignment="1">
      <alignment horizontal="center" vertical="center" shrinkToFit="1"/>
      <protection/>
    </xf>
    <xf numFmtId="0" fontId="16" fillId="0" borderId="34" xfId="63" applyFont="1" applyFill="1" applyBorder="1" applyAlignment="1">
      <alignment horizontal="center" vertical="center" shrinkToFit="1"/>
      <protection/>
    </xf>
    <xf numFmtId="0" fontId="16" fillId="0" borderId="22" xfId="63" applyFont="1" applyFill="1" applyBorder="1" applyAlignment="1">
      <alignment horizontal="center" vertical="center" shrinkToFit="1"/>
      <protection/>
    </xf>
    <xf numFmtId="0" fontId="16" fillId="0" borderId="66" xfId="63" applyFont="1" applyFill="1" applyBorder="1" applyAlignment="1">
      <alignment vertical="center" shrinkToFit="1"/>
      <protection/>
    </xf>
    <xf numFmtId="0" fontId="16" fillId="0" borderId="70" xfId="63" applyFont="1" applyFill="1" applyBorder="1" applyAlignment="1">
      <alignment vertical="center" shrinkToFit="1"/>
      <protection/>
    </xf>
    <xf numFmtId="0" fontId="16" fillId="0" borderId="67" xfId="63" applyFont="1" applyFill="1" applyBorder="1" applyAlignment="1">
      <alignment vertical="center" shrinkToFit="1"/>
      <protection/>
    </xf>
    <xf numFmtId="0" fontId="16" fillId="0" borderId="68" xfId="63" applyFont="1" applyFill="1" applyBorder="1" applyAlignment="1">
      <alignment vertical="center" shrinkToFit="1"/>
      <protection/>
    </xf>
    <xf numFmtId="0" fontId="16" fillId="0" borderId="71" xfId="63" applyFont="1" applyFill="1" applyBorder="1" applyAlignment="1">
      <alignment vertical="center" shrinkToFit="1"/>
      <protection/>
    </xf>
    <xf numFmtId="0" fontId="16" fillId="0" borderId="69" xfId="63" applyFont="1" applyFill="1" applyBorder="1" applyAlignment="1">
      <alignment vertical="center" shrinkToFit="1"/>
      <protection/>
    </xf>
    <xf numFmtId="0" fontId="18" fillId="0" borderId="32" xfId="63" applyFont="1" applyFill="1" applyBorder="1" applyAlignment="1">
      <alignment horizontal="left" vertical="center" shrinkToFit="1"/>
      <protection/>
    </xf>
    <xf numFmtId="0" fontId="0" fillId="0" borderId="32" xfId="63" applyFont="1" applyFill="1" applyBorder="1" applyAlignment="1">
      <alignment horizontal="left" vertical="center" shrinkToFit="1"/>
      <protection/>
    </xf>
    <xf numFmtId="0" fontId="0" fillId="0" borderId="34" xfId="63" applyFont="1" applyFill="1" applyBorder="1" applyAlignment="1">
      <alignment horizontal="left" vertical="center" shrinkToFit="1"/>
      <protection/>
    </xf>
    <xf numFmtId="0" fontId="0" fillId="0" borderId="0" xfId="63" applyFont="1" applyFill="1" applyAlignment="1">
      <alignment horizontal="left" vertical="center" shrinkToFit="1"/>
      <protection/>
    </xf>
    <xf numFmtId="0" fontId="0" fillId="0" borderId="19" xfId="63" applyFont="1" applyFill="1" applyBorder="1" applyAlignment="1">
      <alignment horizontal="left" vertical="center" shrinkToFit="1"/>
      <protection/>
    </xf>
    <xf numFmtId="0" fontId="20" fillId="0" borderId="31" xfId="63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/>
      <protection/>
    </xf>
    <xf numFmtId="0" fontId="20" fillId="0" borderId="20" xfId="63" applyFont="1" applyFill="1" applyBorder="1" applyAlignment="1">
      <alignment horizontal="center" vertical="center"/>
      <protection/>
    </xf>
    <xf numFmtId="0" fontId="20" fillId="0" borderId="13" xfId="63" applyFont="1" applyFill="1" applyBorder="1" applyAlignment="1">
      <alignment horizontal="center" vertical="center"/>
      <protection/>
    </xf>
    <xf numFmtId="0" fontId="16" fillId="0" borderId="0" xfId="63" applyFont="1" applyFill="1" applyAlignment="1">
      <alignment horizontal="left" vertical="center"/>
      <protection/>
    </xf>
    <xf numFmtId="0" fontId="20" fillId="0" borderId="17" xfId="63" applyFont="1" applyFill="1" applyBorder="1" applyAlignment="1">
      <alignment horizontal="left" vertical="center" shrinkToFit="1"/>
      <protection/>
    </xf>
    <xf numFmtId="0" fontId="20" fillId="0" borderId="0" xfId="63" applyFont="1" applyFill="1" applyBorder="1" applyAlignment="1">
      <alignment horizontal="left" vertical="center" shrinkToFit="1"/>
      <protection/>
    </xf>
    <xf numFmtId="0" fontId="20" fillId="0" borderId="0" xfId="63" applyFont="1" applyFill="1" applyAlignment="1">
      <alignment horizontal="center" vertical="center" shrinkToFit="1"/>
      <protection/>
    </xf>
    <xf numFmtId="0" fontId="22" fillId="0" borderId="31" xfId="63" applyFont="1" applyFill="1" applyBorder="1" applyAlignment="1">
      <alignment horizontal="center" vertical="center"/>
      <protection/>
    </xf>
    <xf numFmtId="0" fontId="22" fillId="0" borderId="32" xfId="63" applyFont="1" applyFill="1" applyBorder="1" applyAlignment="1">
      <alignment horizontal="center" vertical="center"/>
      <protection/>
    </xf>
    <xf numFmtId="0" fontId="22" fillId="0" borderId="20" xfId="63" applyFont="1" applyFill="1" applyBorder="1" applyAlignment="1">
      <alignment horizontal="center" vertical="center"/>
      <protection/>
    </xf>
    <xf numFmtId="0" fontId="22" fillId="0" borderId="13" xfId="63" applyFont="1" applyFill="1" applyBorder="1" applyAlignment="1">
      <alignment horizontal="center" vertical="center"/>
      <protection/>
    </xf>
    <xf numFmtId="0" fontId="16" fillId="0" borderId="32" xfId="63" applyFont="1" applyFill="1" applyBorder="1" applyAlignment="1">
      <alignment vertical="center"/>
      <protection/>
    </xf>
    <xf numFmtId="0" fontId="16" fillId="0" borderId="13" xfId="63" applyFont="1" applyFill="1" applyBorder="1" applyAlignment="1">
      <alignment vertical="center"/>
      <protection/>
    </xf>
    <xf numFmtId="0" fontId="1" fillId="0" borderId="34" xfId="63" applyFont="1" applyFill="1" applyBorder="1" applyAlignment="1">
      <alignment horizontal="center" vertical="center" shrinkToFit="1"/>
      <protection/>
    </xf>
    <xf numFmtId="180" fontId="16" fillId="0" borderId="13" xfId="63" applyNumberFormat="1" applyFont="1" applyFill="1" applyBorder="1" applyAlignment="1">
      <alignment horizontal="center" vertical="center" shrinkToFit="1"/>
      <protection/>
    </xf>
    <xf numFmtId="0" fontId="1" fillId="0" borderId="22" xfId="63" applyFont="1" applyFill="1" applyBorder="1" applyAlignment="1">
      <alignment horizontal="center" vertical="center" shrinkToFit="1"/>
      <protection/>
    </xf>
    <xf numFmtId="180" fontId="16" fillId="0" borderId="0" xfId="63" applyNumberFormat="1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16" fillId="0" borderId="72" xfId="63" applyFont="1" applyFill="1" applyBorder="1" applyAlignment="1">
      <alignment horizontal="center" vertical="center"/>
      <protection/>
    </xf>
    <xf numFmtId="0" fontId="16" fillId="0" borderId="73" xfId="63" applyFont="1" applyFill="1" applyBorder="1" applyAlignment="1">
      <alignment horizontal="center" vertical="center"/>
      <protection/>
    </xf>
    <xf numFmtId="0" fontId="16" fillId="0" borderId="74" xfId="63" applyFont="1" applyFill="1" applyBorder="1" applyAlignment="1">
      <alignment horizontal="center" vertical="center"/>
      <protection/>
    </xf>
    <xf numFmtId="0" fontId="16" fillId="0" borderId="75" xfId="63" applyFont="1" applyFill="1" applyBorder="1" applyAlignment="1">
      <alignment horizontal="center" vertical="center"/>
      <protection/>
    </xf>
    <xf numFmtId="180" fontId="16" fillId="0" borderId="76" xfId="63" applyNumberFormat="1" applyFont="1" applyFill="1" applyBorder="1" applyAlignment="1">
      <alignment horizontal="center" vertical="center" shrinkToFit="1"/>
      <protection/>
    </xf>
    <xf numFmtId="180" fontId="16" fillId="0" borderId="77" xfId="63" applyNumberFormat="1" applyFont="1" applyFill="1" applyBorder="1" applyAlignment="1">
      <alignment horizontal="center" vertical="center" shrinkToFit="1"/>
      <protection/>
    </xf>
    <xf numFmtId="0" fontId="16" fillId="0" borderId="35" xfId="63" applyFont="1" applyFill="1" applyBorder="1" applyAlignment="1">
      <alignment horizontal="center" vertical="center" textRotation="255"/>
      <protection/>
    </xf>
    <xf numFmtId="0" fontId="16" fillId="0" borderId="52" xfId="63" applyFont="1" applyFill="1" applyBorder="1" applyAlignment="1">
      <alignment horizontal="center" vertical="center" textRotation="255"/>
      <protection/>
    </xf>
    <xf numFmtId="0" fontId="16" fillId="0" borderId="33" xfId="63" applyFont="1" applyFill="1" applyBorder="1" applyAlignment="1">
      <alignment horizontal="center" vertical="center" textRotation="255"/>
      <protection/>
    </xf>
    <xf numFmtId="0" fontId="18" fillId="0" borderId="0" xfId="63" applyFont="1" applyFill="1" applyBorder="1" applyAlignment="1">
      <alignment horizontal="left" vertical="center" shrinkToFit="1"/>
      <protection/>
    </xf>
    <xf numFmtId="180" fontId="16" fillId="34" borderId="34" xfId="63" applyNumberFormat="1" applyFont="1" applyFill="1" applyBorder="1" applyAlignment="1">
      <alignment horizontal="center" vertical="center" shrinkToFit="1"/>
      <protection/>
    </xf>
    <xf numFmtId="180" fontId="16" fillId="34" borderId="22" xfId="63" applyNumberFormat="1" applyFont="1" applyFill="1" applyBorder="1" applyAlignment="1">
      <alignment horizontal="center" vertical="center" shrinkToFit="1"/>
      <protection/>
    </xf>
    <xf numFmtId="0" fontId="19" fillId="0" borderId="0" xfId="63" applyFont="1" applyFill="1" applyAlignment="1">
      <alignment horizontal="left" vertical="center"/>
      <protection/>
    </xf>
    <xf numFmtId="0" fontId="18" fillId="0" borderId="31" xfId="63" applyFont="1" applyFill="1" applyBorder="1" applyAlignment="1">
      <alignment horizontal="center" vertical="center"/>
      <protection/>
    </xf>
    <xf numFmtId="0" fontId="18" fillId="0" borderId="32" xfId="63" applyFont="1" applyFill="1" applyBorder="1" applyAlignment="1">
      <alignment horizontal="center" vertical="center"/>
      <protection/>
    </xf>
    <xf numFmtId="0" fontId="18" fillId="0" borderId="32" xfId="63" applyFont="1" applyFill="1" applyBorder="1" applyAlignment="1">
      <alignment vertical="center"/>
      <protection/>
    </xf>
    <xf numFmtId="0" fontId="18" fillId="0" borderId="20" xfId="63" applyFont="1" applyFill="1" applyBorder="1" applyAlignment="1">
      <alignment horizontal="center" vertical="center"/>
      <protection/>
    </xf>
    <xf numFmtId="0" fontId="18" fillId="0" borderId="13" xfId="63" applyFont="1" applyFill="1" applyBorder="1" applyAlignment="1">
      <alignment horizontal="center" vertical="center"/>
      <protection/>
    </xf>
    <xf numFmtId="0" fontId="18" fillId="0" borderId="13" xfId="63" applyFont="1" applyFill="1" applyBorder="1" applyAlignment="1">
      <alignment vertical="center"/>
      <protection/>
    </xf>
    <xf numFmtId="180" fontId="18" fillId="0" borderId="32" xfId="63" applyNumberFormat="1" applyFont="1" applyFill="1" applyBorder="1" applyAlignment="1">
      <alignment horizontal="center" vertical="center" shrinkToFit="1"/>
      <protection/>
    </xf>
    <xf numFmtId="0" fontId="0" fillId="0" borderId="34" xfId="63" applyFont="1" applyFill="1" applyBorder="1" applyAlignment="1">
      <alignment horizontal="center" vertical="center" shrinkToFit="1"/>
      <protection/>
    </xf>
    <xf numFmtId="180" fontId="18" fillId="0" borderId="13" xfId="63" applyNumberFormat="1" applyFont="1" applyFill="1" applyBorder="1" applyAlignment="1">
      <alignment horizontal="center" vertical="center" shrinkToFit="1"/>
      <protection/>
    </xf>
    <xf numFmtId="0" fontId="0" fillId="0" borderId="22" xfId="63" applyFont="1" applyFill="1" applyBorder="1" applyAlignment="1">
      <alignment horizontal="center" vertical="center" shrinkToFit="1"/>
      <protection/>
    </xf>
    <xf numFmtId="180" fontId="18" fillId="0" borderId="34" xfId="63" applyNumberFormat="1" applyFont="1" applyFill="1" applyBorder="1" applyAlignment="1">
      <alignment horizontal="center" vertical="center" shrinkToFit="1"/>
      <protection/>
    </xf>
    <xf numFmtId="180" fontId="18" fillId="0" borderId="22" xfId="63" applyNumberFormat="1" applyFont="1" applyFill="1" applyBorder="1" applyAlignment="1">
      <alignment horizontal="center" vertical="center" shrinkToFit="1"/>
      <protection/>
    </xf>
    <xf numFmtId="0" fontId="0" fillId="0" borderId="32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1" fillId="0" borderId="32" xfId="63" applyFont="1" applyFill="1" applyBorder="1" applyAlignment="1">
      <alignment horizontal="center" vertical="center"/>
      <protection/>
    </xf>
    <xf numFmtId="0" fontId="1" fillId="0" borderId="20" xfId="63" applyFont="1" applyFill="1" applyBorder="1" applyAlignment="1">
      <alignment horizontal="center" vertical="center"/>
      <protection/>
    </xf>
    <xf numFmtId="0" fontId="1" fillId="0" borderId="13" xfId="63" applyFont="1" applyFill="1" applyBorder="1" applyAlignment="1">
      <alignment horizontal="center" vertical="center"/>
      <protection/>
    </xf>
    <xf numFmtId="0" fontId="18" fillId="0" borderId="32" xfId="63" applyFont="1" applyFill="1" applyBorder="1" applyAlignment="1">
      <alignment horizontal="left" vertical="top" wrapText="1"/>
      <protection/>
    </xf>
    <xf numFmtId="0" fontId="18" fillId="0" borderId="0" xfId="63" applyFont="1" applyFill="1" applyBorder="1" applyAlignment="1">
      <alignment horizontal="left" vertical="top" wrapText="1"/>
      <protection/>
    </xf>
    <xf numFmtId="0" fontId="20" fillId="0" borderId="32" xfId="63" applyFont="1" applyFill="1" applyBorder="1" applyAlignment="1">
      <alignment horizontal="left" vertical="center" shrinkToFit="1"/>
      <protection/>
    </xf>
    <xf numFmtId="0" fontId="20" fillId="0" borderId="0" xfId="63" applyFont="1" applyFill="1" applyAlignment="1">
      <alignment horizontal="left" vertical="center" shrinkToFit="1"/>
      <protection/>
    </xf>
    <xf numFmtId="0" fontId="1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horizontal="center" vertical="center"/>
      <protection/>
    </xf>
    <xf numFmtId="0" fontId="16" fillId="0" borderId="0" xfId="63" applyFont="1" applyFill="1" applyAlignment="1">
      <alignment horizontal="left" vertical="center" shrinkToFit="1"/>
      <protection/>
    </xf>
    <xf numFmtId="0" fontId="16" fillId="0" borderId="17" xfId="63" applyFont="1" applyFill="1" applyBorder="1" applyAlignment="1">
      <alignment horizontal="center" vertical="center"/>
      <protection/>
    </xf>
    <xf numFmtId="0" fontId="16" fillId="0" borderId="37" xfId="63" applyFont="1" applyFill="1" applyBorder="1" applyAlignment="1">
      <alignment horizontal="center" vertical="center" shrinkToFit="1"/>
      <protection/>
    </xf>
    <xf numFmtId="0" fontId="1" fillId="0" borderId="38" xfId="63" applyFont="1" applyFill="1" applyBorder="1" applyAlignment="1">
      <alignment horizontal="center" vertical="center" shrinkToFit="1"/>
      <protection/>
    </xf>
    <xf numFmtId="0" fontId="1" fillId="0" borderId="39" xfId="63" applyFont="1" applyFill="1" applyBorder="1" applyAlignment="1">
      <alignment horizontal="center" vertical="center" shrinkToFit="1"/>
      <protection/>
    </xf>
    <xf numFmtId="0" fontId="1" fillId="0" borderId="43" xfId="63" applyFont="1" applyFill="1" applyBorder="1" applyAlignment="1">
      <alignment horizontal="center" vertical="center" shrinkToFit="1"/>
      <protection/>
    </xf>
    <xf numFmtId="0" fontId="1" fillId="0" borderId="44" xfId="63" applyFont="1" applyFill="1" applyBorder="1" applyAlignment="1">
      <alignment horizontal="center" vertical="center" shrinkToFit="1"/>
      <protection/>
    </xf>
    <xf numFmtId="0" fontId="1" fillId="0" borderId="47" xfId="63" applyFont="1" applyFill="1" applyBorder="1" applyAlignment="1">
      <alignment horizontal="center" vertical="center" shrinkToFit="1"/>
      <protection/>
    </xf>
    <xf numFmtId="0" fontId="1" fillId="0" borderId="32" xfId="63" applyFont="1" applyFill="1" applyBorder="1" applyAlignment="1">
      <alignment vertical="center" shrinkToFit="1"/>
      <protection/>
    </xf>
    <xf numFmtId="0" fontId="1" fillId="0" borderId="0" xfId="63" applyFont="1" applyFill="1" applyAlignment="1">
      <alignment vertical="center" shrinkToFit="1"/>
      <protection/>
    </xf>
    <xf numFmtId="0" fontId="16" fillId="0" borderId="38" xfId="63" applyFont="1" applyFill="1" applyBorder="1" applyAlignment="1">
      <alignment horizontal="center" vertical="center" shrinkToFit="1"/>
      <protection/>
    </xf>
    <xf numFmtId="0" fontId="16" fillId="0" borderId="39" xfId="63" applyFont="1" applyFill="1" applyBorder="1" applyAlignment="1">
      <alignment horizontal="center" vertical="center" shrinkToFit="1"/>
      <protection/>
    </xf>
    <xf numFmtId="0" fontId="16" fillId="0" borderId="43" xfId="63" applyFont="1" applyFill="1" applyBorder="1" applyAlignment="1">
      <alignment horizontal="center" vertical="center" shrinkToFit="1"/>
      <protection/>
    </xf>
    <xf numFmtId="0" fontId="16" fillId="0" borderId="47" xfId="63" applyFont="1" applyFill="1" applyBorder="1" applyAlignment="1">
      <alignment horizontal="center" vertical="center" shrinkToFit="1"/>
      <protection/>
    </xf>
    <xf numFmtId="0" fontId="23" fillId="0" borderId="37" xfId="63" applyFont="1" applyFill="1" applyBorder="1" applyAlignment="1">
      <alignment horizontal="center" vertical="center" shrinkToFit="1"/>
      <protection/>
    </xf>
    <xf numFmtId="0" fontId="23" fillId="0" borderId="38" xfId="63" applyFont="1" applyFill="1" applyBorder="1" applyAlignment="1">
      <alignment horizontal="center" vertical="center" shrinkToFit="1"/>
      <protection/>
    </xf>
    <xf numFmtId="0" fontId="23" fillId="0" borderId="39" xfId="63" applyFont="1" applyFill="1" applyBorder="1" applyAlignment="1">
      <alignment horizontal="center" vertical="center" shrinkToFit="1"/>
      <protection/>
    </xf>
    <xf numFmtId="0" fontId="23" fillId="0" borderId="43" xfId="63" applyFont="1" applyFill="1" applyBorder="1" applyAlignment="1">
      <alignment horizontal="center" vertical="center" shrinkToFit="1"/>
      <protection/>
    </xf>
    <xf numFmtId="0" fontId="23" fillId="0" borderId="44" xfId="63" applyFont="1" applyFill="1" applyBorder="1" applyAlignment="1">
      <alignment horizontal="center" vertical="center" shrinkToFit="1"/>
      <protection/>
    </xf>
    <xf numFmtId="0" fontId="23" fillId="0" borderId="47" xfId="63" applyFont="1" applyFill="1" applyBorder="1" applyAlignment="1">
      <alignment horizontal="center" vertical="center" shrinkToFit="1"/>
      <protection/>
    </xf>
    <xf numFmtId="0" fontId="16" fillId="0" borderId="32" xfId="63" applyFont="1" applyFill="1" applyBorder="1" applyAlignment="1">
      <alignment horizontal="left" vertical="center" shrinkToFit="1"/>
      <protection/>
    </xf>
    <xf numFmtId="0" fontId="16" fillId="0" borderId="0" xfId="63" applyFont="1" applyFill="1" applyBorder="1" applyAlignment="1">
      <alignment horizontal="left" vertical="center" shrinkToFit="1"/>
      <protection/>
    </xf>
    <xf numFmtId="0" fontId="16" fillId="0" borderId="37" xfId="63" applyFont="1" applyFill="1" applyBorder="1" applyAlignment="1">
      <alignment horizontal="center" vertical="center"/>
      <protection/>
    </xf>
    <xf numFmtId="0" fontId="16" fillId="0" borderId="38" xfId="63" applyFont="1" applyFill="1" applyBorder="1" applyAlignment="1">
      <alignment horizontal="center" vertical="center"/>
      <protection/>
    </xf>
    <xf numFmtId="0" fontId="16" fillId="0" borderId="39" xfId="63" applyFont="1" applyFill="1" applyBorder="1" applyAlignment="1">
      <alignment vertical="center"/>
      <protection/>
    </xf>
    <xf numFmtId="0" fontId="16" fillId="0" borderId="43" xfId="63" applyFont="1" applyFill="1" applyBorder="1" applyAlignment="1">
      <alignment horizontal="center" vertical="center"/>
      <protection/>
    </xf>
    <xf numFmtId="0" fontId="16" fillId="0" borderId="44" xfId="63" applyFont="1" applyFill="1" applyBorder="1" applyAlignment="1">
      <alignment horizontal="center" vertical="center"/>
      <protection/>
    </xf>
    <xf numFmtId="0" fontId="16" fillId="0" borderId="47" xfId="63" applyFont="1" applyFill="1" applyBorder="1" applyAlignment="1">
      <alignment vertical="center"/>
      <protection/>
    </xf>
    <xf numFmtId="180" fontId="18" fillId="0" borderId="58" xfId="63" applyNumberFormat="1" applyFont="1" applyFill="1" applyBorder="1" applyAlignment="1">
      <alignment horizontal="center" vertical="center" shrinkToFit="1"/>
      <protection/>
    </xf>
    <xf numFmtId="180" fontId="16" fillId="0" borderId="58" xfId="63" applyNumberFormat="1" applyFont="1" applyFill="1" applyBorder="1" applyAlignment="1">
      <alignment horizontal="center" vertical="center" shrinkToFit="1"/>
      <protection/>
    </xf>
    <xf numFmtId="0" fontId="20" fillId="0" borderId="0" xfId="63" applyFont="1" applyFill="1" applyBorder="1" applyAlignment="1">
      <alignment horizontal="center" vertical="center" shrinkToFit="1"/>
      <protection/>
    </xf>
    <xf numFmtId="0" fontId="18" fillId="0" borderId="63" xfId="63" applyFont="1" applyFill="1" applyBorder="1" applyAlignment="1">
      <alignment horizontal="center" vertical="center"/>
      <protection/>
    </xf>
    <xf numFmtId="0" fontId="18" fillId="0" borderId="54" xfId="63" applyFont="1" applyFill="1" applyBorder="1" applyAlignment="1">
      <alignment horizontal="center" vertical="center"/>
      <protection/>
    </xf>
    <xf numFmtId="0" fontId="16" fillId="0" borderId="34" xfId="63" applyFont="1" applyFill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21" fillId="0" borderId="32" xfId="63" applyFont="1" applyFill="1" applyBorder="1" applyAlignment="1">
      <alignment horizontal="left" vertical="top" shrinkToFit="1"/>
      <protection/>
    </xf>
    <xf numFmtId="0" fontId="21" fillId="0" borderId="0" xfId="63" applyFont="1" applyFill="1" applyBorder="1" applyAlignment="1">
      <alignment horizontal="left" vertical="top" shrinkToFit="1"/>
      <protection/>
    </xf>
    <xf numFmtId="0" fontId="1" fillId="0" borderId="0" xfId="63" applyFont="1" applyFill="1" applyAlignment="1">
      <alignment horizontal="center" vertical="center" shrinkToFit="1"/>
      <protection/>
    </xf>
    <xf numFmtId="0" fontId="1" fillId="0" borderId="0" xfId="63" applyFont="1" applyFill="1" applyBorder="1" applyAlignment="1">
      <alignment horizontal="center" vertical="center" shrinkToFit="1"/>
      <protection/>
    </xf>
    <xf numFmtId="0" fontId="16" fillId="0" borderId="78" xfId="63" applyFont="1" applyFill="1" applyBorder="1" applyAlignment="1">
      <alignment horizontal="center" vertical="center" shrinkToFit="1"/>
      <protection/>
    </xf>
    <xf numFmtId="0" fontId="16" fillId="0" borderId="36" xfId="63" applyFont="1" applyFill="1" applyBorder="1" applyAlignment="1">
      <alignment horizontal="center" vertical="center" shrinkToFit="1"/>
      <protection/>
    </xf>
    <xf numFmtId="0" fontId="16" fillId="0" borderId="79" xfId="63" applyFont="1" applyFill="1" applyBorder="1" applyAlignment="1">
      <alignment horizontal="center" vertical="center" shrinkToFit="1"/>
      <protection/>
    </xf>
    <xf numFmtId="0" fontId="16" fillId="0" borderId="80" xfId="63" applyFont="1" applyFill="1" applyBorder="1" applyAlignment="1">
      <alignment horizontal="center" vertical="center" shrinkToFit="1"/>
      <protection/>
    </xf>
    <xf numFmtId="0" fontId="16" fillId="0" borderId="60" xfId="63" applyFont="1" applyFill="1" applyBorder="1" applyAlignment="1">
      <alignment horizontal="center" vertical="center" shrinkToFit="1"/>
      <protection/>
    </xf>
    <xf numFmtId="0" fontId="16" fillId="0" borderId="81" xfId="63" applyFont="1" applyFill="1" applyBorder="1" applyAlignment="1">
      <alignment horizontal="center" vertical="center" shrinkToFit="1"/>
      <protection/>
    </xf>
    <xf numFmtId="0" fontId="0" fillId="0" borderId="36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16" fillId="0" borderId="72" xfId="63" applyFont="1" applyFill="1" applyBorder="1" applyAlignment="1">
      <alignment horizontal="center" vertical="center" shrinkToFit="1"/>
      <protection/>
    </xf>
    <xf numFmtId="0" fontId="16" fillId="0" borderId="73" xfId="63" applyFont="1" applyFill="1" applyBorder="1" applyAlignment="1">
      <alignment horizontal="center" vertical="center" shrinkToFit="1"/>
      <protection/>
    </xf>
    <xf numFmtId="0" fontId="16" fillId="0" borderId="74" xfId="63" applyFont="1" applyFill="1" applyBorder="1" applyAlignment="1">
      <alignment horizontal="center" vertical="center" shrinkToFit="1"/>
      <protection/>
    </xf>
    <xf numFmtId="0" fontId="16" fillId="0" borderId="75" xfId="63" applyFont="1" applyFill="1" applyBorder="1" applyAlignment="1">
      <alignment horizontal="center" vertical="center" shrinkToFit="1"/>
      <protection/>
    </xf>
    <xf numFmtId="180" fontId="16" fillId="0" borderId="17" xfId="63" applyNumberFormat="1" applyFont="1" applyFill="1" applyBorder="1" applyAlignment="1">
      <alignment horizontal="center" vertical="center" shrinkToFit="1"/>
      <protection/>
    </xf>
    <xf numFmtId="0" fontId="1" fillId="0" borderId="17" xfId="63" applyFont="1" applyFill="1" applyBorder="1" applyAlignment="1">
      <alignment horizontal="center" vertical="center" shrinkToFit="1"/>
      <protection/>
    </xf>
    <xf numFmtId="0" fontId="1" fillId="0" borderId="22" xfId="63" applyFont="1" applyFill="1" applyBorder="1" applyAlignment="1">
      <alignment vertical="center" shrinkToFit="1"/>
      <protection/>
    </xf>
    <xf numFmtId="0" fontId="16" fillId="0" borderId="78" xfId="63" applyFont="1" applyFill="1" applyBorder="1" applyAlignment="1">
      <alignment horizontal="left" vertical="center" shrinkToFit="1"/>
      <protection/>
    </xf>
    <xf numFmtId="0" fontId="1" fillId="0" borderId="36" xfId="63" applyFont="1" applyFill="1" applyBorder="1" applyAlignment="1">
      <alignment horizontal="left" vertical="center" shrinkToFit="1"/>
      <protection/>
    </xf>
    <xf numFmtId="0" fontId="1" fillId="0" borderId="79" xfId="63" applyFont="1" applyFill="1" applyBorder="1" applyAlignment="1">
      <alignment horizontal="left" vertical="center" shrinkToFit="1"/>
      <protection/>
    </xf>
    <xf numFmtId="0" fontId="1" fillId="0" borderId="80" xfId="63" applyFont="1" applyFill="1" applyBorder="1" applyAlignment="1">
      <alignment horizontal="left" vertical="center" shrinkToFit="1"/>
      <protection/>
    </xf>
    <xf numFmtId="0" fontId="1" fillId="0" borderId="60" xfId="63" applyFont="1" applyFill="1" applyBorder="1" applyAlignment="1">
      <alignment horizontal="left" vertical="center" shrinkToFit="1"/>
      <protection/>
    </xf>
    <xf numFmtId="0" fontId="1" fillId="0" borderId="81" xfId="63" applyFont="1" applyFill="1" applyBorder="1" applyAlignment="1">
      <alignment horizontal="left" vertical="center" shrinkToFit="1"/>
      <protection/>
    </xf>
    <xf numFmtId="180" fontId="16" fillId="0" borderId="82" xfId="63" applyNumberFormat="1" applyFont="1" applyFill="1" applyBorder="1" applyAlignment="1">
      <alignment horizontal="center" vertical="center" shrinkToFit="1"/>
      <protection/>
    </xf>
    <xf numFmtId="180" fontId="16" fillId="0" borderId="83" xfId="63" applyNumberFormat="1" applyFont="1" applyFill="1" applyBorder="1" applyAlignment="1">
      <alignment horizontal="center" vertical="center" shrinkToFit="1"/>
      <protection/>
    </xf>
    <xf numFmtId="0" fontId="12" fillId="0" borderId="24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 horizontal="distributed" vertical="center"/>
    </xf>
    <xf numFmtId="0" fontId="12" fillId="0" borderId="27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H24年度宜野湾市行政組織図（H24.4.1予定）3.5調整案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4&#32113;&#35336;&#26360;%20&#20381;&#38972;&#29992;&#12288;(11&#26376;1&#26085;&#26356;&#26032;&#65289;\&#22238;&#31572;\&#24066;&#27665;&#32076;&#28168;&#37096;\&#24066;&#27665;&#29983;&#27963;&#35506;&#65288;H24&#65289;&#25552;&#20986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3&#32113;&#35336;&#26360;\&#24179;&#25104;23&#24180;&#24230;&#12288;&#23452;&#37326;&#28286;&#24066;&#32113;&#35336;&#26360;&#12288;&#26657;&#27491;&#24460;\H23&#32113;&#35336;&#26360;(HP&#25522;&#36617;&#29992;)\H23-furoku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4&#32113;&#35336;&#26360;%20&#20381;&#38972;&#29992;&#12288;(11&#26376;1&#26085;&#26356;&#26032;&#65289;\&#22238;&#31572;\&#32207;&#21209;&#37096;\&#12304;&#22238;&#31572;&#12305;&#34892;&#25919;&#25913;&#38761;&#23460;&#65288;H24&#65289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にみる市民のくらし"/>
      <sheetName val="12-1交通事故発生状況"/>
      <sheetName val="12-2交通法令違反別取締状況"/>
      <sheetName val="12-3交通事故発生状況"/>
      <sheetName val="12-5刑法犯罪種別認知及び検挙状況"/>
      <sheetName val="12-6刑法犯罪種別少年検挙人員"/>
      <sheetName val="14-20無料法律相談受付件数　14-21消費相談受付件数"/>
      <sheetName val="付録◎宜野湾市自治会長名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録◎宜野湾市自治会長名簿"/>
      <sheetName val="付録◎市内の公共施設"/>
      <sheetName val="付録◎行政組織図H23.4.1"/>
      <sheetName val="付録◎度量衡換算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統計にみる市民のくらし "/>
      <sheetName val="14-25市職員数 "/>
      <sheetName val="付録◎行政組織図H23.4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SheetLayoutView="100" zoomScalePageLayoutView="0" workbookViewId="0" topLeftCell="A1">
      <selection activeCell="H27" sqref="A1:H27"/>
    </sheetView>
  </sheetViews>
  <sheetFormatPr defaultColWidth="9.00390625" defaultRowHeight="13.5"/>
  <cols>
    <col min="1" max="1" width="1.25" style="173" customWidth="1"/>
    <col min="2" max="2" width="16.25390625" style="173" customWidth="1"/>
    <col min="3" max="3" width="1.25" style="173" customWidth="1"/>
    <col min="4" max="4" width="2.875" style="173" customWidth="1"/>
    <col min="5" max="5" width="17.875" style="173" customWidth="1"/>
    <col min="6" max="6" width="3.00390625" style="173" customWidth="1"/>
    <col min="7" max="7" width="25.00390625" style="173" bestFit="1" customWidth="1"/>
    <col min="8" max="8" width="18.375" style="173" bestFit="1" customWidth="1"/>
    <col min="9" max="16384" width="9.00390625" style="173" customWidth="1"/>
  </cols>
  <sheetData>
    <row r="1" spans="1:14" ht="21">
      <c r="A1" s="190" t="s">
        <v>0</v>
      </c>
      <c r="B1" s="191"/>
      <c r="C1" s="191"/>
      <c r="D1" s="191"/>
      <c r="E1" s="191"/>
      <c r="F1" s="191"/>
      <c r="G1" s="191"/>
      <c r="H1" s="191"/>
      <c r="I1" s="1"/>
      <c r="J1" s="1"/>
      <c r="K1" s="1"/>
      <c r="L1" s="1"/>
      <c r="M1" s="1"/>
      <c r="N1" s="1"/>
    </row>
    <row r="2" spans="2:8" ht="13.5">
      <c r="B2" s="2"/>
      <c r="C2" s="2"/>
      <c r="D2" s="2"/>
      <c r="E2" s="2"/>
      <c r="F2" s="2"/>
      <c r="G2" s="2"/>
      <c r="H2" s="132" t="s">
        <v>586</v>
      </c>
    </row>
    <row r="3" spans="1:8" ht="22.5" customHeight="1">
      <c r="A3" s="174"/>
      <c r="B3" s="137" t="s">
        <v>1</v>
      </c>
      <c r="C3" s="142"/>
      <c r="D3" s="137"/>
      <c r="E3" s="139" t="s">
        <v>2</v>
      </c>
      <c r="F3" s="138"/>
      <c r="G3" s="140" t="s">
        <v>3</v>
      </c>
      <c r="H3" s="141" t="s">
        <v>4</v>
      </c>
    </row>
    <row r="4" spans="1:8" ht="26.25" customHeight="1">
      <c r="A4" s="175"/>
      <c r="B4" s="3" t="s">
        <v>587</v>
      </c>
      <c r="C4" s="143"/>
      <c r="D4" s="3"/>
      <c r="E4" s="3" t="s">
        <v>588</v>
      </c>
      <c r="F4" s="4"/>
      <c r="G4" s="5" t="s">
        <v>5</v>
      </c>
      <c r="H4" s="6" t="s">
        <v>6</v>
      </c>
    </row>
    <row r="5" spans="1:8" ht="26.25" customHeight="1">
      <c r="A5" s="175"/>
      <c r="B5" s="3" t="s">
        <v>589</v>
      </c>
      <c r="C5" s="143"/>
      <c r="D5" s="3"/>
      <c r="E5" s="3" t="s">
        <v>590</v>
      </c>
      <c r="F5" s="4"/>
      <c r="G5" s="5" t="s">
        <v>7</v>
      </c>
      <c r="H5" s="6" t="s">
        <v>8</v>
      </c>
    </row>
    <row r="6" spans="1:8" ht="26.25" customHeight="1">
      <c r="A6" s="175"/>
      <c r="B6" s="3" t="s">
        <v>591</v>
      </c>
      <c r="C6" s="143"/>
      <c r="D6" s="3"/>
      <c r="E6" s="3" t="s">
        <v>592</v>
      </c>
      <c r="F6" s="4"/>
      <c r="G6" s="5" t="s">
        <v>9</v>
      </c>
      <c r="H6" s="6" t="s">
        <v>10</v>
      </c>
    </row>
    <row r="7" spans="1:8" ht="26.25" customHeight="1">
      <c r="A7" s="175"/>
      <c r="B7" s="3" t="s">
        <v>593</v>
      </c>
      <c r="C7" s="143"/>
      <c r="D7" s="3"/>
      <c r="E7" s="3" t="s">
        <v>11</v>
      </c>
      <c r="F7" s="4"/>
      <c r="G7" s="5" t="s">
        <v>12</v>
      </c>
      <c r="H7" s="6" t="s">
        <v>13</v>
      </c>
    </row>
    <row r="8" spans="1:8" ht="26.25" customHeight="1">
      <c r="A8" s="175"/>
      <c r="B8" s="3" t="s">
        <v>594</v>
      </c>
      <c r="C8" s="143"/>
      <c r="D8" s="3"/>
      <c r="E8" s="3" t="s">
        <v>595</v>
      </c>
      <c r="F8" s="4"/>
      <c r="G8" s="5" t="s">
        <v>14</v>
      </c>
      <c r="H8" s="6" t="s">
        <v>15</v>
      </c>
    </row>
    <row r="9" spans="1:8" ht="26.25" customHeight="1">
      <c r="A9" s="175"/>
      <c r="B9" s="3" t="s">
        <v>596</v>
      </c>
      <c r="C9" s="143"/>
      <c r="D9" s="3"/>
      <c r="E9" s="3" t="s">
        <v>597</v>
      </c>
      <c r="F9" s="4"/>
      <c r="G9" s="5" t="s">
        <v>16</v>
      </c>
      <c r="H9" s="6" t="s">
        <v>17</v>
      </c>
    </row>
    <row r="10" spans="1:8" ht="26.25" customHeight="1">
      <c r="A10" s="175"/>
      <c r="B10" s="3" t="s">
        <v>18</v>
      </c>
      <c r="C10" s="143"/>
      <c r="D10" s="3"/>
      <c r="E10" s="3" t="s">
        <v>598</v>
      </c>
      <c r="F10" s="4"/>
      <c r="G10" s="5" t="s">
        <v>19</v>
      </c>
      <c r="H10" s="6" t="s">
        <v>20</v>
      </c>
    </row>
    <row r="11" spans="1:8" ht="26.25" customHeight="1">
      <c r="A11" s="175"/>
      <c r="B11" s="3" t="s">
        <v>21</v>
      </c>
      <c r="C11" s="143"/>
      <c r="D11" s="3"/>
      <c r="E11" s="3" t="s">
        <v>599</v>
      </c>
      <c r="F11" s="4"/>
      <c r="G11" s="5" t="s">
        <v>22</v>
      </c>
      <c r="H11" s="6" t="s">
        <v>23</v>
      </c>
    </row>
    <row r="12" spans="1:8" ht="26.25" customHeight="1">
      <c r="A12" s="175"/>
      <c r="B12" s="3" t="s">
        <v>24</v>
      </c>
      <c r="C12" s="143"/>
      <c r="D12" s="3"/>
      <c r="E12" s="3" t="s">
        <v>600</v>
      </c>
      <c r="F12" s="4"/>
      <c r="G12" s="5" t="s">
        <v>25</v>
      </c>
      <c r="H12" s="6" t="s">
        <v>26</v>
      </c>
    </row>
    <row r="13" spans="1:8" ht="26.25" customHeight="1">
      <c r="A13" s="175"/>
      <c r="B13" s="3" t="s">
        <v>27</v>
      </c>
      <c r="C13" s="143"/>
      <c r="D13" s="3"/>
      <c r="E13" s="3" t="s">
        <v>601</v>
      </c>
      <c r="F13" s="4"/>
      <c r="G13" s="5" t="s">
        <v>28</v>
      </c>
      <c r="H13" s="6" t="s">
        <v>29</v>
      </c>
    </row>
    <row r="14" spans="1:8" ht="26.25" customHeight="1">
      <c r="A14" s="175"/>
      <c r="B14" s="3" t="s">
        <v>30</v>
      </c>
      <c r="C14" s="143"/>
      <c r="D14" s="3"/>
      <c r="E14" s="3" t="s">
        <v>31</v>
      </c>
      <c r="F14" s="4"/>
      <c r="G14" s="5" t="s">
        <v>32</v>
      </c>
      <c r="H14" s="6" t="s">
        <v>33</v>
      </c>
    </row>
    <row r="15" spans="1:8" ht="26.25" customHeight="1">
      <c r="A15" s="175"/>
      <c r="B15" s="3" t="s">
        <v>34</v>
      </c>
      <c r="C15" s="143"/>
      <c r="D15" s="3"/>
      <c r="E15" s="3" t="s">
        <v>602</v>
      </c>
      <c r="F15" s="4"/>
      <c r="G15" s="5" t="s">
        <v>35</v>
      </c>
      <c r="H15" s="6" t="s">
        <v>36</v>
      </c>
    </row>
    <row r="16" spans="1:8" ht="26.25" customHeight="1">
      <c r="A16" s="175"/>
      <c r="B16" s="3" t="s">
        <v>37</v>
      </c>
      <c r="C16" s="143"/>
      <c r="D16" s="3"/>
      <c r="E16" s="3" t="s">
        <v>38</v>
      </c>
      <c r="F16" s="4"/>
      <c r="G16" s="5" t="s">
        <v>39</v>
      </c>
      <c r="H16" s="6" t="s">
        <v>40</v>
      </c>
    </row>
    <row r="17" spans="1:8" ht="26.25" customHeight="1">
      <c r="A17" s="175"/>
      <c r="B17" s="3" t="s">
        <v>41</v>
      </c>
      <c r="C17" s="143"/>
      <c r="D17" s="3"/>
      <c r="E17" s="3" t="s">
        <v>603</v>
      </c>
      <c r="F17" s="4"/>
      <c r="G17" s="5" t="s">
        <v>42</v>
      </c>
      <c r="H17" s="6" t="s">
        <v>43</v>
      </c>
    </row>
    <row r="18" spans="1:8" ht="26.25" customHeight="1">
      <c r="A18" s="175"/>
      <c r="B18" s="3" t="s">
        <v>44</v>
      </c>
      <c r="C18" s="143"/>
      <c r="D18" s="3"/>
      <c r="E18" s="3" t="s">
        <v>45</v>
      </c>
      <c r="F18" s="4"/>
      <c r="G18" s="5" t="s">
        <v>46</v>
      </c>
      <c r="H18" s="6" t="s">
        <v>47</v>
      </c>
    </row>
    <row r="19" spans="1:8" ht="26.25" customHeight="1">
      <c r="A19" s="175"/>
      <c r="B19" s="3" t="s">
        <v>48</v>
      </c>
      <c r="C19" s="143"/>
      <c r="D19" s="3"/>
      <c r="E19" s="3" t="s">
        <v>604</v>
      </c>
      <c r="F19" s="4"/>
      <c r="G19" s="5" t="s">
        <v>49</v>
      </c>
      <c r="H19" s="6" t="s">
        <v>50</v>
      </c>
    </row>
    <row r="20" spans="1:8" ht="26.25" customHeight="1">
      <c r="A20" s="175"/>
      <c r="B20" s="3" t="s">
        <v>51</v>
      </c>
      <c r="C20" s="143"/>
      <c r="D20" s="3"/>
      <c r="E20" s="3" t="s">
        <v>52</v>
      </c>
      <c r="F20" s="4"/>
      <c r="G20" s="5" t="s">
        <v>53</v>
      </c>
      <c r="H20" s="6" t="s">
        <v>54</v>
      </c>
    </row>
    <row r="21" spans="1:8" ht="26.25" customHeight="1">
      <c r="A21" s="175"/>
      <c r="B21" s="3" t="s">
        <v>55</v>
      </c>
      <c r="C21" s="143"/>
      <c r="D21" s="3"/>
      <c r="E21" s="3" t="s">
        <v>605</v>
      </c>
      <c r="F21" s="4"/>
      <c r="G21" s="5" t="s">
        <v>56</v>
      </c>
      <c r="H21" s="6" t="s">
        <v>57</v>
      </c>
    </row>
    <row r="22" spans="1:8" ht="26.25" customHeight="1">
      <c r="A22" s="175"/>
      <c r="B22" s="3" t="s">
        <v>58</v>
      </c>
      <c r="C22" s="143"/>
      <c r="D22" s="3"/>
      <c r="E22" s="3" t="s">
        <v>59</v>
      </c>
      <c r="F22" s="4"/>
      <c r="G22" s="5" t="s">
        <v>642</v>
      </c>
      <c r="H22" s="6" t="s">
        <v>60</v>
      </c>
    </row>
    <row r="23" spans="1:8" ht="26.25" customHeight="1">
      <c r="A23" s="175"/>
      <c r="B23" s="3" t="s">
        <v>61</v>
      </c>
      <c r="C23" s="143"/>
      <c r="D23" s="3"/>
      <c r="E23" s="3" t="s">
        <v>606</v>
      </c>
      <c r="F23" s="4"/>
      <c r="G23" s="5" t="s">
        <v>62</v>
      </c>
      <c r="H23" s="6" t="s">
        <v>63</v>
      </c>
    </row>
    <row r="24" spans="1:8" ht="26.25" customHeight="1">
      <c r="A24" s="175"/>
      <c r="B24" s="3" t="s">
        <v>64</v>
      </c>
      <c r="C24" s="143"/>
      <c r="D24" s="3"/>
      <c r="E24" s="3" t="s">
        <v>607</v>
      </c>
      <c r="F24" s="4"/>
      <c r="G24" s="5" t="s">
        <v>65</v>
      </c>
      <c r="H24" s="6" t="s">
        <v>66</v>
      </c>
    </row>
    <row r="25" spans="1:8" ht="26.25" customHeight="1">
      <c r="A25" s="175"/>
      <c r="B25" s="3" t="s">
        <v>67</v>
      </c>
      <c r="C25" s="143"/>
      <c r="D25" s="3"/>
      <c r="E25" s="3" t="s">
        <v>68</v>
      </c>
      <c r="F25" s="4"/>
      <c r="G25" s="5" t="s">
        <v>69</v>
      </c>
      <c r="H25" s="6" t="s">
        <v>70</v>
      </c>
    </row>
    <row r="26" spans="1:8" ht="26.25" customHeight="1">
      <c r="A26" s="176"/>
      <c r="B26" s="7" t="s">
        <v>71</v>
      </c>
      <c r="C26" s="144"/>
      <c r="D26" s="7"/>
      <c r="E26" s="7" t="s">
        <v>72</v>
      </c>
      <c r="F26" s="8"/>
      <c r="G26" s="9" t="s">
        <v>73</v>
      </c>
      <c r="H26" s="10" t="s">
        <v>74</v>
      </c>
    </row>
    <row r="27" spans="2:8" ht="13.5">
      <c r="B27" s="2"/>
      <c r="C27" s="2"/>
      <c r="D27" s="2"/>
      <c r="E27" s="2"/>
      <c r="F27" s="2"/>
      <c r="G27" s="2"/>
      <c r="H27" s="11" t="s">
        <v>75</v>
      </c>
    </row>
    <row r="28" spans="2:8" ht="13.5">
      <c r="B28" s="2"/>
      <c r="C28" s="2"/>
      <c r="D28" s="2"/>
      <c r="E28" s="2"/>
      <c r="F28" s="2"/>
      <c r="G28" s="2"/>
      <c r="H28" s="2"/>
    </row>
    <row r="29" spans="2:8" ht="13.5">
      <c r="B29" s="2"/>
      <c r="C29" s="2"/>
      <c r="D29" s="2"/>
      <c r="E29" s="2"/>
      <c r="F29" s="2"/>
      <c r="G29" s="2"/>
      <c r="H29" s="2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2"/>
      <c r="F35" s="2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</sheetData>
  <sheetProtection/>
  <mergeCells count="1">
    <mergeCell ref="A1:H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showGridLines="0" zoomScaleSheetLayoutView="100" zoomScalePageLayoutView="0" workbookViewId="0" topLeftCell="A84">
      <selection activeCell="A58" sqref="A58:H106"/>
    </sheetView>
  </sheetViews>
  <sheetFormatPr defaultColWidth="9.00390625" defaultRowHeight="13.5"/>
  <cols>
    <col min="1" max="1" width="4.00390625" style="13" customWidth="1"/>
    <col min="2" max="2" width="35.50390625" style="14" customWidth="1"/>
    <col min="3" max="4" width="1.875" style="12" customWidth="1"/>
    <col min="5" max="5" width="26.125" style="12" customWidth="1"/>
    <col min="6" max="6" width="1.875" style="12" customWidth="1"/>
    <col min="7" max="7" width="17.125" style="15" customWidth="1"/>
    <col min="8" max="8" width="1.875" style="12" customWidth="1"/>
    <col min="9" max="16384" width="9.00390625" style="12" customWidth="1"/>
  </cols>
  <sheetData>
    <row r="1" spans="1:8" ht="21">
      <c r="A1" s="190" t="s">
        <v>76</v>
      </c>
      <c r="B1" s="192"/>
      <c r="C1" s="192"/>
      <c r="D1" s="192"/>
      <c r="E1" s="192"/>
      <c r="F1" s="192"/>
      <c r="G1" s="192"/>
      <c r="H1" s="192"/>
    </row>
    <row r="2" ht="6" customHeight="1"/>
    <row r="3" spans="1:8" ht="21" customHeight="1">
      <c r="A3" s="193" t="s">
        <v>77</v>
      </c>
      <c r="B3" s="193"/>
      <c r="C3" s="194"/>
      <c r="D3" s="195" t="s">
        <v>78</v>
      </c>
      <c r="E3" s="196"/>
      <c r="F3" s="197" t="s">
        <v>79</v>
      </c>
      <c r="G3" s="193"/>
      <c r="H3" s="193"/>
    </row>
    <row r="4" spans="1:8" ht="14.25" customHeight="1">
      <c r="A4" s="16" t="s">
        <v>80</v>
      </c>
      <c r="B4" s="17" t="s">
        <v>81</v>
      </c>
      <c r="C4" s="18"/>
      <c r="D4" s="19"/>
      <c r="E4" s="4"/>
      <c r="F4" s="18"/>
      <c r="G4" s="3"/>
      <c r="H4" s="20"/>
    </row>
    <row r="5" spans="1:8" ht="14.25" customHeight="1">
      <c r="A5" s="16"/>
      <c r="B5" s="17" t="s">
        <v>82</v>
      </c>
      <c r="C5" s="18"/>
      <c r="D5" s="19"/>
      <c r="E5" s="4"/>
      <c r="F5" s="18"/>
      <c r="G5" s="3"/>
      <c r="H5" s="20"/>
    </row>
    <row r="6" spans="1:8" ht="14.25" customHeight="1">
      <c r="A6" s="16"/>
      <c r="B6" s="21" t="s">
        <v>83</v>
      </c>
      <c r="C6" s="18"/>
      <c r="D6" s="19"/>
      <c r="E6" s="4" t="s">
        <v>84</v>
      </c>
      <c r="F6" s="18"/>
      <c r="G6" s="135" t="s">
        <v>85</v>
      </c>
      <c r="H6" s="20"/>
    </row>
    <row r="7" spans="1:8" ht="14.25" customHeight="1">
      <c r="A7" s="16"/>
      <c r="B7" s="21" t="s">
        <v>86</v>
      </c>
      <c r="C7" s="18"/>
      <c r="D7" s="19"/>
      <c r="E7" s="4" t="s">
        <v>87</v>
      </c>
      <c r="F7" s="18"/>
      <c r="G7" s="135" t="s">
        <v>88</v>
      </c>
      <c r="H7" s="20"/>
    </row>
    <row r="8" spans="1:8" ht="14.25" customHeight="1">
      <c r="A8" s="16"/>
      <c r="B8" s="21" t="s">
        <v>89</v>
      </c>
      <c r="C8" s="18"/>
      <c r="D8" s="19"/>
      <c r="E8" s="4" t="s">
        <v>90</v>
      </c>
      <c r="F8" s="18"/>
      <c r="G8" s="135" t="s">
        <v>91</v>
      </c>
      <c r="H8" s="20"/>
    </row>
    <row r="9" spans="1:8" ht="14.25" customHeight="1">
      <c r="A9" s="16"/>
      <c r="B9" s="21" t="s">
        <v>92</v>
      </c>
      <c r="C9" s="18"/>
      <c r="D9" s="19"/>
      <c r="E9" s="4" t="s">
        <v>93</v>
      </c>
      <c r="F9" s="18"/>
      <c r="G9" s="135" t="s">
        <v>94</v>
      </c>
      <c r="H9" s="20"/>
    </row>
    <row r="10" spans="1:8" ht="14.25" customHeight="1">
      <c r="A10" s="16"/>
      <c r="B10" s="21" t="s">
        <v>95</v>
      </c>
      <c r="C10" s="18"/>
      <c r="D10" s="19"/>
      <c r="E10" s="4" t="s">
        <v>96</v>
      </c>
      <c r="F10" s="18"/>
      <c r="G10" s="135" t="s">
        <v>97</v>
      </c>
      <c r="H10" s="20"/>
    </row>
    <row r="11" spans="1:8" ht="14.25" customHeight="1">
      <c r="A11" s="16"/>
      <c r="B11" s="21" t="s">
        <v>98</v>
      </c>
      <c r="C11" s="18"/>
      <c r="D11" s="19"/>
      <c r="E11" s="4" t="s">
        <v>96</v>
      </c>
      <c r="F11" s="18"/>
      <c r="G11" s="135" t="s">
        <v>99</v>
      </c>
      <c r="H11" s="20"/>
    </row>
    <row r="12" spans="1:8" ht="14.25" customHeight="1">
      <c r="A12" s="16"/>
      <c r="B12" s="17" t="s">
        <v>100</v>
      </c>
      <c r="C12" s="18"/>
      <c r="D12" s="19"/>
      <c r="E12" s="4"/>
      <c r="F12" s="18"/>
      <c r="G12" s="135"/>
      <c r="H12" s="20"/>
    </row>
    <row r="13" spans="1:8" ht="14.25" customHeight="1">
      <c r="A13" s="16"/>
      <c r="B13" s="21" t="s">
        <v>101</v>
      </c>
      <c r="C13" s="18"/>
      <c r="D13" s="19"/>
      <c r="E13" s="4" t="s">
        <v>102</v>
      </c>
      <c r="F13" s="18"/>
      <c r="G13" s="135" t="s">
        <v>103</v>
      </c>
      <c r="H13" s="20"/>
    </row>
    <row r="14" spans="1:8" ht="14.25" customHeight="1">
      <c r="A14" s="16"/>
      <c r="B14" s="21" t="s">
        <v>104</v>
      </c>
      <c r="C14" s="18"/>
      <c r="D14" s="19"/>
      <c r="E14" s="4" t="s">
        <v>105</v>
      </c>
      <c r="F14" s="18"/>
      <c r="G14" s="135" t="s">
        <v>106</v>
      </c>
      <c r="H14" s="20"/>
    </row>
    <row r="15" spans="1:8" ht="14.25" customHeight="1">
      <c r="A15" s="16"/>
      <c r="B15" s="21" t="s">
        <v>107</v>
      </c>
      <c r="C15" s="18"/>
      <c r="D15" s="19"/>
      <c r="E15" s="4" t="s">
        <v>108</v>
      </c>
      <c r="F15" s="18"/>
      <c r="G15" s="135" t="s">
        <v>109</v>
      </c>
      <c r="H15" s="20"/>
    </row>
    <row r="16" spans="1:8" ht="14.25" customHeight="1">
      <c r="A16" s="16"/>
      <c r="B16" s="21" t="s">
        <v>110</v>
      </c>
      <c r="C16" s="18"/>
      <c r="D16" s="19"/>
      <c r="E16" s="4" t="s">
        <v>108</v>
      </c>
      <c r="F16" s="18"/>
      <c r="G16" s="135" t="s">
        <v>111</v>
      </c>
      <c r="H16" s="20"/>
    </row>
    <row r="17" spans="1:8" ht="14.25" customHeight="1">
      <c r="A17" s="16"/>
      <c r="B17" s="21" t="s">
        <v>112</v>
      </c>
      <c r="C17" s="18"/>
      <c r="D17" s="19"/>
      <c r="E17" s="4" t="s">
        <v>113</v>
      </c>
      <c r="F17" s="18"/>
      <c r="G17" s="135" t="s">
        <v>114</v>
      </c>
      <c r="H17" s="20"/>
    </row>
    <row r="18" spans="1:8" ht="14.25" customHeight="1">
      <c r="A18" s="16"/>
      <c r="B18" s="17" t="s">
        <v>115</v>
      </c>
      <c r="C18" s="18"/>
      <c r="D18" s="19"/>
      <c r="E18" s="4"/>
      <c r="F18" s="18"/>
      <c r="G18" s="135"/>
      <c r="H18" s="20"/>
    </row>
    <row r="19" spans="1:8" ht="14.25" customHeight="1">
      <c r="A19" s="16"/>
      <c r="B19" s="21" t="s">
        <v>116</v>
      </c>
      <c r="C19" s="18"/>
      <c r="D19" s="19"/>
      <c r="E19" s="4" t="s">
        <v>117</v>
      </c>
      <c r="F19" s="18"/>
      <c r="G19" s="135" t="s">
        <v>118</v>
      </c>
      <c r="H19" s="20"/>
    </row>
    <row r="20" spans="1:8" ht="14.25" customHeight="1">
      <c r="A20" s="16"/>
      <c r="B20" s="21" t="s">
        <v>119</v>
      </c>
      <c r="C20" s="18"/>
      <c r="D20" s="19"/>
      <c r="E20" s="4" t="s">
        <v>120</v>
      </c>
      <c r="F20" s="18"/>
      <c r="G20" s="135" t="s">
        <v>121</v>
      </c>
      <c r="H20" s="20"/>
    </row>
    <row r="21" spans="1:8" ht="14.25" customHeight="1">
      <c r="A21" s="16"/>
      <c r="B21" s="21" t="s">
        <v>122</v>
      </c>
      <c r="C21" s="18"/>
      <c r="D21" s="19"/>
      <c r="E21" s="4" t="s">
        <v>123</v>
      </c>
      <c r="F21" s="18"/>
      <c r="G21" s="135" t="s">
        <v>124</v>
      </c>
      <c r="H21" s="20"/>
    </row>
    <row r="22" spans="1:8" ht="14.25" customHeight="1">
      <c r="A22" s="16"/>
      <c r="B22" s="21" t="s">
        <v>125</v>
      </c>
      <c r="C22" s="18"/>
      <c r="D22" s="19"/>
      <c r="E22" s="4" t="s">
        <v>126</v>
      </c>
      <c r="F22" s="18"/>
      <c r="G22" s="135" t="s">
        <v>127</v>
      </c>
      <c r="H22" s="20"/>
    </row>
    <row r="23" spans="1:8" ht="14.25" customHeight="1">
      <c r="A23" s="16"/>
      <c r="B23" s="21" t="s">
        <v>128</v>
      </c>
      <c r="C23" s="18"/>
      <c r="D23" s="19"/>
      <c r="E23" s="4" t="s">
        <v>129</v>
      </c>
      <c r="F23" s="18"/>
      <c r="G23" s="135" t="s">
        <v>130</v>
      </c>
      <c r="H23" s="20"/>
    </row>
    <row r="24" spans="1:8" ht="14.25" customHeight="1">
      <c r="A24" s="16"/>
      <c r="B24" s="21" t="s">
        <v>131</v>
      </c>
      <c r="C24" s="18"/>
      <c r="D24" s="19"/>
      <c r="E24" s="4" t="s">
        <v>132</v>
      </c>
      <c r="F24" s="18"/>
      <c r="G24" s="135" t="s">
        <v>133</v>
      </c>
      <c r="H24" s="20"/>
    </row>
    <row r="25" spans="1:8" ht="14.25" customHeight="1">
      <c r="A25" s="16"/>
      <c r="B25" s="21" t="s">
        <v>134</v>
      </c>
      <c r="C25" s="18"/>
      <c r="D25" s="19"/>
      <c r="E25" s="4" t="s">
        <v>567</v>
      </c>
      <c r="F25" s="18"/>
      <c r="G25" s="135" t="s">
        <v>135</v>
      </c>
      <c r="H25" s="20"/>
    </row>
    <row r="26" spans="1:8" ht="14.25" customHeight="1">
      <c r="A26" s="16"/>
      <c r="B26" s="21" t="s">
        <v>136</v>
      </c>
      <c r="C26" s="18"/>
      <c r="D26" s="19"/>
      <c r="E26" s="4" t="s">
        <v>137</v>
      </c>
      <c r="F26" s="18"/>
      <c r="G26" s="135" t="s">
        <v>138</v>
      </c>
      <c r="H26" s="20"/>
    </row>
    <row r="27" spans="1:8" ht="14.25" customHeight="1">
      <c r="A27" s="16"/>
      <c r="B27" s="21" t="s">
        <v>635</v>
      </c>
      <c r="C27" s="18"/>
      <c r="D27" s="19"/>
      <c r="E27" s="4" t="s">
        <v>637</v>
      </c>
      <c r="F27" s="18"/>
      <c r="G27" s="135" t="s">
        <v>639</v>
      </c>
      <c r="H27" s="20"/>
    </row>
    <row r="28" spans="1:8" ht="14.25" customHeight="1">
      <c r="A28" s="16"/>
      <c r="B28" s="17" t="s">
        <v>139</v>
      </c>
      <c r="C28" s="18"/>
      <c r="D28" s="19"/>
      <c r="E28" s="4"/>
      <c r="F28" s="18"/>
      <c r="G28" s="135"/>
      <c r="H28" s="20"/>
    </row>
    <row r="29" spans="1:8" ht="14.25" customHeight="1">
      <c r="A29" s="16"/>
      <c r="B29" s="21" t="s">
        <v>140</v>
      </c>
      <c r="C29" s="18"/>
      <c r="D29" s="19"/>
      <c r="E29" s="4" t="s">
        <v>117</v>
      </c>
      <c r="F29" s="18"/>
      <c r="G29" s="135" t="s">
        <v>141</v>
      </c>
      <c r="H29" s="20"/>
    </row>
    <row r="30" spans="1:8" ht="14.25" customHeight="1">
      <c r="A30" s="16"/>
      <c r="B30" s="21" t="s">
        <v>142</v>
      </c>
      <c r="C30" s="18"/>
      <c r="D30" s="19"/>
      <c r="E30" s="4" t="s">
        <v>120</v>
      </c>
      <c r="F30" s="18"/>
      <c r="G30" s="135" t="s">
        <v>143</v>
      </c>
      <c r="H30" s="20"/>
    </row>
    <row r="31" spans="1:8" ht="14.25" customHeight="1">
      <c r="A31" s="16"/>
      <c r="B31" s="21" t="s">
        <v>144</v>
      </c>
      <c r="C31" s="18"/>
      <c r="D31" s="19"/>
      <c r="E31" s="4" t="s">
        <v>123</v>
      </c>
      <c r="F31" s="18"/>
      <c r="G31" s="135" t="s">
        <v>145</v>
      </c>
      <c r="H31" s="20"/>
    </row>
    <row r="32" spans="1:8" ht="14.25" customHeight="1">
      <c r="A32" s="16"/>
      <c r="B32" s="21" t="s">
        <v>146</v>
      </c>
      <c r="C32" s="18"/>
      <c r="D32" s="19"/>
      <c r="E32" s="4" t="s">
        <v>126</v>
      </c>
      <c r="F32" s="18"/>
      <c r="G32" s="135" t="s">
        <v>147</v>
      </c>
      <c r="H32" s="20"/>
    </row>
    <row r="33" spans="1:8" ht="14.25" customHeight="1">
      <c r="A33" s="16"/>
      <c r="B33" s="21" t="s">
        <v>148</v>
      </c>
      <c r="C33" s="18"/>
      <c r="D33" s="19"/>
      <c r="E33" s="4" t="s">
        <v>129</v>
      </c>
      <c r="F33" s="18"/>
      <c r="G33" s="135" t="s">
        <v>149</v>
      </c>
      <c r="H33" s="20"/>
    </row>
    <row r="34" spans="1:8" ht="14.25" customHeight="1">
      <c r="A34" s="16"/>
      <c r="B34" s="21" t="s">
        <v>150</v>
      </c>
      <c r="C34" s="18"/>
      <c r="D34" s="19"/>
      <c r="E34" s="4" t="s">
        <v>132</v>
      </c>
      <c r="F34" s="18"/>
      <c r="G34" s="135" t="s">
        <v>151</v>
      </c>
      <c r="H34" s="20"/>
    </row>
    <row r="35" spans="1:8" ht="14.25" customHeight="1">
      <c r="A35" s="16"/>
      <c r="B35" s="21" t="s">
        <v>152</v>
      </c>
      <c r="C35" s="18"/>
      <c r="D35" s="19"/>
      <c r="E35" s="4" t="s">
        <v>567</v>
      </c>
      <c r="F35" s="18"/>
      <c r="G35" s="135" t="s">
        <v>153</v>
      </c>
      <c r="H35" s="20"/>
    </row>
    <row r="36" spans="1:8" ht="14.25" customHeight="1">
      <c r="A36" s="16"/>
      <c r="B36" s="21" t="s">
        <v>154</v>
      </c>
      <c r="C36" s="18"/>
      <c r="D36" s="19"/>
      <c r="E36" s="4" t="s">
        <v>137</v>
      </c>
      <c r="F36" s="18"/>
      <c r="G36" s="135" t="s">
        <v>155</v>
      </c>
      <c r="H36" s="20"/>
    </row>
    <row r="37" spans="1:8" ht="14.25" customHeight="1">
      <c r="A37" s="16"/>
      <c r="B37" s="21" t="s">
        <v>636</v>
      </c>
      <c r="C37" s="18"/>
      <c r="D37" s="19"/>
      <c r="E37" s="4" t="s">
        <v>637</v>
      </c>
      <c r="F37" s="18"/>
      <c r="G37" s="135" t="s">
        <v>638</v>
      </c>
      <c r="H37" s="20"/>
    </row>
    <row r="38" spans="1:8" ht="14.25" customHeight="1">
      <c r="A38" s="16"/>
      <c r="B38" s="17" t="s">
        <v>156</v>
      </c>
      <c r="C38" s="18"/>
      <c r="D38" s="19"/>
      <c r="E38" s="4"/>
      <c r="F38" s="18"/>
      <c r="G38" s="135"/>
      <c r="H38" s="20"/>
    </row>
    <row r="39" spans="1:8" ht="14.25" customHeight="1">
      <c r="A39" s="16"/>
      <c r="B39" s="21" t="s">
        <v>157</v>
      </c>
      <c r="C39" s="18"/>
      <c r="D39" s="19"/>
      <c r="E39" s="4" t="s">
        <v>158</v>
      </c>
      <c r="F39" s="18"/>
      <c r="G39" s="135" t="s">
        <v>159</v>
      </c>
      <c r="H39" s="20"/>
    </row>
    <row r="40" spans="1:8" ht="14.25" customHeight="1">
      <c r="A40" s="16"/>
      <c r="B40" s="21" t="s">
        <v>160</v>
      </c>
      <c r="C40" s="18"/>
      <c r="D40" s="19"/>
      <c r="E40" s="4" t="s">
        <v>161</v>
      </c>
      <c r="F40" s="18"/>
      <c r="G40" s="135" t="s">
        <v>162</v>
      </c>
      <c r="H40" s="20"/>
    </row>
    <row r="41" spans="1:8" ht="14.25" customHeight="1">
      <c r="A41" s="16"/>
      <c r="B41" s="21" t="s">
        <v>163</v>
      </c>
      <c r="C41" s="18"/>
      <c r="D41" s="19"/>
      <c r="E41" s="4" t="s">
        <v>164</v>
      </c>
      <c r="F41" s="18"/>
      <c r="G41" s="135" t="s">
        <v>165</v>
      </c>
      <c r="H41" s="20"/>
    </row>
    <row r="42" spans="1:8" ht="14.25" customHeight="1">
      <c r="A42" s="16"/>
      <c r="B42" s="21" t="s">
        <v>166</v>
      </c>
      <c r="C42" s="18"/>
      <c r="D42" s="19"/>
      <c r="E42" s="4" t="s">
        <v>167</v>
      </c>
      <c r="F42" s="18"/>
      <c r="G42" s="135" t="s">
        <v>168</v>
      </c>
      <c r="H42" s="20"/>
    </row>
    <row r="43" spans="1:8" ht="14.25" customHeight="1">
      <c r="A43" s="16"/>
      <c r="B43" s="17" t="s">
        <v>169</v>
      </c>
      <c r="C43" s="18"/>
      <c r="D43" s="19"/>
      <c r="E43" s="4"/>
      <c r="F43" s="18"/>
      <c r="G43" s="135"/>
      <c r="H43" s="20"/>
    </row>
    <row r="44" spans="1:8" ht="14.25" customHeight="1">
      <c r="A44" s="16"/>
      <c r="B44" s="21" t="s">
        <v>170</v>
      </c>
      <c r="C44" s="18"/>
      <c r="D44" s="19"/>
      <c r="E44" s="4" t="s">
        <v>171</v>
      </c>
      <c r="F44" s="18"/>
      <c r="G44" s="135" t="s">
        <v>172</v>
      </c>
      <c r="H44" s="20"/>
    </row>
    <row r="45" spans="1:8" ht="14.25" customHeight="1">
      <c r="A45" s="16"/>
      <c r="B45" s="21" t="s">
        <v>173</v>
      </c>
      <c r="C45" s="18"/>
      <c r="D45" s="19"/>
      <c r="E45" s="4" t="s">
        <v>174</v>
      </c>
      <c r="F45" s="18"/>
      <c r="G45" s="135" t="s">
        <v>175</v>
      </c>
      <c r="H45" s="20"/>
    </row>
    <row r="46" spans="1:8" ht="14.25" customHeight="1">
      <c r="A46" s="16"/>
      <c r="B46" s="21" t="s">
        <v>176</v>
      </c>
      <c r="C46" s="18"/>
      <c r="D46" s="19"/>
      <c r="E46" s="4" t="s">
        <v>177</v>
      </c>
      <c r="F46" s="18"/>
      <c r="G46" s="135" t="s">
        <v>178</v>
      </c>
      <c r="H46" s="20"/>
    </row>
    <row r="47" spans="1:8" ht="14.25" customHeight="1">
      <c r="A47" s="16"/>
      <c r="B47" s="21" t="s">
        <v>179</v>
      </c>
      <c r="C47" s="18"/>
      <c r="D47" s="19"/>
      <c r="E47" s="4" t="s">
        <v>123</v>
      </c>
      <c r="F47" s="18"/>
      <c r="G47" s="135" t="s">
        <v>180</v>
      </c>
      <c r="H47" s="20"/>
    </row>
    <row r="48" spans="1:8" ht="14.25" customHeight="1">
      <c r="A48" s="16"/>
      <c r="B48" s="17" t="s">
        <v>191</v>
      </c>
      <c r="C48" s="18"/>
      <c r="D48" s="19"/>
      <c r="E48" s="4"/>
      <c r="F48" s="18"/>
      <c r="G48" s="135"/>
      <c r="H48" s="20"/>
    </row>
    <row r="49" spans="1:8" ht="14.25" customHeight="1">
      <c r="A49" s="16"/>
      <c r="B49" s="21" t="s">
        <v>192</v>
      </c>
      <c r="C49" s="18"/>
      <c r="D49" s="19"/>
      <c r="E49" s="4" t="s">
        <v>193</v>
      </c>
      <c r="F49" s="18"/>
      <c r="G49" s="135" t="s">
        <v>194</v>
      </c>
      <c r="H49" s="20"/>
    </row>
    <row r="50" spans="1:8" ht="14.25" customHeight="1">
      <c r="A50" s="16"/>
      <c r="B50" s="21" t="s">
        <v>195</v>
      </c>
      <c r="C50" s="18"/>
      <c r="D50" s="19"/>
      <c r="E50" s="4" t="s">
        <v>196</v>
      </c>
      <c r="F50" s="18"/>
      <c r="G50" s="135" t="s">
        <v>197</v>
      </c>
      <c r="H50" s="20"/>
    </row>
    <row r="51" spans="1:8" ht="14.25" customHeight="1">
      <c r="A51" s="16"/>
      <c r="B51" s="21" t="s">
        <v>198</v>
      </c>
      <c r="C51" s="18"/>
      <c r="D51" s="19"/>
      <c r="E51" s="4" t="s">
        <v>199</v>
      </c>
      <c r="F51" s="18"/>
      <c r="G51" s="135" t="s">
        <v>200</v>
      </c>
      <c r="H51" s="20"/>
    </row>
    <row r="52" spans="1:8" ht="14.25" customHeight="1">
      <c r="A52" s="16"/>
      <c r="B52" s="21" t="s">
        <v>201</v>
      </c>
      <c r="C52" s="18"/>
      <c r="D52" s="19"/>
      <c r="E52" s="4" t="s">
        <v>202</v>
      </c>
      <c r="F52" s="18"/>
      <c r="G52" s="135" t="s">
        <v>203</v>
      </c>
      <c r="H52" s="20"/>
    </row>
    <row r="53" spans="1:8" ht="14.25" customHeight="1">
      <c r="A53" s="22"/>
      <c r="B53" s="23" t="s">
        <v>564</v>
      </c>
      <c r="C53" s="24"/>
      <c r="D53" s="25"/>
      <c r="E53" s="8" t="s">
        <v>565</v>
      </c>
      <c r="F53" s="24"/>
      <c r="G53" s="136" t="s">
        <v>566</v>
      </c>
      <c r="H53" s="26"/>
    </row>
    <row r="54" spans="1:8" ht="14.25" customHeight="1">
      <c r="A54" s="27"/>
      <c r="B54" s="21"/>
      <c r="C54" s="18"/>
      <c r="D54" s="18"/>
      <c r="E54" s="18"/>
      <c r="F54" s="18"/>
      <c r="G54" s="3"/>
      <c r="H54" s="18"/>
    </row>
    <row r="55" spans="1:8" ht="14.25" customHeight="1">
      <c r="A55" s="27"/>
      <c r="B55" s="21"/>
      <c r="C55" s="18"/>
      <c r="D55" s="18"/>
      <c r="E55" s="18"/>
      <c r="F55" s="18"/>
      <c r="G55" s="3"/>
      <c r="H55" s="18"/>
    </row>
    <row r="56" spans="1:8" ht="14.25" customHeight="1">
      <c r="A56" s="27"/>
      <c r="B56" s="21"/>
      <c r="C56" s="18"/>
      <c r="D56" s="18"/>
      <c r="E56" s="18"/>
      <c r="F56" s="18"/>
      <c r="G56" s="3"/>
      <c r="H56" s="18"/>
    </row>
    <row r="57" spans="1:8" ht="21">
      <c r="A57" s="190"/>
      <c r="B57" s="192"/>
      <c r="C57" s="192"/>
      <c r="D57" s="192"/>
      <c r="E57" s="192"/>
      <c r="F57" s="192"/>
      <c r="G57" s="192"/>
      <c r="H57" s="192"/>
    </row>
    <row r="58" ht="14.25" customHeight="1">
      <c r="H58" s="183" t="s">
        <v>640</v>
      </c>
    </row>
    <row r="59" spans="1:8" ht="21" customHeight="1">
      <c r="A59" s="193" t="s">
        <v>77</v>
      </c>
      <c r="B59" s="193"/>
      <c r="C59" s="194"/>
      <c r="D59" s="195" t="s">
        <v>78</v>
      </c>
      <c r="E59" s="196"/>
      <c r="F59" s="197" t="s">
        <v>79</v>
      </c>
      <c r="G59" s="193"/>
      <c r="H59" s="193"/>
    </row>
    <row r="60" spans="1:8" ht="14.25" customHeight="1">
      <c r="A60" s="16"/>
      <c r="B60" s="17" t="s">
        <v>181</v>
      </c>
      <c r="C60" s="18"/>
      <c r="D60" s="19"/>
      <c r="E60" s="4"/>
      <c r="F60" s="18"/>
      <c r="G60" s="135"/>
      <c r="H60" s="20"/>
    </row>
    <row r="61" spans="1:8" ht="14.25" customHeight="1">
      <c r="A61" s="16"/>
      <c r="B61" s="21" t="s">
        <v>182</v>
      </c>
      <c r="C61" s="18"/>
      <c r="D61" s="19"/>
      <c r="E61" s="4" t="s">
        <v>183</v>
      </c>
      <c r="F61" s="18"/>
      <c r="G61" s="135" t="s">
        <v>184</v>
      </c>
      <c r="H61" s="20"/>
    </row>
    <row r="62" spans="1:8" ht="14.25" customHeight="1">
      <c r="A62" s="16"/>
      <c r="B62" s="21" t="s">
        <v>185</v>
      </c>
      <c r="C62" s="18"/>
      <c r="D62" s="19"/>
      <c r="E62" s="4" t="s">
        <v>186</v>
      </c>
      <c r="F62" s="18"/>
      <c r="G62" s="135" t="s">
        <v>187</v>
      </c>
      <c r="H62" s="20"/>
    </row>
    <row r="63" spans="1:8" ht="14.25" customHeight="1">
      <c r="A63" s="16"/>
      <c r="B63" s="21" t="s">
        <v>188</v>
      </c>
      <c r="C63" s="18"/>
      <c r="D63" s="19"/>
      <c r="E63" s="4" t="s">
        <v>189</v>
      </c>
      <c r="F63" s="18"/>
      <c r="G63" s="135" t="s">
        <v>190</v>
      </c>
      <c r="H63" s="20"/>
    </row>
    <row r="64" spans="1:8" ht="15" customHeight="1">
      <c r="A64" s="16"/>
      <c r="B64" s="17" t="s">
        <v>204</v>
      </c>
      <c r="C64" s="18"/>
      <c r="D64" s="19"/>
      <c r="E64" s="4"/>
      <c r="F64" s="18"/>
      <c r="G64" s="18"/>
      <c r="H64" s="20"/>
    </row>
    <row r="65" spans="1:8" ht="15.75" customHeight="1">
      <c r="A65" s="16"/>
      <c r="B65" s="21" t="s">
        <v>205</v>
      </c>
      <c r="C65" s="18"/>
      <c r="D65" s="19"/>
      <c r="E65" s="4" t="s">
        <v>206</v>
      </c>
      <c r="F65" s="18"/>
      <c r="G65" s="133" t="s">
        <v>207</v>
      </c>
      <c r="H65" s="20"/>
    </row>
    <row r="66" spans="1:8" ht="15.75" customHeight="1">
      <c r="A66" s="16"/>
      <c r="B66" s="21" t="s">
        <v>208</v>
      </c>
      <c r="C66" s="18"/>
      <c r="D66" s="19"/>
      <c r="E66" s="4" t="s">
        <v>209</v>
      </c>
      <c r="F66" s="18"/>
      <c r="G66" s="133" t="s">
        <v>210</v>
      </c>
      <c r="H66" s="20"/>
    </row>
    <row r="67" spans="1:8" ht="15.75" customHeight="1">
      <c r="A67" s="16"/>
      <c r="B67" s="21" t="s">
        <v>211</v>
      </c>
      <c r="C67" s="18"/>
      <c r="D67" s="19"/>
      <c r="E67" s="4" t="s">
        <v>209</v>
      </c>
      <c r="F67" s="18"/>
      <c r="G67" s="133" t="s">
        <v>210</v>
      </c>
      <c r="H67" s="20"/>
    </row>
    <row r="68" spans="1:8" ht="15.75" customHeight="1">
      <c r="A68" s="16"/>
      <c r="B68" s="21" t="s">
        <v>212</v>
      </c>
      <c r="C68" s="18"/>
      <c r="D68" s="19"/>
      <c r="E68" s="4" t="s">
        <v>209</v>
      </c>
      <c r="F68" s="18"/>
      <c r="G68" s="133" t="s">
        <v>213</v>
      </c>
      <c r="H68" s="20"/>
    </row>
    <row r="69" spans="1:8" ht="15.75" customHeight="1">
      <c r="A69" s="16"/>
      <c r="B69" s="21" t="s">
        <v>214</v>
      </c>
      <c r="C69" s="18"/>
      <c r="D69" s="19"/>
      <c r="E69" s="4" t="s">
        <v>215</v>
      </c>
      <c r="F69" s="18"/>
      <c r="G69" s="133" t="s">
        <v>216</v>
      </c>
      <c r="H69" s="20"/>
    </row>
    <row r="70" spans="1:8" ht="15.75" customHeight="1">
      <c r="A70" s="16"/>
      <c r="B70" s="21" t="s">
        <v>217</v>
      </c>
      <c r="C70" s="18"/>
      <c r="D70" s="19"/>
      <c r="E70" s="4" t="s">
        <v>218</v>
      </c>
      <c r="F70" s="18"/>
      <c r="G70" s="133" t="s">
        <v>219</v>
      </c>
      <c r="H70" s="20"/>
    </row>
    <row r="71" spans="1:8" ht="15.75" customHeight="1">
      <c r="A71" s="16"/>
      <c r="B71" s="21" t="s">
        <v>220</v>
      </c>
      <c r="C71" s="18"/>
      <c r="D71" s="19"/>
      <c r="E71" s="4" t="s">
        <v>221</v>
      </c>
      <c r="F71" s="18"/>
      <c r="G71" s="133" t="s">
        <v>222</v>
      </c>
      <c r="H71" s="20"/>
    </row>
    <row r="72" spans="1:8" ht="15.75" customHeight="1">
      <c r="A72" s="16"/>
      <c r="B72" s="21" t="s">
        <v>223</v>
      </c>
      <c r="C72" s="18"/>
      <c r="D72" s="19"/>
      <c r="E72" s="4" t="s">
        <v>196</v>
      </c>
      <c r="F72" s="18"/>
      <c r="G72" s="133" t="s">
        <v>224</v>
      </c>
      <c r="H72" s="20"/>
    </row>
    <row r="73" spans="1:8" ht="15" customHeight="1">
      <c r="A73" s="16"/>
      <c r="B73" s="17" t="s">
        <v>225</v>
      </c>
      <c r="C73" s="18"/>
      <c r="D73" s="19"/>
      <c r="E73" s="4"/>
      <c r="F73" s="18"/>
      <c r="G73" s="133"/>
      <c r="H73" s="20"/>
    </row>
    <row r="74" spans="1:8" ht="15" customHeight="1">
      <c r="A74" s="16"/>
      <c r="B74" s="21" t="s">
        <v>226</v>
      </c>
      <c r="C74" s="18"/>
      <c r="D74" s="19"/>
      <c r="E74" s="4" t="s">
        <v>227</v>
      </c>
      <c r="F74" s="18"/>
      <c r="G74" s="133" t="s">
        <v>228</v>
      </c>
      <c r="H74" s="20"/>
    </row>
    <row r="75" spans="1:8" ht="15" customHeight="1">
      <c r="A75" s="16"/>
      <c r="B75" s="21" t="s">
        <v>229</v>
      </c>
      <c r="C75" s="18"/>
      <c r="D75" s="19"/>
      <c r="E75" s="4" t="s">
        <v>230</v>
      </c>
      <c r="F75" s="18"/>
      <c r="G75" s="133" t="s">
        <v>231</v>
      </c>
      <c r="H75" s="20"/>
    </row>
    <row r="76" spans="1:8" ht="15" customHeight="1">
      <c r="A76" s="16"/>
      <c r="B76" s="21" t="s">
        <v>232</v>
      </c>
      <c r="C76" s="18"/>
      <c r="D76" s="19"/>
      <c r="E76" s="4" t="s">
        <v>113</v>
      </c>
      <c r="F76" s="18"/>
      <c r="G76" s="133" t="s">
        <v>233</v>
      </c>
      <c r="H76" s="20"/>
    </row>
    <row r="77" spans="1:8" ht="15" customHeight="1">
      <c r="A77" s="16" t="s">
        <v>80</v>
      </c>
      <c r="B77" s="17" t="s">
        <v>234</v>
      </c>
      <c r="C77" s="18"/>
      <c r="D77" s="19"/>
      <c r="E77" s="4"/>
      <c r="F77" s="18"/>
      <c r="G77" s="133"/>
      <c r="H77" s="20"/>
    </row>
    <row r="78" spans="1:8" ht="15.75" customHeight="1">
      <c r="A78" s="16"/>
      <c r="B78" s="21" t="s">
        <v>235</v>
      </c>
      <c r="C78" s="18"/>
      <c r="D78" s="19"/>
      <c r="E78" s="4" t="s">
        <v>236</v>
      </c>
      <c r="F78" s="18"/>
      <c r="G78" s="133" t="s">
        <v>237</v>
      </c>
      <c r="H78" s="20"/>
    </row>
    <row r="79" spans="1:8" ht="15.75" customHeight="1">
      <c r="A79" s="16"/>
      <c r="B79" s="21" t="s">
        <v>238</v>
      </c>
      <c r="C79" s="18"/>
      <c r="D79" s="19"/>
      <c r="E79" s="4" t="s">
        <v>239</v>
      </c>
      <c r="F79" s="18"/>
      <c r="G79" s="133" t="s">
        <v>240</v>
      </c>
      <c r="H79" s="20"/>
    </row>
    <row r="80" spans="1:8" ht="15.75" customHeight="1">
      <c r="A80" s="16"/>
      <c r="B80" s="21" t="s">
        <v>241</v>
      </c>
      <c r="C80" s="18"/>
      <c r="D80" s="19"/>
      <c r="E80" s="4" t="s">
        <v>242</v>
      </c>
      <c r="F80" s="18"/>
      <c r="G80" s="133" t="s">
        <v>243</v>
      </c>
      <c r="H80" s="20"/>
    </row>
    <row r="81" spans="1:8" ht="15.75" customHeight="1">
      <c r="A81" s="16"/>
      <c r="B81" s="21" t="s">
        <v>244</v>
      </c>
      <c r="C81" s="18"/>
      <c r="D81" s="19"/>
      <c r="E81" s="4" t="s">
        <v>245</v>
      </c>
      <c r="F81" s="18"/>
      <c r="G81" s="133" t="s">
        <v>246</v>
      </c>
      <c r="H81" s="20"/>
    </row>
    <row r="82" spans="1:8" ht="15" customHeight="1">
      <c r="A82" s="16" t="s">
        <v>80</v>
      </c>
      <c r="B82" s="17" t="s">
        <v>247</v>
      </c>
      <c r="C82" s="18"/>
      <c r="D82" s="19"/>
      <c r="E82" s="4"/>
      <c r="F82" s="18"/>
      <c r="G82" s="133"/>
      <c r="H82" s="20"/>
    </row>
    <row r="83" spans="1:8" ht="15" customHeight="1">
      <c r="A83" s="16"/>
      <c r="B83" s="21" t="s">
        <v>248</v>
      </c>
      <c r="C83" s="18"/>
      <c r="D83" s="19"/>
      <c r="E83" s="4" t="s">
        <v>249</v>
      </c>
      <c r="F83" s="18"/>
      <c r="G83" s="133" t="s">
        <v>250</v>
      </c>
      <c r="H83" s="20"/>
    </row>
    <row r="84" spans="1:8" ht="15" customHeight="1">
      <c r="A84" s="16"/>
      <c r="B84" s="21" t="s">
        <v>251</v>
      </c>
      <c r="C84" s="18"/>
      <c r="D84" s="19"/>
      <c r="E84" s="4" t="s">
        <v>252</v>
      </c>
      <c r="F84" s="18"/>
      <c r="G84" s="133" t="s">
        <v>253</v>
      </c>
      <c r="H84" s="20"/>
    </row>
    <row r="85" spans="1:8" ht="15" customHeight="1">
      <c r="A85" s="16"/>
      <c r="B85" s="21" t="s">
        <v>254</v>
      </c>
      <c r="C85" s="18"/>
      <c r="D85" s="19"/>
      <c r="E85" s="4" t="s">
        <v>255</v>
      </c>
      <c r="F85" s="18"/>
      <c r="G85" s="133" t="s">
        <v>256</v>
      </c>
      <c r="H85" s="20"/>
    </row>
    <row r="86" spans="1:8" ht="15" customHeight="1">
      <c r="A86" s="16"/>
      <c r="B86" s="21" t="s">
        <v>257</v>
      </c>
      <c r="C86" s="18"/>
      <c r="D86" s="19"/>
      <c r="E86" s="4" t="s">
        <v>255</v>
      </c>
      <c r="F86" s="18"/>
      <c r="G86" s="133" t="s">
        <v>258</v>
      </c>
      <c r="H86" s="20"/>
    </row>
    <row r="87" spans="1:8" ht="15" customHeight="1">
      <c r="A87" s="16"/>
      <c r="B87" s="21" t="s">
        <v>259</v>
      </c>
      <c r="C87" s="18"/>
      <c r="D87" s="19"/>
      <c r="E87" s="4" t="s">
        <v>260</v>
      </c>
      <c r="F87" s="18"/>
      <c r="G87" s="133" t="s">
        <v>261</v>
      </c>
      <c r="H87" s="20"/>
    </row>
    <row r="88" spans="1:8" ht="15" customHeight="1">
      <c r="A88" s="16" t="s">
        <v>80</v>
      </c>
      <c r="B88" s="17" t="s">
        <v>262</v>
      </c>
      <c r="C88" s="18"/>
      <c r="D88" s="19"/>
      <c r="E88" s="4"/>
      <c r="F88" s="18"/>
      <c r="G88" s="133"/>
      <c r="H88" s="20"/>
    </row>
    <row r="89" spans="1:8" ht="15" customHeight="1">
      <c r="A89" s="16"/>
      <c r="B89" s="21" t="s">
        <v>263</v>
      </c>
      <c r="C89" s="18"/>
      <c r="D89" s="19"/>
      <c r="E89" s="4" t="s">
        <v>264</v>
      </c>
      <c r="F89" s="18"/>
      <c r="G89" s="133" t="s">
        <v>265</v>
      </c>
      <c r="H89" s="20"/>
    </row>
    <row r="90" spans="1:8" ht="15" customHeight="1">
      <c r="A90" s="16"/>
      <c r="B90" s="21" t="s">
        <v>266</v>
      </c>
      <c r="C90" s="18"/>
      <c r="D90" s="19"/>
      <c r="E90" s="4" t="s">
        <v>267</v>
      </c>
      <c r="F90" s="18"/>
      <c r="G90" s="133" t="s">
        <v>268</v>
      </c>
      <c r="H90" s="20"/>
    </row>
    <row r="91" spans="1:8" ht="15" customHeight="1">
      <c r="A91" s="16" t="s">
        <v>80</v>
      </c>
      <c r="B91" s="17" t="s">
        <v>269</v>
      </c>
      <c r="C91" s="18"/>
      <c r="D91" s="19"/>
      <c r="E91" s="4"/>
      <c r="F91" s="18"/>
      <c r="G91" s="133"/>
      <c r="H91" s="20"/>
    </row>
    <row r="92" spans="1:8" ht="16.5" customHeight="1">
      <c r="A92" s="16"/>
      <c r="B92" s="21" t="s">
        <v>270</v>
      </c>
      <c r="C92" s="18"/>
      <c r="D92" s="19"/>
      <c r="E92" s="4" t="s">
        <v>84</v>
      </c>
      <c r="F92" s="18"/>
      <c r="G92" s="133" t="s">
        <v>271</v>
      </c>
      <c r="H92" s="20"/>
    </row>
    <row r="93" spans="1:8" ht="16.5" customHeight="1">
      <c r="A93" s="16"/>
      <c r="B93" s="21" t="s">
        <v>272</v>
      </c>
      <c r="C93" s="18"/>
      <c r="D93" s="19"/>
      <c r="E93" s="4" t="s">
        <v>273</v>
      </c>
      <c r="F93" s="18"/>
      <c r="G93" s="133" t="s">
        <v>274</v>
      </c>
      <c r="H93" s="20"/>
    </row>
    <row r="94" spans="1:8" ht="16.5" customHeight="1">
      <c r="A94" s="16"/>
      <c r="B94" s="21" t="s">
        <v>275</v>
      </c>
      <c r="C94" s="18"/>
      <c r="D94" s="19"/>
      <c r="E94" s="4" t="s">
        <v>276</v>
      </c>
      <c r="F94" s="18"/>
      <c r="G94" s="133" t="s">
        <v>277</v>
      </c>
      <c r="H94" s="20"/>
    </row>
    <row r="95" spans="1:8" ht="16.5" customHeight="1">
      <c r="A95" s="16"/>
      <c r="B95" s="21" t="s">
        <v>278</v>
      </c>
      <c r="C95" s="18"/>
      <c r="D95" s="19"/>
      <c r="E95" s="4" t="s">
        <v>279</v>
      </c>
      <c r="F95" s="18"/>
      <c r="G95" s="133" t="s">
        <v>280</v>
      </c>
      <c r="H95" s="20"/>
    </row>
    <row r="96" spans="1:8" ht="16.5" customHeight="1">
      <c r="A96" s="16"/>
      <c r="B96" s="21" t="s">
        <v>281</v>
      </c>
      <c r="C96" s="18"/>
      <c r="D96" s="19"/>
      <c r="E96" s="4" t="s">
        <v>282</v>
      </c>
      <c r="F96" s="18"/>
      <c r="G96" s="133" t="s">
        <v>283</v>
      </c>
      <c r="H96" s="20"/>
    </row>
    <row r="97" spans="1:8" ht="15" customHeight="1">
      <c r="A97" s="16"/>
      <c r="B97" s="21" t="s">
        <v>284</v>
      </c>
      <c r="C97" s="18"/>
      <c r="D97" s="19"/>
      <c r="E97" s="4" t="s">
        <v>568</v>
      </c>
      <c r="F97" s="18"/>
      <c r="G97" s="133" t="s">
        <v>285</v>
      </c>
      <c r="H97" s="20"/>
    </row>
    <row r="98" spans="1:8" ht="15" customHeight="1">
      <c r="A98" s="16"/>
      <c r="B98" s="21" t="s">
        <v>286</v>
      </c>
      <c r="C98" s="18"/>
      <c r="D98" s="19"/>
      <c r="E98" s="4" t="s">
        <v>287</v>
      </c>
      <c r="F98" s="18"/>
      <c r="G98" s="133" t="s">
        <v>288</v>
      </c>
      <c r="H98" s="20"/>
    </row>
    <row r="99" spans="1:8" ht="15" customHeight="1">
      <c r="A99" s="16"/>
      <c r="B99" s="21" t="s">
        <v>289</v>
      </c>
      <c r="C99" s="18"/>
      <c r="D99" s="19"/>
      <c r="E99" s="4" t="s">
        <v>290</v>
      </c>
      <c r="F99" s="18"/>
      <c r="G99" s="133" t="s">
        <v>291</v>
      </c>
      <c r="H99" s="20"/>
    </row>
    <row r="100" spans="1:8" ht="15" customHeight="1">
      <c r="A100" s="16"/>
      <c r="B100" s="21" t="s">
        <v>292</v>
      </c>
      <c r="C100" s="18"/>
      <c r="D100" s="19"/>
      <c r="E100" s="4" t="s">
        <v>293</v>
      </c>
      <c r="F100" s="18"/>
      <c r="G100" s="133" t="s">
        <v>294</v>
      </c>
      <c r="H100" s="20"/>
    </row>
    <row r="101" spans="1:8" ht="15" customHeight="1">
      <c r="A101" s="16"/>
      <c r="B101" s="21" t="s">
        <v>295</v>
      </c>
      <c r="C101" s="18"/>
      <c r="D101" s="19"/>
      <c r="E101" s="4" t="s">
        <v>296</v>
      </c>
      <c r="F101" s="18"/>
      <c r="G101" s="133" t="s">
        <v>297</v>
      </c>
      <c r="H101" s="20"/>
    </row>
    <row r="102" spans="1:8" ht="15" customHeight="1">
      <c r="A102" s="16"/>
      <c r="B102" s="21" t="s">
        <v>298</v>
      </c>
      <c r="C102" s="18"/>
      <c r="D102" s="19"/>
      <c r="E102" s="4" t="s">
        <v>641</v>
      </c>
      <c r="F102" s="18"/>
      <c r="G102" s="133" t="s">
        <v>299</v>
      </c>
      <c r="H102" s="20"/>
    </row>
    <row r="103" spans="1:8" ht="15" customHeight="1">
      <c r="A103" s="16"/>
      <c r="B103" s="21" t="s">
        <v>300</v>
      </c>
      <c r="C103" s="18"/>
      <c r="D103" s="19"/>
      <c r="E103" s="4" t="s">
        <v>301</v>
      </c>
      <c r="F103" s="18"/>
      <c r="G103" s="133" t="s">
        <v>302</v>
      </c>
      <c r="H103" s="20"/>
    </row>
    <row r="104" spans="1:8" ht="15" customHeight="1">
      <c r="A104" s="16"/>
      <c r="B104" s="21" t="s">
        <v>303</v>
      </c>
      <c r="C104" s="18"/>
      <c r="D104" s="19"/>
      <c r="E104" s="4" t="s">
        <v>304</v>
      </c>
      <c r="F104" s="18"/>
      <c r="G104" s="133" t="s">
        <v>305</v>
      </c>
      <c r="H104" s="20"/>
    </row>
    <row r="105" spans="1:8" ht="15" customHeight="1">
      <c r="A105" s="16"/>
      <c r="B105" s="21" t="s">
        <v>306</v>
      </c>
      <c r="C105" s="18"/>
      <c r="D105" s="19"/>
      <c r="E105" s="4" t="s">
        <v>307</v>
      </c>
      <c r="F105" s="18"/>
      <c r="G105" s="133" t="s">
        <v>308</v>
      </c>
      <c r="H105" s="20"/>
    </row>
    <row r="106" spans="1:8" ht="15" customHeight="1">
      <c r="A106" s="22"/>
      <c r="B106" s="23" t="s">
        <v>309</v>
      </c>
      <c r="C106" s="24"/>
      <c r="D106" s="25"/>
      <c r="E106" s="8" t="s">
        <v>310</v>
      </c>
      <c r="F106" s="24"/>
      <c r="G106" s="134" t="s">
        <v>311</v>
      </c>
      <c r="H106" s="26"/>
    </row>
    <row r="107" spans="1:8" ht="14.25" customHeight="1">
      <c r="A107" s="27"/>
      <c r="B107" s="21"/>
      <c r="C107" s="18"/>
      <c r="D107" s="18"/>
      <c r="E107" s="18"/>
      <c r="F107" s="18"/>
      <c r="G107" s="18"/>
      <c r="H107" s="18"/>
    </row>
    <row r="108" spans="1:8" ht="14.25" customHeight="1">
      <c r="A108" s="27"/>
      <c r="B108" s="21"/>
      <c r="C108" s="18"/>
      <c r="D108" s="18"/>
      <c r="E108" s="18"/>
      <c r="F108" s="18"/>
      <c r="G108" s="18"/>
      <c r="H108" s="18"/>
    </row>
    <row r="109" spans="1:8" ht="14.25" customHeight="1">
      <c r="A109" s="27"/>
      <c r="B109" s="21"/>
      <c r="C109" s="18"/>
      <c r="D109" s="18"/>
      <c r="E109" s="18"/>
      <c r="F109" s="18"/>
      <c r="G109" s="18"/>
      <c r="H109" s="18"/>
    </row>
    <row r="110" spans="1:8" ht="15" customHeight="1">
      <c r="A110" s="27"/>
      <c r="B110" s="21"/>
      <c r="C110" s="18"/>
      <c r="D110" s="18"/>
      <c r="E110" s="18"/>
      <c r="F110" s="18"/>
      <c r="G110" s="18"/>
      <c r="H110" s="18"/>
    </row>
    <row r="111" spans="1:8" ht="13.5">
      <c r="A111" s="27"/>
      <c r="B111" s="21"/>
      <c r="C111" s="18"/>
      <c r="D111" s="18"/>
      <c r="E111" s="18"/>
      <c r="F111" s="18"/>
      <c r="G111" s="3"/>
      <c r="H111" s="18"/>
    </row>
    <row r="112" spans="1:8" ht="13.5">
      <c r="A112" s="27"/>
      <c r="B112" s="21"/>
      <c r="C112" s="18"/>
      <c r="D112" s="18"/>
      <c r="E112" s="18"/>
      <c r="F112" s="18"/>
      <c r="G112" s="3"/>
      <c r="H112" s="18"/>
    </row>
  </sheetData>
  <sheetProtection/>
  <mergeCells count="8">
    <mergeCell ref="A1:H1"/>
    <mergeCell ref="A3:C3"/>
    <mergeCell ref="D3:E3"/>
    <mergeCell ref="F3:H3"/>
    <mergeCell ref="A57:H57"/>
    <mergeCell ref="A59:C59"/>
    <mergeCell ref="D59:E59"/>
    <mergeCell ref="F59:H59"/>
  </mergeCells>
  <printOptions horizontalCentered="1"/>
  <pageMargins left="0.5511811023622047" right="0.5511811023622047" top="0.6299212598425197" bottom="0.62992125984251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295"/>
  <sheetViews>
    <sheetView showGridLines="0" zoomScaleSheetLayoutView="100" zoomScalePageLayoutView="0" workbookViewId="0" topLeftCell="A18">
      <selection activeCell="I18" sqref="I18"/>
    </sheetView>
  </sheetViews>
  <sheetFormatPr defaultColWidth="9.00390625" defaultRowHeight="6.75" customHeight="1"/>
  <cols>
    <col min="1" max="1" width="2.75390625" style="69" customWidth="1"/>
    <col min="2" max="2" width="2.25390625" style="69" customWidth="1"/>
    <col min="3" max="7" width="2.625" style="69" customWidth="1"/>
    <col min="8" max="8" width="2.50390625" style="69" customWidth="1"/>
    <col min="9" max="10" width="2.625" style="69" customWidth="1"/>
    <col min="11" max="12" width="2.875" style="69" customWidth="1"/>
    <col min="13" max="21" width="2.625" style="69" customWidth="1"/>
    <col min="22" max="22" width="2.75390625" style="69" customWidth="1"/>
    <col min="23" max="29" width="2.625" style="69" customWidth="1"/>
    <col min="30" max="30" width="2.50390625" style="69" customWidth="1"/>
    <col min="31" max="56" width="2.625" style="69" customWidth="1"/>
    <col min="57" max="16384" width="9.00390625" style="69" customWidth="1"/>
  </cols>
  <sheetData>
    <row r="1" spans="1:41" ht="21.75" customHeight="1">
      <c r="A1" s="307" t="s">
        <v>608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AH1" s="308"/>
      <c r="AI1" s="308"/>
      <c r="AJ1" s="308"/>
      <c r="AK1" s="308"/>
      <c r="AL1" s="308"/>
      <c r="AM1" s="308"/>
      <c r="AN1" s="308"/>
      <c r="AO1" s="308"/>
    </row>
    <row r="2" spans="6:56" ht="6.75" customHeight="1">
      <c r="F2" s="71"/>
      <c r="G2" s="285" t="s">
        <v>374</v>
      </c>
      <c r="H2" s="286"/>
      <c r="I2" s="286"/>
      <c r="J2" s="287"/>
      <c r="K2" s="291">
        <f>U2+U5+U8+U15+U20+U25+U28+U33+J5+J7</f>
        <v>83</v>
      </c>
      <c r="L2" s="295"/>
      <c r="M2" s="76"/>
      <c r="N2" s="76"/>
      <c r="O2" s="71"/>
      <c r="P2" s="285" t="s">
        <v>375</v>
      </c>
      <c r="Q2" s="286"/>
      <c r="R2" s="286"/>
      <c r="S2" s="286"/>
      <c r="T2" s="286"/>
      <c r="U2" s="295">
        <f>AB2+AH2+AN2</f>
        <v>8</v>
      </c>
      <c r="V2" s="77"/>
      <c r="W2" s="232" t="s">
        <v>376</v>
      </c>
      <c r="X2" s="227"/>
      <c r="Y2" s="227"/>
      <c r="Z2" s="227"/>
      <c r="AA2" s="227"/>
      <c r="AB2" s="235">
        <v>2</v>
      </c>
      <c r="AC2" s="232" t="s">
        <v>377</v>
      </c>
      <c r="AD2" s="227"/>
      <c r="AE2" s="227"/>
      <c r="AF2" s="227"/>
      <c r="AG2" s="227"/>
      <c r="AH2" s="235">
        <v>3</v>
      </c>
      <c r="AI2" s="232" t="s">
        <v>378</v>
      </c>
      <c r="AJ2" s="227"/>
      <c r="AK2" s="227"/>
      <c r="AL2" s="227"/>
      <c r="AM2" s="227"/>
      <c r="AN2" s="235">
        <v>3</v>
      </c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</row>
    <row r="3" spans="1:56" ht="6" customHeight="1">
      <c r="A3" s="70"/>
      <c r="B3" s="70"/>
      <c r="C3" s="70"/>
      <c r="D3" s="148"/>
      <c r="F3" s="78"/>
      <c r="G3" s="288"/>
      <c r="H3" s="289"/>
      <c r="I3" s="289"/>
      <c r="J3" s="290"/>
      <c r="K3" s="293"/>
      <c r="L3" s="296"/>
      <c r="N3" s="78"/>
      <c r="O3" s="74"/>
      <c r="P3" s="288"/>
      <c r="Q3" s="289"/>
      <c r="R3" s="289"/>
      <c r="S3" s="289"/>
      <c r="T3" s="289"/>
      <c r="U3" s="296"/>
      <c r="W3" s="233"/>
      <c r="X3" s="234"/>
      <c r="Y3" s="234"/>
      <c r="Z3" s="234"/>
      <c r="AA3" s="234"/>
      <c r="AB3" s="236"/>
      <c r="AC3" s="233"/>
      <c r="AD3" s="234"/>
      <c r="AE3" s="234"/>
      <c r="AF3" s="234"/>
      <c r="AG3" s="234"/>
      <c r="AH3" s="236"/>
      <c r="AI3" s="233"/>
      <c r="AJ3" s="234"/>
      <c r="AK3" s="234"/>
      <c r="AL3" s="234"/>
      <c r="AM3" s="234"/>
      <c r="AN3" s="236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</row>
    <row r="4" spans="1:40" ht="6" customHeight="1">
      <c r="A4" s="70"/>
      <c r="B4" s="70"/>
      <c r="C4" s="70"/>
      <c r="D4" s="148"/>
      <c r="E4" s="149"/>
      <c r="F4" s="82"/>
      <c r="G4" s="83"/>
      <c r="H4" s="83"/>
      <c r="I4" s="83"/>
      <c r="J4" s="70"/>
      <c r="K4" s="84"/>
      <c r="L4" s="84"/>
      <c r="N4" s="82"/>
      <c r="O4" s="70"/>
      <c r="P4" s="83"/>
      <c r="Q4" s="83"/>
      <c r="R4" s="83"/>
      <c r="S4" s="83"/>
      <c r="T4" s="83"/>
      <c r="U4" s="84"/>
      <c r="W4" s="83"/>
      <c r="X4" s="83"/>
      <c r="Y4" s="83"/>
      <c r="Z4" s="83"/>
      <c r="AA4" s="83"/>
      <c r="AB4" s="85"/>
      <c r="AC4" s="83"/>
      <c r="AD4" s="83"/>
      <c r="AE4" s="83"/>
      <c r="AF4" s="83"/>
      <c r="AG4" s="83"/>
      <c r="AH4" s="84"/>
      <c r="AI4" s="83"/>
      <c r="AJ4" s="83"/>
      <c r="AK4" s="83"/>
      <c r="AL4" s="83"/>
      <c r="AM4" s="83"/>
      <c r="AN4" s="84"/>
    </row>
    <row r="5" spans="1:40" ht="6" customHeight="1">
      <c r="A5" s="148"/>
      <c r="B5" s="148"/>
      <c r="C5" s="148"/>
      <c r="D5" s="148"/>
      <c r="E5" s="149"/>
      <c r="F5" s="82"/>
      <c r="G5" s="228" t="s">
        <v>379</v>
      </c>
      <c r="H5" s="228"/>
      <c r="I5" s="228"/>
      <c r="J5" s="230">
        <v>1</v>
      </c>
      <c r="K5" s="84"/>
      <c r="L5" s="84"/>
      <c r="N5" s="82"/>
      <c r="O5" s="70"/>
      <c r="P5" s="285" t="s">
        <v>380</v>
      </c>
      <c r="Q5" s="286"/>
      <c r="R5" s="286"/>
      <c r="S5" s="286"/>
      <c r="T5" s="286"/>
      <c r="U5" s="295">
        <f>AB5+1</f>
        <v>3</v>
      </c>
      <c r="W5" s="232" t="s">
        <v>381</v>
      </c>
      <c r="X5" s="227"/>
      <c r="Y5" s="227"/>
      <c r="Z5" s="227"/>
      <c r="AA5" s="227"/>
      <c r="AB5" s="235">
        <v>2</v>
      </c>
      <c r="AC5" s="83"/>
      <c r="AD5" s="83"/>
      <c r="AE5" s="83"/>
      <c r="AF5" s="83"/>
      <c r="AG5" s="83"/>
      <c r="AH5" s="84"/>
      <c r="AI5" s="83"/>
      <c r="AJ5" s="83"/>
      <c r="AK5" s="83"/>
      <c r="AL5" s="83"/>
      <c r="AM5" s="83"/>
      <c r="AN5" s="84"/>
    </row>
    <row r="6" spans="1:40" ht="6" customHeight="1">
      <c r="A6" s="148"/>
      <c r="B6" s="148"/>
      <c r="C6" s="148"/>
      <c r="D6" s="148"/>
      <c r="F6" s="82"/>
      <c r="G6" s="228"/>
      <c r="H6" s="228"/>
      <c r="I6" s="228"/>
      <c r="J6" s="230"/>
      <c r="K6" s="84"/>
      <c r="L6" s="84"/>
      <c r="N6" s="78"/>
      <c r="O6" s="86"/>
      <c r="P6" s="288"/>
      <c r="Q6" s="289"/>
      <c r="R6" s="289"/>
      <c r="S6" s="289"/>
      <c r="T6" s="289"/>
      <c r="U6" s="296"/>
      <c r="V6" s="78"/>
      <c r="W6" s="233"/>
      <c r="X6" s="234"/>
      <c r="Y6" s="234"/>
      <c r="Z6" s="234"/>
      <c r="AA6" s="234"/>
      <c r="AB6" s="236"/>
      <c r="AC6" s="83"/>
      <c r="AD6" s="83"/>
      <c r="AE6" s="83"/>
      <c r="AF6" s="83"/>
      <c r="AG6" s="83"/>
      <c r="AH6" s="84"/>
      <c r="AI6" s="83"/>
      <c r="AJ6" s="83"/>
      <c r="AK6" s="83"/>
      <c r="AL6" s="83"/>
      <c r="AM6" s="83"/>
      <c r="AN6" s="84"/>
    </row>
    <row r="7" spans="6:40" ht="6" customHeight="1">
      <c r="F7" s="82"/>
      <c r="G7" s="228" t="s">
        <v>382</v>
      </c>
      <c r="H7" s="228"/>
      <c r="I7" s="228"/>
      <c r="J7" s="230">
        <v>1</v>
      </c>
      <c r="K7" s="84"/>
      <c r="L7" s="84"/>
      <c r="N7" s="82"/>
      <c r="O7" s="70"/>
      <c r="P7" s="83"/>
      <c r="Q7" s="83"/>
      <c r="R7" s="83"/>
      <c r="S7" s="83"/>
      <c r="T7" s="83"/>
      <c r="U7" s="84"/>
      <c r="W7" s="83"/>
      <c r="X7" s="83"/>
      <c r="Y7" s="83"/>
      <c r="Z7" s="83"/>
      <c r="AA7" s="83"/>
      <c r="AB7" s="84"/>
      <c r="AC7" s="83"/>
      <c r="AD7" s="83"/>
      <c r="AE7" s="83"/>
      <c r="AF7" s="83"/>
      <c r="AG7" s="83"/>
      <c r="AH7" s="84"/>
      <c r="AI7" s="83"/>
      <c r="AJ7" s="83"/>
      <c r="AK7" s="83"/>
      <c r="AL7" s="83"/>
      <c r="AM7" s="83"/>
      <c r="AN7" s="84"/>
    </row>
    <row r="8" spans="6:40" ht="6.75" customHeight="1">
      <c r="F8" s="82"/>
      <c r="G8" s="228"/>
      <c r="H8" s="228"/>
      <c r="I8" s="228"/>
      <c r="J8" s="230"/>
      <c r="K8" s="84"/>
      <c r="L8" s="84"/>
      <c r="N8" s="89"/>
      <c r="O8" s="71"/>
      <c r="P8" s="285" t="s">
        <v>384</v>
      </c>
      <c r="Q8" s="286"/>
      <c r="R8" s="286"/>
      <c r="S8" s="286"/>
      <c r="T8" s="286"/>
      <c r="U8" s="295">
        <f>AB8+AH8+1+5</f>
        <v>16</v>
      </c>
      <c r="V8" s="77"/>
      <c r="W8" s="340" t="s">
        <v>385</v>
      </c>
      <c r="X8" s="341"/>
      <c r="Y8" s="341"/>
      <c r="Z8" s="341"/>
      <c r="AA8" s="341"/>
      <c r="AB8" s="337">
        <v>7</v>
      </c>
      <c r="AC8" s="232" t="s">
        <v>386</v>
      </c>
      <c r="AD8" s="227"/>
      <c r="AE8" s="227"/>
      <c r="AF8" s="227"/>
      <c r="AG8" s="227"/>
      <c r="AH8" s="338">
        <v>3</v>
      </c>
      <c r="AI8" s="150"/>
      <c r="AJ8" s="151"/>
      <c r="AK8" s="151"/>
      <c r="AL8" s="151"/>
      <c r="AM8" s="151"/>
      <c r="AN8" s="152"/>
    </row>
    <row r="9" spans="6:40" ht="6.75" customHeight="1">
      <c r="F9" s="82"/>
      <c r="G9" s="339" t="s">
        <v>383</v>
      </c>
      <c r="H9" s="339"/>
      <c r="I9" s="339"/>
      <c r="J9" s="339"/>
      <c r="K9" s="339"/>
      <c r="L9" s="339"/>
      <c r="N9" s="82"/>
      <c r="O9" s="70"/>
      <c r="P9" s="288"/>
      <c r="Q9" s="289"/>
      <c r="R9" s="289"/>
      <c r="S9" s="289"/>
      <c r="T9" s="289"/>
      <c r="U9" s="296"/>
      <c r="W9" s="340"/>
      <c r="X9" s="341"/>
      <c r="Y9" s="341"/>
      <c r="Z9" s="341"/>
      <c r="AA9" s="341"/>
      <c r="AB9" s="337"/>
      <c r="AC9" s="233"/>
      <c r="AD9" s="234"/>
      <c r="AE9" s="234"/>
      <c r="AF9" s="234"/>
      <c r="AG9" s="234"/>
      <c r="AH9" s="338"/>
      <c r="AI9" s="150"/>
      <c r="AJ9" s="151"/>
      <c r="AK9" s="151"/>
      <c r="AL9" s="151"/>
      <c r="AM9" s="151"/>
      <c r="AN9" s="152"/>
    </row>
    <row r="10" spans="6:40" ht="6.75" customHeight="1">
      <c r="F10" s="82"/>
      <c r="G10" s="339"/>
      <c r="H10" s="339"/>
      <c r="I10" s="339"/>
      <c r="J10" s="339"/>
      <c r="K10" s="339"/>
      <c r="L10" s="339"/>
      <c r="N10" s="82"/>
      <c r="O10" s="70"/>
      <c r="P10" s="145"/>
      <c r="Q10" s="145"/>
      <c r="R10" s="145"/>
      <c r="S10" s="145"/>
      <c r="T10" s="145"/>
      <c r="U10" s="153"/>
      <c r="W10" s="303" t="s">
        <v>609</v>
      </c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4"/>
      <c r="AJ10" s="304"/>
      <c r="AK10" s="304"/>
      <c r="AL10" s="304"/>
      <c r="AM10" s="304"/>
      <c r="AN10" s="304"/>
    </row>
    <row r="11" spans="6:40" ht="6.75" customHeight="1">
      <c r="F11" s="82"/>
      <c r="G11" s="92"/>
      <c r="H11" s="92"/>
      <c r="I11" s="92"/>
      <c r="J11" s="92"/>
      <c r="K11" s="87"/>
      <c r="L11" s="87"/>
      <c r="N11" s="82"/>
      <c r="O11" s="70"/>
      <c r="P11" s="145"/>
      <c r="Q11" s="145"/>
      <c r="R11" s="145"/>
      <c r="S11" s="145"/>
      <c r="T11" s="145"/>
      <c r="U11" s="153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</row>
    <row r="12" spans="6:40" ht="6.75" customHeight="1">
      <c r="F12" s="82"/>
      <c r="G12" s="92"/>
      <c r="H12" s="92"/>
      <c r="I12" s="92"/>
      <c r="J12" s="92"/>
      <c r="K12" s="87"/>
      <c r="L12" s="87"/>
      <c r="N12" s="82"/>
      <c r="O12" s="70"/>
      <c r="P12" s="145"/>
      <c r="Q12" s="145"/>
      <c r="R12" s="145"/>
      <c r="S12" s="145"/>
      <c r="T12" s="145"/>
      <c r="U12" s="153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</row>
    <row r="13" spans="6:40" ht="6.75" customHeight="1">
      <c r="F13" s="82"/>
      <c r="G13" s="92"/>
      <c r="H13" s="92"/>
      <c r="I13" s="92"/>
      <c r="J13" s="92"/>
      <c r="K13" s="87"/>
      <c r="L13" s="87"/>
      <c r="N13" s="82"/>
      <c r="O13" s="70"/>
      <c r="P13" s="145"/>
      <c r="Q13" s="145"/>
      <c r="R13" s="145"/>
      <c r="S13" s="145"/>
      <c r="T13" s="145"/>
      <c r="U13" s="153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</row>
    <row r="14" spans="6:41" ht="6.75" customHeight="1">
      <c r="F14" s="82"/>
      <c r="G14" s="93"/>
      <c r="H14" s="93"/>
      <c r="I14" s="93"/>
      <c r="J14" s="93"/>
      <c r="K14" s="87"/>
      <c r="L14" s="87"/>
      <c r="N14" s="82"/>
      <c r="O14" s="70"/>
      <c r="P14" s="83"/>
      <c r="Q14" s="83"/>
      <c r="R14" s="83"/>
      <c r="S14" s="83"/>
      <c r="T14" s="83"/>
      <c r="U14" s="83"/>
      <c r="W14" s="70"/>
      <c r="X14" s="70"/>
      <c r="Y14" s="70"/>
      <c r="Z14" s="70"/>
      <c r="AA14" s="70"/>
      <c r="AB14" s="91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</row>
    <row r="15" spans="6:28" ht="6.75" customHeight="1">
      <c r="F15" s="82"/>
      <c r="I15" s="70"/>
      <c r="J15" s="70"/>
      <c r="K15" s="70"/>
      <c r="L15" s="70"/>
      <c r="M15" s="70"/>
      <c r="N15" s="89"/>
      <c r="O15" s="71"/>
      <c r="P15" s="232" t="s">
        <v>387</v>
      </c>
      <c r="Q15" s="227"/>
      <c r="R15" s="227"/>
      <c r="S15" s="227"/>
      <c r="T15" s="227"/>
      <c r="U15" s="235">
        <f>AB15+2</f>
        <v>4</v>
      </c>
      <c r="V15" s="77"/>
      <c r="W15" s="232" t="s">
        <v>388</v>
      </c>
      <c r="X15" s="227"/>
      <c r="Y15" s="227"/>
      <c r="Z15" s="227"/>
      <c r="AA15" s="227"/>
      <c r="AB15" s="338">
        <v>2</v>
      </c>
    </row>
    <row r="16" spans="6:28" ht="6.75" customHeight="1">
      <c r="F16" s="82"/>
      <c r="G16" s="70"/>
      <c r="H16" s="70"/>
      <c r="I16" s="70"/>
      <c r="J16" s="70"/>
      <c r="K16" s="70"/>
      <c r="L16" s="70"/>
      <c r="M16" s="70"/>
      <c r="N16" s="82"/>
      <c r="O16" s="70"/>
      <c r="P16" s="233"/>
      <c r="Q16" s="234"/>
      <c r="R16" s="234"/>
      <c r="S16" s="234"/>
      <c r="T16" s="234"/>
      <c r="U16" s="236"/>
      <c r="W16" s="233"/>
      <c r="X16" s="234"/>
      <c r="Y16" s="234"/>
      <c r="Z16" s="234"/>
      <c r="AA16" s="234"/>
      <c r="AB16" s="338"/>
    </row>
    <row r="17" spans="6:28" ht="6.75" customHeight="1">
      <c r="F17" s="82"/>
      <c r="G17" s="70"/>
      <c r="H17" s="70"/>
      <c r="I17" s="70"/>
      <c r="J17" s="70"/>
      <c r="K17" s="70"/>
      <c r="L17" s="70"/>
      <c r="M17" s="70"/>
      <c r="N17" s="82"/>
      <c r="O17" s="70"/>
      <c r="P17" s="248" t="s">
        <v>610</v>
      </c>
      <c r="Q17" s="248"/>
      <c r="R17" s="248"/>
      <c r="S17" s="248"/>
      <c r="T17" s="248"/>
      <c r="U17" s="248"/>
      <c r="W17" s="83"/>
      <c r="X17" s="83"/>
      <c r="Y17" s="83"/>
      <c r="Z17" s="83"/>
      <c r="AA17" s="83"/>
      <c r="AB17" s="84"/>
    </row>
    <row r="18" spans="6:28" ht="6.75" customHeight="1">
      <c r="F18" s="82"/>
      <c r="G18" s="70"/>
      <c r="H18" s="70"/>
      <c r="I18" s="70"/>
      <c r="J18" s="70"/>
      <c r="K18" s="70"/>
      <c r="L18" s="70"/>
      <c r="M18" s="70"/>
      <c r="N18" s="82"/>
      <c r="O18" s="70"/>
      <c r="P18" s="281"/>
      <c r="Q18" s="281"/>
      <c r="R18" s="281"/>
      <c r="S18" s="281"/>
      <c r="T18" s="281"/>
      <c r="U18" s="281"/>
      <c r="W18" s="83"/>
      <c r="X18" s="83"/>
      <c r="Y18" s="83"/>
      <c r="Z18" s="83"/>
      <c r="AA18" s="83"/>
      <c r="AB18" s="84"/>
    </row>
    <row r="19" spans="6:15" ht="6.75" customHeight="1">
      <c r="F19" s="82"/>
      <c r="G19" s="70"/>
      <c r="H19" s="70"/>
      <c r="I19" s="70"/>
      <c r="J19" s="70"/>
      <c r="K19" s="70"/>
      <c r="L19" s="70"/>
      <c r="M19" s="70"/>
      <c r="N19" s="82"/>
      <c r="O19" s="70"/>
    </row>
    <row r="20" spans="6:28" ht="6.75" customHeight="1">
      <c r="F20" s="82"/>
      <c r="G20" s="70"/>
      <c r="H20" s="70"/>
      <c r="I20" s="70"/>
      <c r="J20" s="70"/>
      <c r="K20" s="70"/>
      <c r="L20" s="70"/>
      <c r="M20" s="70"/>
      <c r="N20" s="89"/>
      <c r="O20" s="76"/>
      <c r="P20" s="285" t="s">
        <v>389</v>
      </c>
      <c r="Q20" s="286"/>
      <c r="R20" s="286"/>
      <c r="S20" s="286"/>
      <c r="T20" s="286"/>
      <c r="U20" s="295">
        <f>AB20+2</f>
        <v>8</v>
      </c>
      <c r="V20" s="77"/>
      <c r="W20" s="285" t="s">
        <v>390</v>
      </c>
      <c r="X20" s="286"/>
      <c r="Y20" s="286"/>
      <c r="Z20" s="286"/>
      <c r="AA20" s="286"/>
      <c r="AB20" s="337">
        <v>6</v>
      </c>
    </row>
    <row r="21" spans="6:28" ht="6.75" customHeight="1">
      <c r="F21" s="82"/>
      <c r="G21" s="70"/>
      <c r="H21" s="70"/>
      <c r="I21" s="70"/>
      <c r="J21" s="70"/>
      <c r="K21" s="70"/>
      <c r="L21" s="70"/>
      <c r="M21" s="70"/>
      <c r="N21" s="82"/>
      <c r="O21" s="70"/>
      <c r="P21" s="288"/>
      <c r="Q21" s="289"/>
      <c r="R21" s="289"/>
      <c r="S21" s="289"/>
      <c r="T21" s="289"/>
      <c r="U21" s="296"/>
      <c r="W21" s="288"/>
      <c r="X21" s="289"/>
      <c r="Y21" s="289"/>
      <c r="Z21" s="289"/>
      <c r="AA21" s="289"/>
      <c r="AB21" s="337"/>
    </row>
    <row r="22" spans="6:28" ht="6.75" customHeight="1">
      <c r="F22" s="82"/>
      <c r="G22" s="70"/>
      <c r="H22" s="70"/>
      <c r="I22" s="70"/>
      <c r="J22" s="70"/>
      <c r="K22" s="70"/>
      <c r="L22" s="70"/>
      <c r="M22" s="70"/>
      <c r="N22" s="82"/>
      <c r="O22" s="70"/>
      <c r="P22" s="248" t="s">
        <v>611</v>
      </c>
      <c r="Q22" s="248"/>
      <c r="R22" s="248"/>
      <c r="S22" s="248"/>
      <c r="T22" s="248"/>
      <c r="U22" s="248"/>
      <c r="W22" s="145"/>
      <c r="X22" s="145"/>
      <c r="Y22" s="145"/>
      <c r="Z22" s="145"/>
      <c r="AA22" s="145"/>
      <c r="AB22" s="153"/>
    </row>
    <row r="23" spans="6:28" ht="6.75" customHeight="1">
      <c r="F23" s="82"/>
      <c r="G23" s="70"/>
      <c r="H23" s="70"/>
      <c r="I23" s="70"/>
      <c r="J23" s="70"/>
      <c r="K23" s="70"/>
      <c r="L23" s="70"/>
      <c r="M23" s="70"/>
      <c r="N23" s="82"/>
      <c r="O23" s="70"/>
      <c r="P23" s="281"/>
      <c r="Q23" s="281"/>
      <c r="R23" s="281"/>
      <c r="S23" s="281"/>
      <c r="T23" s="281"/>
      <c r="U23" s="281"/>
      <c r="W23" s="145"/>
      <c r="X23" s="145"/>
      <c r="Y23" s="145"/>
      <c r="Z23" s="145"/>
      <c r="AA23" s="145"/>
      <c r="AB23" s="153"/>
    </row>
    <row r="24" spans="6:15" ht="6.75" customHeight="1">
      <c r="F24" s="82"/>
      <c r="G24" s="70"/>
      <c r="H24" s="70"/>
      <c r="I24" s="70"/>
      <c r="J24" s="70"/>
      <c r="K24" s="70"/>
      <c r="L24" s="70"/>
      <c r="M24" s="70"/>
      <c r="N24" s="82"/>
      <c r="O24" s="70"/>
    </row>
    <row r="25" spans="6:34" ht="6.75" customHeight="1">
      <c r="F25" s="82"/>
      <c r="G25" s="70"/>
      <c r="H25" s="70"/>
      <c r="I25" s="70"/>
      <c r="J25" s="70"/>
      <c r="K25" s="70"/>
      <c r="L25" s="70"/>
      <c r="M25" s="70"/>
      <c r="N25" s="89"/>
      <c r="O25" s="76"/>
      <c r="P25" s="272" t="s">
        <v>569</v>
      </c>
      <c r="Q25" s="273"/>
      <c r="R25" s="273"/>
      <c r="S25" s="273"/>
      <c r="T25" s="273"/>
      <c r="U25" s="276">
        <f>AB25+AH25+1</f>
        <v>5</v>
      </c>
      <c r="V25" s="76"/>
      <c r="W25" s="272" t="s">
        <v>570</v>
      </c>
      <c r="X25" s="273"/>
      <c r="Y25" s="273"/>
      <c r="Z25" s="273"/>
      <c r="AA25" s="273"/>
      <c r="AB25" s="372">
        <v>2</v>
      </c>
      <c r="AC25" s="227" t="s">
        <v>571</v>
      </c>
      <c r="AD25" s="227"/>
      <c r="AE25" s="227"/>
      <c r="AF25" s="227"/>
      <c r="AG25" s="227"/>
      <c r="AH25" s="338">
        <v>2</v>
      </c>
    </row>
    <row r="26" spans="6:34" ht="6.75" customHeight="1">
      <c r="F26" s="82"/>
      <c r="G26" s="70"/>
      <c r="H26" s="70"/>
      <c r="I26" s="70"/>
      <c r="J26" s="70"/>
      <c r="K26" s="70"/>
      <c r="L26" s="70"/>
      <c r="M26" s="70"/>
      <c r="N26" s="82"/>
      <c r="O26" s="70"/>
      <c r="P26" s="274"/>
      <c r="Q26" s="275"/>
      <c r="R26" s="275"/>
      <c r="S26" s="275"/>
      <c r="T26" s="275"/>
      <c r="U26" s="277"/>
      <c r="W26" s="274"/>
      <c r="X26" s="275"/>
      <c r="Y26" s="275"/>
      <c r="Z26" s="275"/>
      <c r="AA26" s="275"/>
      <c r="AB26" s="373"/>
      <c r="AC26" s="234"/>
      <c r="AD26" s="234"/>
      <c r="AE26" s="234"/>
      <c r="AF26" s="234"/>
      <c r="AG26" s="234"/>
      <c r="AH26" s="338"/>
    </row>
    <row r="27" spans="6:15" ht="6.75" customHeight="1">
      <c r="F27" s="82"/>
      <c r="G27" s="70"/>
      <c r="H27" s="70"/>
      <c r="I27" s="70"/>
      <c r="J27" s="70"/>
      <c r="K27" s="70"/>
      <c r="L27" s="70"/>
      <c r="M27" s="70"/>
      <c r="N27" s="82"/>
      <c r="O27" s="70"/>
    </row>
    <row r="28" spans="6:40" ht="6.75" customHeight="1">
      <c r="F28" s="82"/>
      <c r="G28" s="70"/>
      <c r="H28" s="70"/>
      <c r="I28" s="70"/>
      <c r="J28" s="70"/>
      <c r="K28" s="70"/>
      <c r="L28" s="70"/>
      <c r="M28" s="70"/>
      <c r="N28" s="89"/>
      <c r="O28" s="71"/>
      <c r="P28" s="232" t="s">
        <v>391</v>
      </c>
      <c r="Q28" s="227"/>
      <c r="R28" s="227"/>
      <c r="S28" s="227"/>
      <c r="T28" s="227"/>
      <c r="U28" s="235">
        <f>AB28+AH28+AN28+AB30+1</f>
        <v>21</v>
      </c>
      <c r="V28" s="77"/>
      <c r="W28" s="232" t="s">
        <v>392</v>
      </c>
      <c r="X28" s="227"/>
      <c r="Y28" s="227"/>
      <c r="Z28" s="227"/>
      <c r="AA28" s="227"/>
      <c r="AB28" s="235">
        <v>4</v>
      </c>
      <c r="AC28" s="232" t="s">
        <v>393</v>
      </c>
      <c r="AD28" s="227"/>
      <c r="AE28" s="227"/>
      <c r="AF28" s="227"/>
      <c r="AG28" s="227"/>
      <c r="AH28" s="235">
        <v>7</v>
      </c>
      <c r="AI28" s="232" t="s">
        <v>394</v>
      </c>
      <c r="AJ28" s="227"/>
      <c r="AK28" s="227"/>
      <c r="AL28" s="227"/>
      <c r="AM28" s="227"/>
      <c r="AN28" s="235">
        <v>5</v>
      </c>
    </row>
    <row r="29" spans="6:40" ht="6.75" customHeight="1">
      <c r="F29" s="82"/>
      <c r="G29" s="70"/>
      <c r="H29" s="70"/>
      <c r="I29" s="70"/>
      <c r="J29" s="70"/>
      <c r="K29" s="70"/>
      <c r="L29" s="70"/>
      <c r="M29" s="70"/>
      <c r="N29" s="82"/>
      <c r="O29" s="70"/>
      <c r="P29" s="233"/>
      <c r="Q29" s="234"/>
      <c r="R29" s="234"/>
      <c r="S29" s="234"/>
      <c r="T29" s="234"/>
      <c r="U29" s="236"/>
      <c r="W29" s="233"/>
      <c r="X29" s="234"/>
      <c r="Y29" s="234"/>
      <c r="Z29" s="234"/>
      <c r="AA29" s="234"/>
      <c r="AB29" s="236"/>
      <c r="AC29" s="233"/>
      <c r="AD29" s="234"/>
      <c r="AE29" s="234"/>
      <c r="AF29" s="234"/>
      <c r="AG29" s="234"/>
      <c r="AH29" s="236"/>
      <c r="AI29" s="233"/>
      <c r="AJ29" s="234"/>
      <c r="AK29" s="234"/>
      <c r="AL29" s="234"/>
      <c r="AM29" s="234"/>
      <c r="AN29" s="236"/>
    </row>
    <row r="30" spans="6:41" ht="6.75" customHeight="1">
      <c r="F30" s="82"/>
      <c r="G30" s="70"/>
      <c r="H30" s="70"/>
      <c r="I30" s="70"/>
      <c r="J30" s="70"/>
      <c r="K30" s="70"/>
      <c r="L30" s="70"/>
      <c r="M30" s="70"/>
      <c r="N30" s="82"/>
      <c r="O30" s="70"/>
      <c r="P30" s="83"/>
      <c r="Q30" s="83"/>
      <c r="R30" s="83"/>
      <c r="S30" s="83"/>
      <c r="T30" s="83"/>
      <c r="U30" s="83"/>
      <c r="W30" s="232" t="s">
        <v>395</v>
      </c>
      <c r="X30" s="227"/>
      <c r="Y30" s="227"/>
      <c r="Z30" s="227"/>
      <c r="AA30" s="227"/>
      <c r="AB30" s="235">
        <v>4</v>
      </c>
      <c r="AO30" s="83"/>
    </row>
    <row r="31" spans="6:41" ht="6.75" customHeight="1">
      <c r="F31" s="82"/>
      <c r="I31" s="70"/>
      <c r="J31" s="70"/>
      <c r="K31" s="70"/>
      <c r="L31" s="70"/>
      <c r="M31" s="70"/>
      <c r="N31" s="82"/>
      <c r="O31" s="70"/>
      <c r="P31" s="83"/>
      <c r="Q31" s="83"/>
      <c r="R31" s="83"/>
      <c r="S31" s="83"/>
      <c r="T31" s="83"/>
      <c r="U31" s="83"/>
      <c r="W31" s="233"/>
      <c r="X31" s="234"/>
      <c r="Y31" s="234"/>
      <c r="Z31" s="234"/>
      <c r="AA31" s="234"/>
      <c r="AB31" s="236"/>
      <c r="AO31" s="83"/>
    </row>
    <row r="32" spans="6:15" ht="6.75" customHeight="1">
      <c r="F32" s="82"/>
      <c r="I32" s="70"/>
      <c r="J32" s="70"/>
      <c r="K32" s="70"/>
      <c r="L32" s="70"/>
      <c r="M32" s="70"/>
      <c r="N32" s="82"/>
      <c r="O32" s="70"/>
    </row>
    <row r="33" spans="6:40" ht="6.75" customHeight="1">
      <c r="F33" s="82"/>
      <c r="I33" s="70"/>
      <c r="J33" s="70"/>
      <c r="K33" s="70"/>
      <c r="L33" s="70"/>
      <c r="M33" s="70"/>
      <c r="N33" s="89"/>
      <c r="O33" s="71"/>
      <c r="P33" s="232" t="s">
        <v>396</v>
      </c>
      <c r="Q33" s="227"/>
      <c r="R33" s="227"/>
      <c r="S33" s="227"/>
      <c r="T33" s="227"/>
      <c r="U33" s="235">
        <f>AB33+AH33+AN33+1</f>
        <v>16</v>
      </c>
      <c r="V33" s="77"/>
      <c r="W33" s="232" t="s">
        <v>397</v>
      </c>
      <c r="X33" s="227"/>
      <c r="Y33" s="227"/>
      <c r="Z33" s="227"/>
      <c r="AA33" s="227"/>
      <c r="AB33" s="235">
        <v>9</v>
      </c>
      <c r="AC33" s="232" t="s">
        <v>398</v>
      </c>
      <c r="AD33" s="227"/>
      <c r="AE33" s="227"/>
      <c r="AF33" s="227"/>
      <c r="AG33" s="227"/>
      <c r="AH33" s="235">
        <v>3</v>
      </c>
      <c r="AI33" s="232" t="s">
        <v>399</v>
      </c>
      <c r="AJ33" s="227"/>
      <c r="AK33" s="227"/>
      <c r="AL33" s="227"/>
      <c r="AM33" s="227"/>
      <c r="AN33" s="235">
        <v>3</v>
      </c>
    </row>
    <row r="34" spans="6:40" ht="6.75" customHeight="1">
      <c r="F34" s="82"/>
      <c r="I34" s="70"/>
      <c r="J34" s="70"/>
      <c r="K34" s="70"/>
      <c r="L34" s="70"/>
      <c r="M34" s="70"/>
      <c r="N34" s="70"/>
      <c r="O34" s="74"/>
      <c r="P34" s="233"/>
      <c r="Q34" s="234"/>
      <c r="R34" s="234"/>
      <c r="S34" s="234"/>
      <c r="T34" s="234"/>
      <c r="U34" s="236"/>
      <c r="W34" s="233"/>
      <c r="X34" s="234"/>
      <c r="Y34" s="234"/>
      <c r="Z34" s="234"/>
      <c r="AA34" s="234"/>
      <c r="AB34" s="236"/>
      <c r="AC34" s="233"/>
      <c r="AD34" s="234"/>
      <c r="AE34" s="234"/>
      <c r="AF34" s="234"/>
      <c r="AG34" s="234"/>
      <c r="AH34" s="236"/>
      <c r="AI34" s="233"/>
      <c r="AJ34" s="234"/>
      <c r="AK34" s="234"/>
      <c r="AL34" s="234"/>
      <c r="AM34" s="234"/>
      <c r="AN34" s="236"/>
    </row>
    <row r="35" ht="6.75" customHeight="1">
      <c r="F35" s="82"/>
    </row>
    <row r="36" spans="6:56" ht="6.75" customHeight="1">
      <c r="F36" s="77"/>
      <c r="G36" s="232" t="s">
        <v>400</v>
      </c>
      <c r="H36" s="227"/>
      <c r="I36" s="227"/>
      <c r="J36" s="265"/>
      <c r="K36" s="229">
        <f>U36+U41+U44+U47+J38+J40</f>
        <v>29</v>
      </c>
      <c r="L36" s="235"/>
      <c r="M36" s="76"/>
      <c r="N36" s="76"/>
      <c r="O36" s="71"/>
      <c r="P36" s="285" t="s">
        <v>401</v>
      </c>
      <c r="Q36" s="286"/>
      <c r="R36" s="286"/>
      <c r="S36" s="286"/>
      <c r="T36" s="286"/>
      <c r="U36" s="295">
        <f>AB36+AH36+AN36+1</f>
        <v>9</v>
      </c>
      <c r="V36" s="77"/>
      <c r="W36" s="232" t="s">
        <v>376</v>
      </c>
      <c r="X36" s="227"/>
      <c r="Y36" s="227"/>
      <c r="Z36" s="227"/>
      <c r="AA36" s="227"/>
      <c r="AB36" s="235">
        <v>2</v>
      </c>
      <c r="AC36" s="232" t="s">
        <v>402</v>
      </c>
      <c r="AD36" s="227"/>
      <c r="AE36" s="227"/>
      <c r="AF36" s="227"/>
      <c r="AG36" s="227"/>
      <c r="AH36" s="235">
        <v>5</v>
      </c>
      <c r="AI36" s="232" t="s">
        <v>403</v>
      </c>
      <c r="AJ36" s="227"/>
      <c r="AK36" s="227"/>
      <c r="AL36" s="227"/>
      <c r="AM36" s="227"/>
      <c r="AN36" s="235">
        <v>1</v>
      </c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</row>
    <row r="37" spans="6:56" ht="6.75" customHeight="1">
      <c r="F37" s="82"/>
      <c r="G37" s="233"/>
      <c r="H37" s="234"/>
      <c r="I37" s="234"/>
      <c r="J37" s="266"/>
      <c r="K37" s="268"/>
      <c r="L37" s="236"/>
      <c r="N37" s="78"/>
      <c r="O37" s="74"/>
      <c r="P37" s="288"/>
      <c r="Q37" s="289"/>
      <c r="R37" s="289"/>
      <c r="S37" s="289"/>
      <c r="T37" s="289"/>
      <c r="U37" s="296"/>
      <c r="W37" s="233"/>
      <c r="X37" s="234"/>
      <c r="Y37" s="234"/>
      <c r="Z37" s="234"/>
      <c r="AA37" s="234"/>
      <c r="AB37" s="236"/>
      <c r="AC37" s="233"/>
      <c r="AD37" s="234"/>
      <c r="AE37" s="234"/>
      <c r="AF37" s="234"/>
      <c r="AG37" s="234"/>
      <c r="AH37" s="236"/>
      <c r="AI37" s="233"/>
      <c r="AJ37" s="234"/>
      <c r="AK37" s="234"/>
      <c r="AL37" s="234"/>
      <c r="AM37" s="234"/>
      <c r="AN37" s="236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</row>
    <row r="38" spans="6:40" ht="6.75" customHeight="1">
      <c r="F38" s="82"/>
      <c r="G38" s="227" t="s">
        <v>379</v>
      </c>
      <c r="H38" s="227"/>
      <c r="I38" s="227"/>
      <c r="J38" s="229">
        <v>1</v>
      </c>
      <c r="K38" s="84"/>
      <c r="L38" s="84"/>
      <c r="N38" s="82"/>
      <c r="O38" s="70"/>
      <c r="P38" s="248" t="s">
        <v>612</v>
      </c>
      <c r="Q38" s="248"/>
      <c r="R38" s="248"/>
      <c r="S38" s="248"/>
      <c r="T38" s="248"/>
      <c r="U38" s="248"/>
      <c r="W38" s="83"/>
      <c r="X38" s="83"/>
      <c r="Y38" s="83"/>
      <c r="Z38" s="83"/>
      <c r="AA38" s="83"/>
      <c r="AB38" s="84"/>
      <c r="AC38" s="83"/>
      <c r="AD38" s="83"/>
      <c r="AE38" s="83"/>
      <c r="AF38" s="83"/>
      <c r="AG38" s="83"/>
      <c r="AH38" s="84"/>
      <c r="AI38" s="83"/>
      <c r="AJ38" s="83"/>
      <c r="AK38" s="83"/>
      <c r="AL38" s="83"/>
      <c r="AM38" s="83"/>
      <c r="AN38" s="84"/>
    </row>
    <row r="39" spans="6:40" ht="6.75" customHeight="1">
      <c r="F39" s="82"/>
      <c r="G39" s="228"/>
      <c r="H39" s="228"/>
      <c r="I39" s="228"/>
      <c r="J39" s="230"/>
      <c r="K39" s="84"/>
      <c r="L39" s="84"/>
      <c r="N39" s="82"/>
      <c r="O39" s="70"/>
      <c r="P39" s="281"/>
      <c r="Q39" s="281"/>
      <c r="R39" s="281"/>
      <c r="S39" s="281"/>
      <c r="T39" s="281"/>
      <c r="U39" s="281"/>
      <c r="W39" s="83"/>
      <c r="X39" s="83"/>
      <c r="Y39" s="83"/>
      <c r="Z39" s="83"/>
      <c r="AA39" s="83"/>
      <c r="AB39" s="84"/>
      <c r="AC39" s="83"/>
      <c r="AD39" s="83"/>
      <c r="AE39" s="83"/>
      <c r="AF39" s="83"/>
      <c r="AG39" s="83"/>
      <c r="AH39" s="84"/>
      <c r="AI39" s="83"/>
      <c r="AJ39" s="83"/>
      <c r="AK39" s="83"/>
      <c r="AL39" s="83"/>
      <c r="AM39" s="83"/>
      <c r="AN39" s="84"/>
    </row>
    <row r="40" spans="6:40" ht="6.75" customHeight="1">
      <c r="F40" s="82"/>
      <c r="G40" s="228" t="s">
        <v>382</v>
      </c>
      <c r="H40" s="228"/>
      <c r="I40" s="228"/>
      <c r="J40" s="230">
        <v>1</v>
      </c>
      <c r="N40" s="82"/>
      <c r="O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</row>
    <row r="41" spans="6:41" ht="6.75" customHeight="1">
      <c r="F41" s="82"/>
      <c r="G41" s="228"/>
      <c r="H41" s="228"/>
      <c r="I41" s="228"/>
      <c r="J41" s="230"/>
      <c r="M41" s="95"/>
      <c r="N41" s="89"/>
      <c r="O41" s="71"/>
      <c r="P41" s="237" t="s">
        <v>572</v>
      </c>
      <c r="Q41" s="231"/>
      <c r="R41" s="231"/>
      <c r="S41" s="231"/>
      <c r="T41" s="231"/>
      <c r="U41" s="235">
        <f>AB41+AH41+1</f>
        <v>6</v>
      </c>
      <c r="V41" s="89"/>
      <c r="W41" s="232" t="s">
        <v>404</v>
      </c>
      <c r="X41" s="227"/>
      <c r="Y41" s="227"/>
      <c r="Z41" s="227"/>
      <c r="AA41" s="227"/>
      <c r="AB41" s="235">
        <v>2</v>
      </c>
      <c r="AC41" s="231" t="s">
        <v>573</v>
      </c>
      <c r="AD41" s="231"/>
      <c r="AE41" s="231"/>
      <c r="AF41" s="231"/>
      <c r="AG41" s="231"/>
      <c r="AH41" s="235">
        <v>3</v>
      </c>
      <c r="AI41" s="96"/>
      <c r="AJ41" s="366" t="s">
        <v>613</v>
      </c>
      <c r="AK41" s="367"/>
      <c r="AL41" s="367"/>
      <c r="AM41" s="367"/>
      <c r="AN41" s="367"/>
      <c r="AO41" s="368"/>
    </row>
    <row r="42" spans="6:41" ht="6.75" customHeight="1">
      <c r="F42" s="82"/>
      <c r="G42" s="260" t="s">
        <v>614</v>
      </c>
      <c r="H42" s="260"/>
      <c r="I42" s="260"/>
      <c r="J42" s="260"/>
      <c r="K42" s="260"/>
      <c r="L42" s="260"/>
      <c r="M42" s="95"/>
      <c r="N42" s="82"/>
      <c r="O42" s="70"/>
      <c r="P42" s="238"/>
      <c r="Q42" s="239"/>
      <c r="R42" s="239"/>
      <c r="S42" s="239"/>
      <c r="T42" s="239"/>
      <c r="U42" s="365"/>
      <c r="V42" s="70"/>
      <c r="W42" s="233"/>
      <c r="X42" s="234"/>
      <c r="Y42" s="234"/>
      <c r="Z42" s="234"/>
      <c r="AA42" s="234"/>
      <c r="AB42" s="365"/>
      <c r="AC42" s="239"/>
      <c r="AD42" s="239"/>
      <c r="AE42" s="239"/>
      <c r="AF42" s="239"/>
      <c r="AG42" s="239"/>
      <c r="AH42" s="365"/>
      <c r="AI42" s="72"/>
      <c r="AJ42" s="369"/>
      <c r="AK42" s="370"/>
      <c r="AL42" s="370"/>
      <c r="AM42" s="370"/>
      <c r="AN42" s="370"/>
      <c r="AO42" s="371"/>
    </row>
    <row r="43" spans="6:41" ht="6.75" customHeight="1">
      <c r="F43" s="82"/>
      <c r="G43" s="260"/>
      <c r="H43" s="260"/>
      <c r="I43" s="260"/>
      <c r="J43" s="260"/>
      <c r="K43" s="260"/>
      <c r="L43" s="260"/>
      <c r="M43" s="95"/>
      <c r="N43" s="82"/>
      <c r="O43" s="70"/>
      <c r="P43" s="154"/>
      <c r="Q43" s="154"/>
      <c r="R43" s="154"/>
      <c r="S43" s="154"/>
      <c r="T43" s="154"/>
      <c r="U43" s="155"/>
      <c r="V43" s="70"/>
      <c r="W43" s="70"/>
      <c r="X43" s="70"/>
      <c r="Y43" s="70"/>
      <c r="Z43" s="70"/>
      <c r="AA43" s="70"/>
      <c r="AB43" s="155"/>
      <c r="AC43" s="70"/>
      <c r="AD43" s="70"/>
      <c r="AE43" s="70"/>
      <c r="AF43" s="70"/>
      <c r="AG43" s="70"/>
      <c r="AH43" s="155"/>
      <c r="AI43" s="70"/>
      <c r="AJ43" s="366" t="s">
        <v>615</v>
      </c>
      <c r="AK43" s="367"/>
      <c r="AL43" s="367"/>
      <c r="AM43" s="367"/>
      <c r="AN43" s="367"/>
      <c r="AO43" s="368"/>
    </row>
    <row r="44" spans="6:41" ht="6.75" customHeight="1">
      <c r="F44" s="82"/>
      <c r="G44" s="93"/>
      <c r="H44" s="93"/>
      <c r="I44" s="93"/>
      <c r="J44" s="93"/>
      <c r="K44" s="93"/>
      <c r="L44" s="93"/>
      <c r="M44" s="95"/>
      <c r="N44" s="89"/>
      <c r="O44" s="71"/>
      <c r="P44" s="232" t="s">
        <v>405</v>
      </c>
      <c r="Q44" s="227"/>
      <c r="R44" s="227"/>
      <c r="S44" s="227"/>
      <c r="T44" s="227"/>
      <c r="U44" s="235">
        <f>AB44+AH44+AN44+1</f>
        <v>5</v>
      </c>
      <c r="V44" s="77"/>
      <c r="W44" s="232" t="s">
        <v>406</v>
      </c>
      <c r="X44" s="227"/>
      <c r="Y44" s="227"/>
      <c r="Z44" s="227"/>
      <c r="AA44" s="227"/>
      <c r="AB44" s="235">
        <v>2</v>
      </c>
      <c r="AC44" s="232" t="s">
        <v>407</v>
      </c>
      <c r="AD44" s="227"/>
      <c r="AE44" s="227"/>
      <c r="AF44" s="227"/>
      <c r="AG44" s="227"/>
      <c r="AH44" s="235">
        <v>2</v>
      </c>
      <c r="AI44" s="82"/>
      <c r="AJ44" s="369"/>
      <c r="AK44" s="370"/>
      <c r="AL44" s="370"/>
      <c r="AM44" s="370"/>
      <c r="AN44" s="370"/>
      <c r="AO44" s="371"/>
    </row>
    <row r="45" spans="6:40" ht="6.75" customHeight="1">
      <c r="F45" s="82"/>
      <c r="G45" s="93"/>
      <c r="H45" s="93"/>
      <c r="I45" s="93"/>
      <c r="J45" s="93"/>
      <c r="K45" s="93"/>
      <c r="L45" s="93"/>
      <c r="M45" s="95"/>
      <c r="N45" s="82"/>
      <c r="O45" s="70"/>
      <c r="P45" s="233"/>
      <c r="Q45" s="234"/>
      <c r="R45" s="234"/>
      <c r="S45" s="234"/>
      <c r="T45" s="234"/>
      <c r="U45" s="236"/>
      <c r="W45" s="233"/>
      <c r="X45" s="234"/>
      <c r="Y45" s="234"/>
      <c r="Z45" s="234"/>
      <c r="AA45" s="234"/>
      <c r="AB45" s="236"/>
      <c r="AC45" s="233"/>
      <c r="AD45" s="234"/>
      <c r="AE45" s="234"/>
      <c r="AF45" s="234"/>
      <c r="AG45" s="234"/>
      <c r="AH45" s="236"/>
      <c r="AI45" s="82"/>
      <c r="AJ45" s="70"/>
      <c r="AK45" s="70"/>
      <c r="AL45" s="70"/>
      <c r="AM45" s="70"/>
      <c r="AN45" s="91"/>
    </row>
    <row r="46" spans="6:27" ht="6.75" customHeight="1">
      <c r="F46" s="82"/>
      <c r="G46" s="93"/>
      <c r="H46" s="93"/>
      <c r="I46" s="93"/>
      <c r="J46" s="93"/>
      <c r="K46" s="93"/>
      <c r="L46" s="93"/>
      <c r="M46" s="95"/>
      <c r="N46" s="82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6:28" ht="6.75" customHeight="1">
      <c r="F47" s="82"/>
      <c r="G47" s="93"/>
      <c r="H47" s="93"/>
      <c r="I47" s="93"/>
      <c r="J47" s="93"/>
      <c r="K47" s="93"/>
      <c r="N47" s="89"/>
      <c r="O47" s="71"/>
      <c r="P47" s="232" t="s">
        <v>408</v>
      </c>
      <c r="Q47" s="227"/>
      <c r="R47" s="227"/>
      <c r="S47" s="227"/>
      <c r="T47" s="227"/>
      <c r="U47" s="235">
        <f>AB47+1</f>
        <v>7</v>
      </c>
      <c r="V47" s="77"/>
      <c r="W47" s="232" t="s">
        <v>409</v>
      </c>
      <c r="X47" s="227"/>
      <c r="Y47" s="227"/>
      <c r="Z47" s="227"/>
      <c r="AA47" s="227"/>
      <c r="AB47" s="338">
        <v>6</v>
      </c>
    </row>
    <row r="48" spans="6:28" ht="6.75" customHeight="1">
      <c r="F48" s="82"/>
      <c r="G48" s="93"/>
      <c r="H48" s="93"/>
      <c r="I48" s="93"/>
      <c r="J48" s="93"/>
      <c r="K48" s="93"/>
      <c r="M48" s="70"/>
      <c r="N48" s="70"/>
      <c r="O48" s="70"/>
      <c r="P48" s="233"/>
      <c r="Q48" s="234"/>
      <c r="R48" s="234"/>
      <c r="S48" s="234"/>
      <c r="T48" s="234"/>
      <c r="U48" s="236"/>
      <c r="W48" s="233"/>
      <c r="X48" s="234"/>
      <c r="Y48" s="234"/>
      <c r="Z48" s="234"/>
      <c r="AA48" s="234"/>
      <c r="AB48" s="338"/>
    </row>
    <row r="49" ht="6.75" customHeight="1">
      <c r="F49" s="82"/>
    </row>
    <row r="50" spans="6:40" ht="6.75" customHeight="1">
      <c r="F50" s="77"/>
      <c r="G50" s="232" t="s">
        <v>410</v>
      </c>
      <c r="H50" s="227"/>
      <c r="I50" s="227"/>
      <c r="J50" s="265"/>
      <c r="K50" s="229">
        <f>U50+U53+U56+U61+U67+J52+J54</f>
        <v>51</v>
      </c>
      <c r="L50" s="235"/>
      <c r="M50" s="76"/>
      <c r="N50" s="76"/>
      <c r="O50" s="71"/>
      <c r="P50" s="232" t="s">
        <v>411</v>
      </c>
      <c r="Q50" s="227"/>
      <c r="R50" s="227"/>
      <c r="S50" s="227"/>
      <c r="T50" s="227"/>
      <c r="U50" s="235">
        <f>AB50+AH50+AN50</f>
        <v>7</v>
      </c>
      <c r="V50" s="77"/>
      <c r="W50" s="232" t="s">
        <v>376</v>
      </c>
      <c r="X50" s="227"/>
      <c r="Y50" s="227"/>
      <c r="Z50" s="227"/>
      <c r="AA50" s="227"/>
      <c r="AB50" s="235">
        <v>2</v>
      </c>
      <c r="AC50" s="232" t="s">
        <v>574</v>
      </c>
      <c r="AD50" s="227"/>
      <c r="AE50" s="227"/>
      <c r="AF50" s="227"/>
      <c r="AG50" s="227"/>
      <c r="AH50" s="235">
        <v>2</v>
      </c>
      <c r="AI50" s="232" t="s">
        <v>575</v>
      </c>
      <c r="AJ50" s="227"/>
      <c r="AK50" s="227"/>
      <c r="AL50" s="227"/>
      <c r="AM50" s="227"/>
      <c r="AN50" s="235">
        <v>3</v>
      </c>
    </row>
    <row r="51" spans="6:40" ht="6.75" customHeight="1">
      <c r="F51" s="82"/>
      <c r="G51" s="233"/>
      <c r="H51" s="234"/>
      <c r="I51" s="234"/>
      <c r="J51" s="266"/>
      <c r="K51" s="268"/>
      <c r="L51" s="236"/>
      <c r="N51" s="78"/>
      <c r="O51" s="74"/>
      <c r="P51" s="233"/>
      <c r="Q51" s="234"/>
      <c r="R51" s="234"/>
      <c r="S51" s="234"/>
      <c r="T51" s="234"/>
      <c r="U51" s="236"/>
      <c r="W51" s="233"/>
      <c r="X51" s="234"/>
      <c r="Y51" s="234"/>
      <c r="Z51" s="234"/>
      <c r="AA51" s="234"/>
      <c r="AB51" s="236"/>
      <c r="AC51" s="233"/>
      <c r="AD51" s="234"/>
      <c r="AE51" s="234"/>
      <c r="AF51" s="234"/>
      <c r="AG51" s="234"/>
      <c r="AH51" s="236"/>
      <c r="AI51" s="233"/>
      <c r="AJ51" s="234"/>
      <c r="AK51" s="234"/>
      <c r="AL51" s="234"/>
      <c r="AM51" s="234"/>
      <c r="AN51" s="236"/>
    </row>
    <row r="52" spans="6:15" ht="6.75" customHeight="1">
      <c r="F52" s="82"/>
      <c r="G52" s="227" t="s">
        <v>379</v>
      </c>
      <c r="H52" s="227"/>
      <c r="I52" s="227"/>
      <c r="J52" s="229">
        <v>1</v>
      </c>
      <c r="N52" s="82"/>
      <c r="O52" s="70"/>
    </row>
    <row r="53" spans="6:34" ht="6.75" customHeight="1">
      <c r="F53" s="82"/>
      <c r="G53" s="228"/>
      <c r="H53" s="228"/>
      <c r="I53" s="228"/>
      <c r="J53" s="230"/>
      <c r="N53" s="89"/>
      <c r="O53" s="71"/>
      <c r="P53" s="232" t="s">
        <v>412</v>
      </c>
      <c r="Q53" s="227"/>
      <c r="R53" s="227"/>
      <c r="S53" s="227"/>
      <c r="T53" s="227"/>
      <c r="U53" s="235">
        <f>AB53+AH53+1</f>
        <v>7</v>
      </c>
      <c r="V53" s="77"/>
      <c r="W53" s="232" t="s">
        <v>413</v>
      </c>
      <c r="X53" s="227"/>
      <c r="Y53" s="227"/>
      <c r="Z53" s="227"/>
      <c r="AA53" s="227"/>
      <c r="AB53" s="235">
        <v>3</v>
      </c>
      <c r="AC53" s="232" t="s">
        <v>414</v>
      </c>
      <c r="AD53" s="227"/>
      <c r="AE53" s="227"/>
      <c r="AF53" s="227"/>
      <c r="AG53" s="227"/>
      <c r="AH53" s="235">
        <v>3</v>
      </c>
    </row>
    <row r="54" spans="6:34" ht="6.75" customHeight="1">
      <c r="F54" s="82"/>
      <c r="G54" s="228" t="s">
        <v>382</v>
      </c>
      <c r="H54" s="228"/>
      <c r="I54" s="228"/>
      <c r="J54" s="230">
        <v>1</v>
      </c>
      <c r="N54" s="82"/>
      <c r="O54" s="70"/>
      <c r="P54" s="233"/>
      <c r="Q54" s="234"/>
      <c r="R54" s="234"/>
      <c r="S54" s="234"/>
      <c r="T54" s="234"/>
      <c r="U54" s="236"/>
      <c r="W54" s="233"/>
      <c r="X54" s="234"/>
      <c r="Y54" s="234"/>
      <c r="Z54" s="234"/>
      <c r="AA54" s="234"/>
      <c r="AB54" s="236"/>
      <c r="AC54" s="233"/>
      <c r="AD54" s="234"/>
      <c r="AE54" s="234"/>
      <c r="AF54" s="234"/>
      <c r="AG54" s="234"/>
      <c r="AH54" s="236"/>
    </row>
    <row r="55" spans="6:15" ht="6.75" customHeight="1">
      <c r="F55" s="82"/>
      <c r="G55" s="228"/>
      <c r="H55" s="228"/>
      <c r="I55" s="228"/>
      <c r="J55" s="230"/>
      <c r="N55" s="82"/>
      <c r="O55" s="70"/>
    </row>
    <row r="56" spans="6:40" ht="6.75" customHeight="1">
      <c r="F56" s="82"/>
      <c r="G56" s="260" t="s">
        <v>576</v>
      </c>
      <c r="H56" s="260"/>
      <c r="I56" s="260"/>
      <c r="J56" s="260"/>
      <c r="K56" s="260"/>
      <c r="L56" s="260"/>
      <c r="N56" s="89"/>
      <c r="O56" s="71"/>
      <c r="P56" s="232" t="s">
        <v>415</v>
      </c>
      <c r="Q56" s="227"/>
      <c r="R56" s="227"/>
      <c r="S56" s="227"/>
      <c r="T56" s="227"/>
      <c r="U56" s="235">
        <f>AB56+AH56+AN56+AB58+1</f>
        <v>21</v>
      </c>
      <c r="V56" s="77"/>
      <c r="W56" s="232" t="s">
        <v>416</v>
      </c>
      <c r="X56" s="227"/>
      <c r="Y56" s="227"/>
      <c r="Z56" s="227"/>
      <c r="AA56" s="227"/>
      <c r="AB56" s="235">
        <v>4</v>
      </c>
      <c r="AC56" s="232" t="s">
        <v>417</v>
      </c>
      <c r="AD56" s="227"/>
      <c r="AE56" s="227"/>
      <c r="AF56" s="227"/>
      <c r="AG56" s="227"/>
      <c r="AH56" s="235">
        <v>5</v>
      </c>
      <c r="AI56" s="232" t="s">
        <v>418</v>
      </c>
      <c r="AJ56" s="227"/>
      <c r="AK56" s="227"/>
      <c r="AL56" s="227"/>
      <c r="AM56" s="227"/>
      <c r="AN56" s="235">
        <v>7</v>
      </c>
    </row>
    <row r="57" spans="6:40" ht="6.75" customHeight="1">
      <c r="F57" s="82"/>
      <c r="G57" s="260"/>
      <c r="H57" s="260"/>
      <c r="I57" s="260"/>
      <c r="J57" s="260"/>
      <c r="K57" s="260"/>
      <c r="L57" s="260"/>
      <c r="N57" s="82"/>
      <c r="O57" s="70"/>
      <c r="P57" s="233"/>
      <c r="Q57" s="234"/>
      <c r="R57" s="234"/>
      <c r="S57" s="234"/>
      <c r="T57" s="234"/>
      <c r="U57" s="236"/>
      <c r="W57" s="233"/>
      <c r="X57" s="234"/>
      <c r="Y57" s="234"/>
      <c r="Z57" s="234"/>
      <c r="AA57" s="234"/>
      <c r="AB57" s="236"/>
      <c r="AC57" s="233"/>
      <c r="AD57" s="234"/>
      <c r="AE57" s="234"/>
      <c r="AF57" s="234"/>
      <c r="AG57" s="234"/>
      <c r="AH57" s="236"/>
      <c r="AI57" s="233"/>
      <c r="AJ57" s="234"/>
      <c r="AK57" s="234"/>
      <c r="AL57" s="234"/>
      <c r="AM57" s="234"/>
      <c r="AN57" s="236"/>
    </row>
    <row r="58" spans="6:41" ht="6.75" customHeight="1">
      <c r="F58" s="82"/>
      <c r="G58" s="83"/>
      <c r="H58" s="83"/>
      <c r="I58" s="83"/>
      <c r="J58" s="84"/>
      <c r="N58" s="82"/>
      <c r="O58" s="70"/>
      <c r="P58" s="83"/>
      <c r="Q58" s="83"/>
      <c r="R58" s="83"/>
      <c r="S58" s="83"/>
      <c r="T58" s="83"/>
      <c r="U58" s="83"/>
      <c r="W58" s="232" t="s">
        <v>419</v>
      </c>
      <c r="X58" s="227"/>
      <c r="Y58" s="227"/>
      <c r="Z58" s="227"/>
      <c r="AA58" s="227"/>
      <c r="AB58" s="235">
        <v>4</v>
      </c>
      <c r="AH58" s="83"/>
      <c r="AI58" s="83"/>
      <c r="AO58" s="83"/>
    </row>
    <row r="59" spans="6:41" ht="6.75" customHeight="1">
      <c r="F59" s="82"/>
      <c r="G59" s="83"/>
      <c r="H59" s="83"/>
      <c r="I59" s="83"/>
      <c r="J59" s="84"/>
      <c r="N59" s="82"/>
      <c r="O59" s="70"/>
      <c r="P59" s="83"/>
      <c r="Q59" s="83"/>
      <c r="R59" s="83"/>
      <c r="S59" s="83"/>
      <c r="T59" s="83"/>
      <c r="U59" s="83"/>
      <c r="W59" s="233"/>
      <c r="X59" s="234"/>
      <c r="Y59" s="234"/>
      <c r="Z59" s="234"/>
      <c r="AA59" s="234"/>
      <c r="AB59" s="236"/>
      <c r="AH59" s="83"/>
      <c r="AI59" s="83"/>
      <c r="AO59" s="83"/>
    </row>
    <row r="60" spans="1:15" ht="6.75" customHeight="1">
      <c r="A60" s="232" t="s">
        <v>420</v>
      </c>
      <c r="B60" s="227"/>
      <c r="C60" s="342"/>
      <c r="D60" s="98"/>
      <c r="E60" s="232" t="s">
        <v>421</v>
      </c>
      <c r="F60" s="227"/>
      <c r="G60" s="342"/>
      <c r="H60" s="363">
        <f>SUM(K2,K36,K50,K82,K99,K120,K143,K152)</f>
        <v>428</v>
      </c>
      <c r="I60" s="346"/>
      <c r="J60" s="346"/>
      <c r="K60" s="157"/>
      <c r="L60" s="157"/>
      <c r="N60" s="82"/>
      <c r="O60" s="70"/>
    </row>
    <row r="61" spans="1:44" ht="6.75" customHeight="1">
      <c r="A61" s="233"/>
      <c r="B61" s="234"/>
      <c r="C61" s="343"/>
      <c r="D61" s="99"/>
      <c r="E61" s="233"/>
      <c r="F61" s="234"/>
      <c r="G61" s="343"/>
      <c r="H61" s="364"/>
      <c r="I61" s="346"/>
      <c r="J61" s="346"/>
      <c r="K61" s="157"/>
      <c r="L61" s="157"/>
      <c r="N61" s="89"/>
      <c r="O61" s="76"/>
      <c r="P61" s="232" t="s">
        <v>577</v>
      </c>
      <c r="Q61" s="227"/>
      <c r="R61" s="227"/>
      <c r="S61" s="227"/>
      <c r="T61" s="227"/>
      <c r="U61" s="235">
        <f>AB61+AH61+AN61+1</f>
        <v>9</v>
      </c>
      <c r="V61" s="76"/>
      <c r="W61" s="359" t="s">
        <v>578</v>
      </c>
      <c r="X61" s="360"/>
      <c r="Y61" s="360"/>
      <c r="Z61" s="360"/>
      <c r="AA61" s="360"/>
      <c r="AB61" s="276">
        <v>2</v>
      </c>
      <c r="AC61" s="231" t="s">
        <v>422</v>
      </c>
      <c r="AD61" s="231"/>
      <c r="AE61" s="231"/>
      <c r="AF61" s="231"/>
      <c r="AG61" s="231"/>
      <c r="AH61" s="235">
        <v>2</v>
      </c>
      <c r="AI61" s="232" t="s">
        <v>426</v>
      </c>
      <c r="AJ61" s="227"/>
      <c r="AK61" s="227"/>
      <c r="AL61" s="227"/>
      <c r="AM61" s="227"/>
      <c r="AN61" s="235">
        <v>4</v>
      </c>
      <c r="AO61" s="158"/>
      <c r="AR61" s="159"/>
    </row>
    <row r="62" spans="3:41" ht="6.75" customHeight="1">
      <c r="C62" s="82"/>
      <c r="D62" s="70"/>
      <c r="F62" s="82"/>
      <c r="M62" s="95"/>
      <c r="N62" s="82"/>
      <c r="O62" s="70"/>
      <c r="P62" s="233"/>
      <c r="Q62" s="234"/>
      <c r="R62" s="234"/>
      <c r="S62" s="234"/>
      <c r="T62" s="234"/>
      <c r="U62" s="236"/>
      <c r="W62" s="361"/>
      <c r="X62" s="362"/>
      <c r="Y62" s="362"/>
      <c r="Z62" s="362"/>
      <c r="AA62" s="362"/>
      <c r="AB62" s="277"/>
      <c r="AC62" s="239"/>
      <c r="AD62" s="239"/>
      <c r="AE62" s="239"/>
      <c r="AF62" s="239"/>
      <c r="AG62" s="239"/>
      <c r="AH62" s="236"/>
      <c r="AI62" s="233"/>
      <c r="AJ62" s="234"/>
      <c r="AK62" s="234"/>
      <c r="AL62" s="234"/>
      <c r="AM62" s="234"/>
      <c r="AN62" s="236"/>
      <c r="AO62" s="158"/>
    </row>
    <row r="63" spans="3:41" ht="6.75" customHeight="1">
      <c r="C63" s="82"/>
      <c r="D63" s="70"/>
      <c r="F63" s="82"/>
      <c r="M63" s="95"/>
      <c r="N63" s="82"/>
      <c r="O63" s="70"/>
      <c r="P63" s="83"/>
      <c r="Q63" s="83"/>
      <c r="R63" s="83"/>
      <c r="S63" s="83"/>
      <c r="T63" s="83"/>
      <c r="U63" s="84"/>
      <c r="W63" s="88"/>
      <c r="X63" s="160"/>
      <c r="Y63" s="88"/>
      <c r="Z63" s="88"/>
      <c r="AA63" s="88"/>
      <c r="AB63" s="84"/>
      <c r="AC63" s="146"/>
      <c r="AD63" s="146"/>
      <c r="AE63" s="146"/>
      <c r="AF63" s="146"/>
      <c r="AG63" s="146"/>
      <c r="AH63" s="75"/>
      <c r="AI63" s="83"/>
      <c r="AJ63" s="161"/>
      <c r="AK63" s="161"/>
      <c r="AL63" s="161"/>
      <c r="AM63" s="161"/>
      <c r="AN63" s="161"/>
      <c r="AO63" s="161"/>
    </row>
    <row r="64" spans="3:41" ht="6.75" customHeight="1">
      <c r="C64" s="82"/>
      <c r="D64" s="70"/>
      <c r="F64" s="82"/>
      <c r="M64" s="95"/>
      <c r="N64" s="82"/>
      <c r="O64" s="70"/>
      <c r="P64" s="83"/>
      <c r="Q64" s="83"/>
      <c r="R64" s="83"/>
      <c r="S64" s="83"/>
      <c r="T64" s="83"/>
      <c r="U64" s="84"/>
      <c r="W64" s="348" t="s">
        <v>220</v>
      </c>
      <c r="X64" s="354"/>
      <c r="Y64" s="354"/>
      <c r="Z64" s="354"/>
      <c r="AA64" s="354"/>
      <c r="AB64" s="355"/>
      <c r="AC64" s="88"/>
      <c r="AD64" s="88"/>
      <c r="AE64" s="88"/>
      <c r="AF64" s="88"/>
      <c r="AG64" s="88"/>
      <c r="AH64" s="84"/>
      <c r="AI64" s="83"/>
      <c r="AJ64" s="161"/>
      <c r="AK64" s="161"/>
      <c r="AL64" s="161"/>
      <c r="AM64" s="161"/>
      <c r="AN64" s="161"/>
      <c r="AO64" s="161"/>
    </row>
    <row r="65" spans="3:41" ht="6.75" customHeight="1">
      <c r="C65" s="82"/>
      <c r="D65" s="70"/>
      <c r="F65" s="82"/>
      <c r="M65" s="95"/>
      <c r="N65" s="82"/>
      <c r="O65" s="70"/>
      <c r="P65" s="83"/>
      <c r="Q65" s="83"/>
      <c r="R65" s="83"/>
      <c r="S65" s="83"/>
      <c r="T65" s="83"/>
      <c r="U65" s="84"/>
      <c r="W65" s="356"/>
      <c r="X65" s="357"/>
      <c r="Y65" s="357"/>
      <c r="Z65" s="357"/>
      <c r="AA65" s="357"/>
      <c r="AB65" s="358"/>
      <c r="AC65" s="88"/>
      <c r="AD65" s="88"/>
      <c r="AE65" s="88"/>
      <c r="AF65" s="88"/>
      <c r="AG65" s="88"/>
      <c r="AH65" s="84"/>
      <c r="AI65" s="83"/>
      <c r="AJ65" s="161"/>
      <c r="AK65" s="161"/>
      <c r="AL65" s="161"/>
      <c r="AM65" s="161"/>
      <c r="AN65" s="161"/>
      <c r="AO65" s="161"/>
    </row>
    <row r="66" spans="3:41" ht="6.75" customHeight="1">
      <c r="C66" s="82"/>
      <c r="D66" s="70"/>
      <c r="F66" s="82"/>
      <c r="M66" s="95"/>
      <c r="N66" s="82"/>
      <c r="O66" s="70"/>
      <c r="P66" s="83"/>
      <c r="Q66" s="83"/>
      <c r="R66" s="83"/>
      <c r="S66" s="83"/>
      <c r="T66" s="83"/>
      <c r="U66" s="84"/>
      <c r="W66" s="147"/>
      <c r="X66" s="147"/>
      <c r="Y66" s="147"/>
      <c r="Z66" s="147"/>
      <c r="AA66" s="147"/>
      <c r="AB66" s="81"/>
      <c r="AC66" s="80"/>
      <c r="AD66" s="80"/>
      <c r="AE66" s="80"/>
      <c r="AF66" s="80"/>
      <c r="AG66" s="80"/>
      <c r="AH66" s="81"/>
      <c r="AI66" s="83"/>
      <c r="AJ66" s="161"/>
      <c r="AK66" s="161"/>
      <c r="AL66" s="161"/>
      <c r="AM66" s="161"/>
      <c r="AN66" s="161"/>
      <c r="AO66" s="162"/>
    </row>
    <row r="67" spans="3:41" ht="6.75" customHeight="1">
      <c r="C67" s="82"/>
      <c r="D67" s="70"/>
      <c r="F67" s="82"/>
      <c r="M67" s="95"/>
      <c r="N67" s="82"/>
      <c r="O67" s="70"/>
      <c r="P67" s="237" t="s">
        <v>423</v>
      </c>
      <c r="Q67" s="231"/>
      <c r="R67" s="231"/>
      <c r="S67" s="231"/>
      <c r="T67" s="231"/>
      <c r="U67" s="235">
        <f>AB67+AH67+1</f>
        <v>5</v>
      </c>
      <c r="V67" s="77"/>
      <c r="W67" s="237" t="s">
        <v>424</v>
      </c>
      <c r="X67" s="231"/>
      <c r="Y67" s="231"/>
      <c r="Z67" s="231"/>
      <c r="AA67" s="231"/>
      <c r="AB67" s="235">
        <v>2</v>
      </c>
      <c r="AC67" s="232" t="s">
        <v>425</v>
      </c>
      <c r="AD67" s="227"/>
      <c r="AE67" s="227"/>
      <c r="AF67" s="227"/>
      <c r="AG67" s="227"/>
      <c r="AH67" s="235">
        <v>2</v>
      </c>
      <c r="AI67" s="79"/>
      <c r="AJ67" s="348" t="s">
        <v>214</v>
      </c>
      <c r="AK67" s="349"/>
      <c r="AL67" s="349"/>
      <c r="AM67" s="349"/>
      <c r="AN67" s="349"/>
      <c r="AO67" s="350"/>
    </row>
    <row r="68" spans="3:41" ht="6.75" customHeight="1">
      <c r="C68" s="82"/>
      <c r="D68" s="70"/>
      <c r="F68" s="82"/>
      <c r="M68" s="70"/>
      <c r="N68" s="74"/>
      <c r="O68" s="86"/>
      <c r="P68" s="238"/>
      <c r="Q68" s="239"/>
      <c r="R68" s="239"/>
      <c r="S68" s="239"/>
      <c r="T68" s="239"/>
      <c r="U68" s="236"/>
      <c r="W68" s="238"/>
      <c r="X68" s="239"/>
      <c r="Y68" s="239"/>
      <c r="Z68" s="239"/>
      <c r="AA68" s="239"/>
      <c r="AB68" s="236"/>
      <c r="AC68" s="233"/>
      <c r="AD68" s="234"/>
      <c r="AE68" s="234"/>
      <c r="AF68" s="234"/>
      <c r="AG68" s="234"/>
      <c r="AH68" s="236"/>
      <c r="AI68" s="96"/>
      <c r="AJ68" s="351"/>
      <c r="AK68" s="352"/>
      <c r="AL68" s="352"/>
      <c r="AM68" s="352"/>
      <c r="AN68" s="352"/>
      <c r="AO68" s="353"/>
    </row>
    <row r="69" spans="3:41" ht="6.75" customHeight="1">
      <c r="C69" s="100"/>
      <c r="D69" s="85"/>
      <c r="E69" s="157"/>
      <c r="F69" s="163"/>
      <c r="G69" s="157"/>
      <c r="M69" s="70"/>
      <c r="N69" s="70"/>
      <c r="O69" s="70"/>
      <c r="P69" s="83"/>
      <c r="Q69" s="83"/>
      <c r="R69" s="83"/>
      <c r="S69" s="83"/>
      <c r="T69" s="83"/>
      <c r="U69" s="84"/>
      <c r="V69" s="70"/>
      <c r="W69" s="83"/>
      <c r="X69" s="83"/>
      <c r="Y69" s="83"/>
      <c r="Z69" s="83"/>
      <c r="AA69" s="83"/>
      <c r="AB69" s="84"/>
      <c r="AC69" s="83"/>
      <c r="AD69" s="83"/>
      <c r="AE69" s="83"/>
      <c r="AF69" s="83"/>
      <c r="AG69" s="83"/>
      <c r="AH69" s="84"/>
      <c r="AI69" s="83"/>
      <c r="AJ69" s="101"/>
      <c r="AK69" s="101"/>
      <c r="AL69" s="101"/>
      <c r="AM69" s="101"/>
      <c r="AN69" s="102"/>
      <c r="AO69" s="103"/>
    </row>
    <row r="70" spans="2:41" ht="6.75" customHeight="1">
      <c r="B70" s="95"/>
      <c r="C70" s="96"/>
      <c r="D70" s="83"/>
      <c r="E70" s="104"/>
      <c r="F70" s="96"/>
      <c r="G70" s="83"/>
      <c r="H70" s="83"/>
      <c r="I70" s="83"/>
      <c r="O70" s="105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7"/>
    </row>
    <row r="71" spans="2:56" ht="6.75" customHeight="1">
      <c r="B71" s="95"/>
      <c r="C71" s="82"/>
      <c r="E71" s="95"/>
      <c r="F71" s="82"/>
      <c r="K71" s="70"/>
      <c r="L71" s="70"/>
      <c r="M71" s="70"/>
      <c r="N71" s="76"/>
      <c r="O71" s="108"/>
      <c r="P71" s="232" t="s">
        <v>427</v>
      </c>
      <c r="Q71" s="227"/>
      <c r="R71" s="227"/>
      <c r="S71" s="227"/>
      <c r="T71" s="227"/>
      <c r="U71" s="235">
        <f>AB71+AH71</f>
        <v>5</v>
      </c>
      <c r="V71" s="77"/>
      <c r="W71" s="285" t="s">
        <v>376</v>
      </c>
      <c r="X71" s="286"/>
      <c r="Y71" s="286"/>
      <c r="Z71" s="286"/>
      <c r="AA71" s="286"/>
      <c r="AB71" s="295">
        <v>2</v>
      </c>
      <c r="AC71" s="232" t="s">
        <v>377</v>
      </c>
      <c r="AD71" s="227"/>
      <c r="AE71" s="227"/>
      <c r="AF71" s="227"/>
      <c r="AG71" s="227"/>
      <c r="AH71" s="235">
        <v>3</v>
      </c>
      <c r="AI71" s="70"/>
      <c r="AJ71" s="70"/>
      <c r="AK71" s="70"/>
      <c r="AL71" s="70"/>
      <c r="AM71" s="70"/>
      <c r="AN71" s="70"/>
      <c r="AO71" s="109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  <c r="BB71" s="257"/>
      <c r="BC71" s="257"/>
      <c r="BD71" s="257"/>
    </row>
    <row r="72" spans="2:56" ht="6.75" customHeight="1">
      <c r="B72" s="95"/>
      <c r="C72" s="82"/>
      <c r="E72" s="95"/>
      <c r="F72" s="82"/>
      <c r="K72" s="70"/>
      <c r="L72" s="70"/>
      <c r="M72" s="95"/>
      <c r="N72" s="78"/>
      <c r="O72" s="110"/>
      <c r="P72" s="233"/>
      <c r="Q72" s="234"/>
      <c r="R72" s="234"/>
      <c r="S72" s="234"/>
      <c r="T72" s="234"/>
      <c r="U72" s="236"/>
      <c r="V72" s="70"/>
      <c r="W72" s="288"/>
      <c r="X72" s="289"/>
      <c r="Y72" s="289"/>
      <c r="Z72" s="289"/>
      <c r="AA72" s="289"/>
      <c r="AB72" s="296"/>
      <c r="AC72" s="233"/>
      <c r="AD72" s="234"/>
      <c r="AE72" s="234"/>
      <c r="AF72" s="234"/>
      <c r="AG72" s="234"/>
      <c r="AH72" s="236"/>
      <c r="AI72" s="70"/>
      <c r="AJ72" s="70"/>
      <c r="AK72" s="70"/>
      <c r="AL72" s="70"/>
      <c r="AM72" s="70"/>
      <c r="AN72" s="70"/>
      <c r="AO72" s="109"/>
      <c r="AQ72" s="257"/>
      <c r="AR72" s="257"/>
      <c r="AS72" s="257"/>
      <c r="AT72" s="257"/>
      <c r="AU72" s="257"/>
      <c r="AV72" s="257"/>
      <c r="AW72" s="257"/>
      <c r="AX72" s="257"/>
      <c r="AY72" s="257"/>
      <c r="AZ72" s="257"/>
      <c r="BA72" s="257"/>
      <c r="BB72" s="257"/>
      <c r="BC72" s="257"/>
      <c r="BD72" s="257"/>
    </row>
    <row r="73" spans="2:41" ht="6.75" customHeight="1">
      <c r="B73" s="95"/>
      <c r="C73" s="82"/>
      <c r="E73" s="70"/>
      <c r="F73" s="82"/>
      <c r="K73" s="70"/>
      <c r="L73" s="70"/>
      <c r="M73" s="70"/>
      <c r="N73" s="82"/>
      <c r="O73" s="114"/>
      <c r="P73" s="83"/>
      <c r="Q73" s="83"/>
      <c r="R73" s="83"/>
      <c r="S73" s="83"/>
      <c r="T73" s="83"/>
      <c r="U73" s="84"/>
      <c r="V73" s="70"/>
      <c r="W73" s="145"/>
      <c r="X73" s="145"/>
      <c r="Y73" s="145"/>
      <c r="Z73" s="145"/>
      <c r="AA73" s="145"/>
      <c r="AB73" s="153"/>
      <c r="AC73" s="330" t="s">
        <v>616</v>
      </c>
      <c r="AD73" s="330"/>
      <c r="AE73" s="330"/>
      <c r="AF73" s="330"/>
      <c r="AG73" s="330"/>
      <c r="AH73" s="330"/>
      <c r="AI73" s="330"/>
      <c r="AJ73" s="92"/>
      <c r="AK73" s="70"/>
      <c r="AL73" s="70"/>
      <c r="AM73" s="70"/>
      <c r="AN73" s="70"/>
      <c r="AO73" s="109"/>
    </row>
    <row r="74" spans="2:41" ht="6.75" customHeight="1">
      <c r="B74" s="95"/>
      <c r="C74" s="82"/>
      <c r="E74" s="70"/>
      <c r="F74" s="82"/>
      <c r="K74" s="70"/>
      <c r="L74" s="70"/>
      <c r="M74" s="70"/>
      <c r="N74" s="82"/>
      <c r="O74" s="114"/>
      <c r="P74" s="83"/>
      <c r="Q74" s="83"/>
      <c r="R74" s="83"/>
      <c r="S74" s="83"/>
      <c r="T74" s="83"/>
      <c r="U74" s="84"/>
      <c r="V74" s="70"/>
      <c r="W74" s="145"/>
      <c r="X74" s="145"/>
      <c r="Y74" s="145"/>
      <c r="Z74" s="145"/>
      <c r="AA74" s="145"/>
      <c r="AB74" s="153"/>
      <c r="AC74" s="330"/>
      <c r="AD74" s="330"/>
      <c r="AE74" s="330"/>
      <c r="AF74" s="330"/>
      <c r="AG74" s="330"/>
      <c r="AH74" s="330"/>
      <c r="AI74" s="330"/>
      <c r="AJ74" s="92"/>
      <c r="AK74" s="70"/>
      <c r="AL74" s="70"/>
      <c r="AM74" s="70"/>
      <c r="AN74" s="70"/>
      <c r="AO74" s="109"/>
    </row>
    <row r="75" spans="2:41" ht="6.75" customHeight="1">
      <c r="B75" s="95"/>
      <c r="C75" s="82"/>
      <c r="D75" s="70"/>
      <c r="F75" s="82"/>
      <c r="H75" s="331" t="s">
        <v>428</v>
      </c>
      <c r="I75" s="332"/>
      <c r="J75" s="332"/>
      <c r="K75" s="333"/>
      <c r="L75" s="111"/>
      <c r="M75" s="112"/>
      <c r="N75" s="113"/>
      <c r="O75" s="114"/>
      <c r="P75" s="172"/>
      <c r="Q75" s="172"/>
      <c r="R75" s="172"/>
      <c r="S75" s="172"/>
      <c r="T75" s="172"/>
      <c r="U75" s="172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109"/>
    </row>
    <row r="76" spans="3:41" ht="6.75" customHeight="1">
      <c r="C76" s="82"/>
      <c r="D76" s="70"/>
      <c r="F76" s="82"/>
      <c r="H76" s="334"/>
      <c r="I76" s="335"/>
      <c r="J76" s="335"/>
      <c r="K76" s="336"/>
      <c r="L76" s="105"/>
      <c r="M76" s="106"/>
      <c r="N76" s="117"/>
      <c r="O76" s="108"/>
      <c r="P76" s="232" t="s">
        <v>429</v>
      </c>
      <c r="Q76" s="227"/>
      <c r="R76" s="227"/>
      <c r="S76" s="227"/>
      <c r="T76" s="227"/>
      <c r="U76" s="235">
        <f>AB76+AH76+1</f>
        <v>11</v>
      </c>
      <c r="V76" s="77"/>
      <c r="W76" s="232" t="s">
        <v>430</v>
      </c>
      <c r="X76" s="227"/>
      <c r="Y76" s="227"/>
      <c r="Z76" s="227"/>
      <c r="AA76" s="227"/>
      <c r="AB76" s="235">
        <v>2</v>
      </c>
      <c r="AC76" s="232" t="s">
        <v>431</v>
      </c>
      <c r="AD76" s="227"/>
      <c r="AE76" s="227"/>
      <c r="AF76" s="227"/>
      <c r="AG76" s="227"/>
      <c r="AH76" s="235">
        <v>8</v>
      </c>
      <c r="AI76" s="70"/>
      <c r="AJ76" s="70"/>
      <c r="AK76" s="70"/>
      <c r="AL76" s="70"/>
      <c r="AM76" s="70"/>
      <c r="AN76" s="70"/>
      <c r="AO76" s="109"/>
    </row>
    <row r="77" spans="3:41" ht="7.5" customHeight="1">
      <c r="C77" s="82"/>
      <c r="D77" s="70"/>
      <c r="F77" s="82"/>
      <c r="H77" s="118"/>
      <c r="I77" s="119"/>
      <c r="N77" s="82"/>
      <c r="O77" s="114"/>
      <c r="P77" s="233"/>
      <c r="Q77" s="234"/>
      <c r="R77" s="234"/>
      <c r="S77" s="234"/>
      <c r="T77" s="234"/>
      <c r="U77" s="236"/>
      <c r="V77" s="70"/>
      <c r="W77" s="233"/>
      <c r="X77" s="234"/>
      <c r="Y77" s="234"/>
      <c r="Z77" s="234"/>
      <c r="AA77" s="234"/>
      <c r="AB77" s="236"/>
      <c r="AC77" s="233"/>
      <c r="AD77" s="234"/>
      <c r="AE77" s="234"/>
      <c r="AF77" s="234"/>
      <c r="AG77" s="234"/>
      <c r="AH77" s="236"/>
      <c r="AI77" s="70"/>
      <c r="AJ77" s="70"/>
      <c r="AK77" s="70"/>
      <c r="AL77" s="70"/>
      <c r="AM77" s="70"/>
      <c r="AN77" s="70"/>
      <c r="AO77" s="109"/>
    </row>
    <row r="78" spans="3:41" ht="6.75" customHeight="1" hidden="1">
      <c r="C78" s="82"/>
      <c r="D78" s="70"/>
      <c r="F78" s="82"/>
      <c r="H78" s="95"/>
      <c r="I78" s="82"/>
      <c r="N78" s="82"/>
      <c r="O78" s="114"/>
      <c r="P78" s="83"/>
      <c r="Q78" s="83"/>
      <c r="R78" s="83"/>
      <c r="S78" s="83"/>
      <c r="T78" s="83"/>
      <c r="U78" s="84"/>
      <c r="V78" s="70"/>
      <c r="W78" s="218" t="s">
        <v>432</v>
      </c>
      <c r="X78" s="317"/>
      <c r="Y78" s="317"/>
      <c r="Z78" s="317"/>
      <c r="AA78" s="317"/>
      <c r="AB78" s="317"/>
      <c r="AC78" s="73"/>
      <c r="AD78" s="73"/>
      <c r="AE78" s="73"/>
      <c r="AF78" s="73"/>
      <c r="AG78" s="73"/>
      <c r="AH78" s="75"/>
      <c r="AI78" s="70"/>
      <c r="AJ78" s="70"/>
      <c r="AK78" s="70"/>
      <c r="AL78" s="70"/>
      <c r="AM78" s="70"/>
      <c r="AN78" s="70"/>
      <c r="AO78" s="109"/>
    </row>
    <row r="79" spans="3:41" ht="6.75" customHeight="1" hidden="1">
      <c r="C79" s="82"/>
      <c r="D79" s="70"/>
      <c r="F79" s="82"/>
      <c r="H79" s="95"/>
      <c r="I79" s="82"/>
      <c r="N79" s="82"/>
      <c r="O79" s="114"/>
      <c r="P79" s="83"/>
      <c r="Q79" s="83"/>
      <c r="R79" s="83"/>
      <c r="S79" s="83"/>
      <c r="T79" s="83"/>
      <c r="U79" s="84"/>
      <c r="V79" s="70"/>
      <c r="W79" s="318"/>
      <c r="X79" s="318"/>
      <c r="Y79" s="318"/>
      <c r="Z79" s="318"/>
      <c r="AA79" s="318"/>
      <c r="AB79" s="318"/>
      <c r="AC79" s="83"/>
      <c r="AD79" s="83"/>
      <c r="AE79" s="83"/>
      <c r="AF79" s="83"/>
      <c r="AG79" s="83"/>
      <c r="AH79" s="84"/>
      <c r="AI79" s="70"/>
      <c r="AJ79" s="70"/>
      <c r="AK79" s="70"/>
      <c r="AL79" s="70"/>
      <c r="AM79" s="70"/>
      <c r="AN79" s="70"/>
      <c r="AO79" s="109"/>
    </row>
    <row r="80" spans="3:41" ht="6.75" customHeight="1">
      <c r="C80" s="82"/>
      <c r="D80" s="70"/>
      <c r="F80" s="82"/>
      <c r="H80" s="95"/>
      <c r="I80" s="82"/>
      <c r="N80" s="82"/>
      <c r="O80" s="114"/>
      <c r="P80" s="83"/>
      <c r="Q80" s="83"/>
      <c r="R80" s="83"/>
      <c r="S80" s="83"/>
      <c r="T80" s="83"/>
      <c r="U80" s="84"/>
      <c r="V80" s="70"/>
      <c r="W80" s="83"/>
      <c r="X80" s="83"/>
      <c r="Y80" s="83"/>
      <c r="Z80" s="83"/>
      <c r="AA80" s="83"/>
      <c r="AB80" s="81"/>
      <c r="AC80" s="80"/>
      <c r="AD80" s="80"/>
      <c r="AE80" s="80"/>
      <c r="AF80" s="80"/>
      <c r="AG80" s="80"/>
      <c r="AH80" s="81"/>
      <c r="AI80" s="76"/>
      <c r="AJ80" s="70"/>
      <c r="AK80" s="70"/>
      <c r="AL80" s="70"/>
      <c r="AM80" s="70"/>
      <c r="AN80" s="70"/>
      <c r="AO80" s="109"/>
    </row>
    <row r="81" spans="3:41" ht="6.75" customHeight="1">
      <c r="C81" s="82"/>
      <c r="D81" s="70"/>
      <c r="F81" s="82"/>
      <c r="H81" s="95"/>
      <c r="I81" s="82"/>
      <c r="N81" s="89"/>
      <c r="O81" s="108"/>
      <c r="P81" s="232" t="s">
        <v>433</v>
      </c>
      <c r="Q81" s="227"/>
      <c r="R81" s="227"/>
      <c r="S81" s="227"/>
      <c r="T81" s="227"/>
      <c r="U81" s="235">
        <f>AB81+AH81+AN81+AB83+AN83+AH83+2</f>
        <v>47</v>
      </c>
      <c r="V81" s="77"/>
      <c r="W81" s="232" t="s">
        <v>434</v>
      </c>
      <c r="X81" s="227"/>
      <c r="Y81" s="227"/>
      <c r="Z81" s="227"/>
      <c r="AA81" s="227"/>
      <c r="AB81" s="235">
        <v>4</v>
      </c>
      <c r="AC81" s="232" t="s">
        <v>435</v>
      </c>
      <c r="AD81" s="227"/>
      <c r="AE81" s="227"/>
      <c r="AF81" s="227"/>
      <c r="AG81" s="227"/>
      <c r="AH81" s="235">
        <v>8</v>
      </c>
      <c r="AI81" s="232" t="s">
        <v>436</v>
      </c>
      <c r="AJ81" s="227"/>
      <c r="AK81" s="227"/>
      <c r="AL81" s="227"/>
      <c r="AM81" s="227"/>
      <c r="AN81" s="235">
        <v>11</v>
      </c>
      <c r="AO81" s="109"/>
    </row>
    <row r="82" spans="3:41" ht="6.75" customHeight="1">
      <c r="C82" s="82"/>
      <c r="D82" s="70"/>
      <c r="F82" s="82"/>
      <c r="G82" s="232" t="s">
        <v>579</v>
      </c>
      <c r="H82" s="227"/>
      <c r="I82" s="227"/>
      <c r="J82" s="265"/>
      <c r="K82" s="291">
        <f>U71+U76++U81+U89+U92+J84+J86</f>
        <v>96</v>
      </c>
      <c r="L82" s="292"/>
      <c r="M82" s="71"/>
      <c r="N82" s="78"/>
      <c r="O82" s="121"/>
      <c r="P82" s="233"/>
      <c r="Q82" s="234"/>
      <c r="R82" s="234"/>
      <c r="S82" s="234"/>
      <c r="T82" s="234"/>
      <c r="U82" s="236"/>
      <c r="V82" s="70"/>
      <c r="W82" s="233"/>
      <c r="X82" s="234"/>
      <c r="Y82" s="234"/>
      <c r="Z82" s="234"/>
      <c r="AA82" s="234"/>
      <c r="AB82" s="236"/>
      <c r="AC82" s="233"/>
      <c r="AD82" s="234"/>
      <c r="AE82" s="234"/>
      <c r="AF82" s="234"/>
      <c r="AG82" s="234"/>
      <c r="AH82" s="236"/>
      <c r="AI82" s="233"/>
      <c r="AJ82" s="234"/>
      <c r="AK82" s="234"/>
      <c r="AL82" s="234"/>
      <c r="AM82" s="234"/>
      <c r="AN82" s="236"/>
      <c r="AO82" s="109"/>
    </row>
    <row r="83" spans="3:57" ht="6.75" customHeight="1">
      <c r="C83" s="82"/>
      <c r="D83" s="70"/>
      <c r="F83" s="78"/>
      <c r="G83" s="233"/>
      <c r="H83" s="234"/>
      <c r="I83" s="234"/>
      <c r="J83" s="266"/>
      <c r="K83" s="293"/>
      <c r="L83" s="294"/>
      <c r="M83" s="86"/>
      <c r="N83" s="82"/>
      <c r="O83" s="114"/>
      <c r="P83" s="329" t="s">
        <v>580</v>
      </c>
      <c r="Q83" s="329"/>
      <c r="R83" s="329"/>
      <c r="S83" s="329"/>
      <c r="T83" s="329"/>
      <c r="U83" s="329"/>
      <c r="V83" s="70"/>
      <c r="W83" s="232" t="s">
        <v>437</v>
      </c>
      <c r="X83" s="227"/>
      <c r="Y83" s="227"/>
      <c r="Z83" s="227"/>
      <c r="AA83" s="227"/>
      <c r="AB83" s="235">
        <v>15</v>
      </c>
      <c r="AC83" s="232" t="s">
        <v>438</v>
      </c>
      <c r="AD83" s="227"/>
      <c r="AE83" s="227"/>
      <c r="AF83" s="227"/>
      <c r="AG83" s="227"/>
      <c r="AH83" s="235">
        <v>2</v>
      </c>
      <c r="AI83" s="237" t="s">
        <v>617</v>
      </c>
      <c r="AJ83" s="231"/>
      <c r="AK83" s="231"/>
      <c r="AL83" s="231"/>
      <c r="AM83" s="231"/>
      <c r="AN83" s="235">
        <v>5</v>
      </c>
      <c r="AO83" s="109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</row>
    <row r="84" spans="3:57" ht="6.75" customHeight="1">
      <c r="C84" s="82"/>
      <c r="D84" s="70"/>
      <c r="F84" s="82"/>
      <c r="G84" s="202" t="s">
        <v>379</v>
      </c>
      <c r="H84" s="347"/>
      <c r="I84" s="347"/>
      <c r="J84" s="230">
        <v>1</v>
      </c>
      <c r="N84" s="82"/>
      <c r="O84" s="114"/>
      <c r="P84" s="330"/>
      <c r="Q84" s="330"/>
      <c r="R84" s="330"/>
      <c r="S84" s="330"/>
      <c r="T84" s="330"/>
      <c r="U84" s="330"/>
      <c r="V84" s="70"/>
      <c r="W84" s="233"/>
      <c r="X84" s="234"/>
      <c r="Y84" s="234"/>
      <c r="Z84" s="234"/>
      <c r="AA84" s="234"/>
      <c r="AB84" s="236"/>
      <c r="AC84" s="233"/>
      <c r="AD84" s="234"/>
      <c r="AE84" s="234"/>
      <c r="AF84" s="234"/>
      <c r="AG84" s="234"/>
      <c r="AH84" s="236"/>
      <c r="AI84" s="238"/>
      <c r="AJ84" s="239"/>
      <c r="AK84" s="239"/>
      <c r="AL84" s="239"/>
      <c r="AM84" s="239"/>
      <c r="AN84" s="236"/>
      <c r="AO84" s="109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</row>
    <row r="85" spans="3:41" ht="6.75" customHeight="1">
      <c r="C85" s="82"/>
      <c r="D85" s="70"/>
      <c r="F85" s="82"/>
      <c r="G85" s="346"/>
      <c r="H85" s="346"/>
      <c r="I85" s="346"/>
      <c r="J85" s="346"/>
      <c r="N85" s="82"/>
      <c r="O85" s="114"/>
      <c r="P85" s="70"/>
      <c r="Q85" s="70"/>
      <c r="R85" s="70"/>
      <c r="S85" s="70"/>
      <c r="T85" s="70"/>
      <c r="U85" s="70"/>
      <c r="V85" s="70"/>
      <c r="W85" s="83"/>
      <c r="X85" s="83"/>
      <c r="Y85" s="83"/>
      <c r="Z85" s="83"/>
      <c r="AA85" s="83"/>
      <c r="AB85" s="84"/>
      <c r="AC85" s="83"/>
      <c r="AD85" s="72"/>
      <c r="AE85" s="83"/>
      <c r="AF85" s="83"/>
      <c r="AG85" s="83"/>
      <c r="AH85" s="84"/>
      <c r="AI85" s="155"/>
      <c r="AJ85" s="155"/>
      <c r="AK85" s="155"/>
      <c r="AL85" s="155"/>
      <c r="AM85" s="85"/>
      <c r="AN85" s="85"/>
      <c r="AO85" s="109"/>
    </row>
    <row r="86" spans="3:41" ht="6.75" customHeight="1">
      <c r="C86" s="82"/>
      <c r="D86" s="70"/>
      <c r="F86" s="82"/>
      <c r="G86" s="202" t="s">
        <v>382</v>
      </c>
      <c r="H86" s="202"/>
      <c r="I86" s="202"/>
      <c r="J86" s="230">
        <v>1</v>
      </c>
      <c r="N86" s="82"/>
      <c r="O86" s="114"/>
      <c r="P86" s="70"/>
      <c r="Q86" s="70"/>
      <c r="R86" s="70"/>
      <c r="S86" s="70"/>
      <c r="T86" s="70"/>
      <c r="U86" s="70"/>
      <c r="V86" s="70"/>
      <c r="W86" s="311" t="s">
        <v>439</v>
      </c>
      <c r="X86" s="319"/>
      <c r="Y86" s="319"/>
      <c r="Z86" s="319"/>
      <c r="AA86" s="319"/>
      <c r="AB86" s="319"/>
      <c r="AC86" s="319"/>
      <c r="AD86" s="319"/>
      <c r="AE86" s="319"/>
      <c r="AF86" s="320"/>
      <c r="AG86" s="323" t="s">
        <v>618</v>
      </c>
      <c r="AH86" s="324"/>
      <c r="AI86" s="324"/>
      <c r="AJ86" s="324"/>
      <c r="AK86" s="324"/>
      <c r="AL86" s="324"/>
      <c r="AM86" s="324"/>
      <c r="AN86" s="325"/>
      <c r="AO86" s="166"/>
    </row>
    <row r="87" spans="3:41" ht="6.75" customHeight="1">
      <c r="C87" s="82"/>
      <c r="D87" s="70"/>
      <c r="F87" s="82"/>
      <c r="G87" s="202"/>
      <c r="H87" s="202"/>
      <c r="I87" s="202"/>
      <c r="J87" s="230"/>
      <c r="N87" s="82"/>
      <c r="O87" s="114"/>
      <c r="P87" s="70"/>
      <c r="Q87" s="70"/>
      <c r="R87" s="70"/>
      <c r="S87" s="70"/>
      <c r="T87" s="70"/>
      <c r="U87" s="70"/>
      <c r="V87" s="70"/>
      <c r="W87" s="321"/>
      <c r="X87" s="203"/>
      <c r="Y87" s="203"/>
      <c r="Z87" s="203"/>
      <c r="AA87" s="203"/>
      <c r="AB87" s="203"/>
      <c r="AC87" s="203"/>
      <c r="AD87" s="203"/>
      <c r="AE87" s="203"/>
      <c r="AF87" s="322"/>
      <c r="AG87" s="326"/>
      <c r="AH87" s="327"/>
      <c r="AI87" s="327"/>
      <c r="AJ87" s="327"/>
      <c r="AK87" s="327"/>
      <c r="AL87" s="327"/>
      <c r="AM87" s="327"/>
      <c r="AN87" s="328"/>
      <c r="AO87" s="166"/>
    </row>
    <row r="88" spans="3:41" ht="6.75" customHeight="1">
      <c r="C88" s="82"/>
      <c r="D88" s="70"/>
      <c r="F88" s="82"/>
      <c r="G88" s="260" t="s">
        <v>440</v>
      </c>
      <c r="H88" s="260"/>
      <c r="I88" s="260"/>
      <c r="J88" s="260"/>
      <c r="K88" s="260"/>
      <c r="L88" s="260"/>
      <c r="N88" s="82"/>
      <c r="O88" s="114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109"/>
    </row>
    <row r="89" spans="3:41" ht="6.75" customHeight="1">
      <c r="C89" s="82"/>
      <c r="D89" s="70"/>
      <c r="F89" s="82"/>
      <c r="G89" s="260"/>
      <c r="H89" s="260"/>
      <c r="I89" s="260"/>
      <c r="J89" s="260"/>
      <c r="K89" s="260"/>
      <c r="L89" s="260"/>
      <c r="N89" s="89"/>
      <c r="O89" s="108"/>
      <c r="P89" s="232" t="s">
        <v>441</v>
      </c>
      <c r="Q89" s="227"/>
      <c r="R89" s="227"/>
      <c r="S89" s="227"/>
      <c r="T89" s="227"/>
      <c r="U89" s="235">
        <f>AB89+AH89+1</f>
        <v>11</v>
      </c>
      <c r="V89" s="89"/>
      <c r="W89" s="285" t="s">
        <v>442</v>
      </c>
      <c r="X89" s="286"/>
      <c r="Y89" s="286"/>
      <c r="Z89" s="286"/>
      <c r="AA89" s="286"/>
      <c r="AB89" s="295">
        <v>4</v>
      </c>
      <c r="AC89" s="232" t="s">
        <v>443</v>
      </c>
      <c r="AD89" s="227"/>
      <c r="AE89" s="227"/>
      <c r="AF89" s="227"/>
      <c r="AG89" s="227"/>
      <c r="AH89" s="235">
        <v>6</v>
      </c>
      <c r="AI89" s="70"/>
      <c r="AJ89" s="70"/>
      <c r="AK89" s="70"/>
      <c r="AL89" s="70"/>
      <c r="AM89" s="70"/>
      <c r="AN89" s="70"/>
      <c r="AO89" s="109"/>
    </row>
    <row r="90" spans="3:41" ht="6.75" customHeight="1">
      <c r="C90" s="82"/>
      <c r="D90" s="70"/>
      <c r="F90" s="82"/>
      <c r="G90" s="92"/>
      <c r="H90" s="92"/>
      <c r="I90" s="92"/>
      <c r="J90" s="91"/>
      <c r="N90" s="82"/>
      <c r="O90" s="114"/>
      <c r="P90" s="233"/>
      <c r="Q90" s="234"/>
      <c r="R90" s="234"/>
      <c r="S90" s="234"/>
      <c r="T90" s="234"/>
      <c r="U90" s="236"/>
      <c r="V90" s="70"/>
      <c r="W90" s="288"/>
      <c r="X90" s="289"/>
      <c r="Y90" s="289"/>
      <c r="Z90" s="289"/>
      <c r="AA90" s="289"/>
      <c r="AB90" s="296"/>
      <c r="AC90" s="233"/>
      <c r="AD90" s="234"/>
      <c r="AE90" s="234"/>
      <c r="AF90" s="234"/>
      <c r="AG90" s="234"/>
      <c r="AH90" s="236"/>
      <c r="AI90" s="70"/>
      <c r="AJ90" s="70"/>
      <c r="AK90" s="70"/>
      <c r="AL90" s="70"/>
      <c r="AM90" s="70"/>
      <c r="AN90" s="70"/>
      <c r="AO90" s="109"/>
    </row>
    <row r="91" spans="3:41" ht="6.75" customHeight="1">
      <c r="C91" s="82"/>
      <c r="D91" s="70"/>
      <c r="F91" s="82"/>
      <c r="G91" s="92"/>
      <c r="H91" s="92"/>
      <c r="I91" s="92"/>
      <c r="J91" s="91"/>
      <c r="K91" s="90"/>
      <c r="L91" s="90"/>
      <c r="N91" s="82"/>
      <c r="O91" s="114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109"/>
    </row>
    <row r="92" spans="3:41" ht="6.75" customHeight="1">
      <c r="C92" s="82"/>
      <c r="D92" s="70"/>
      <c r="F92" s="82"/>
      <c r="G92" s="93"/>
      <c r="H92" s="164"/>
      <c r="I92" s="164"/>
      <c r="J92" s="164"/>
      <c r="K92" s="164"/>
      <c r="L92" s="90"/>
      <c r="N92" s="89"/>
      <c r="O92" s="108"/>
      <c r="P92" s="232" t="s">
        <v>445</v>
      </c>
      <c r="Q92" s="227"/>
      <c r="R92" s="227"/>
      <c r="S92" s="227"/>
      <c r="T92" s="227"/>
      <c r="U92" s="235">
        <f>AB92+AH92+AN92+AB96+1</f>
        <v>20</v>
      </c>
      <c r="V92" s="77"/>
      <c r="W92" s="285" t="s">
        <v>446</v>
      </c>
      <c r="X92" s="286"/>
      <c r="Y92" s="286"/>
      <c r="Z92" s="286"/>
      <c r="AA92" s="286"/>
      <c r="AB92" s="295">
        <v>6</v>
      </c>
      <c r="AC92" s="285" t="s">
        <v>447</v>
      </c>
      <c r="AD92" s="286"/>
      <c r="AE92" s="286"/>
      <c r="AF92" s="286"/>
      <c r="AG92" s="286"/>
      <c r="AH92" s="295">
        <v>5</v>
      </c>
      <c r="AI92" s="285" t="s">
        <v>581</v>
      </c>
      <c r="AJ92" s="286"/>
      <c r="AK92" s="286"/>
      <c r="AL92" s="286"/>
      <c r="AM92" s="286"/>
      <c r="AN92" s="295">
        <v>6</v>
      </c>
      <c r="AO92" s="109"/>
    </row>
    <row r="93" spans="3:41" ht="7.5" customHeight="1">
      <c r="C93" s="82"/>
      <c r="D93" s="70"/>
      <c r="F93" s="82"/>
      <c r="G93" s="164"/>
      <c r="H93" s="164"/>
      <c r="I93" s="164"/>
      <c r="J93" s="164"/>
      <c r="K93" s="164"/>
      <c r="M93" s="70"/>
      <c r="N93" s="70"/>
      <c r="O93" s="114"/>
      <c r="P93" s="233"/>
      <c r="Q93" s="234"/>
      <c r="R93" s="234"/>
      <c r="S93" s="234"/>
      <c r="T93" s="234"/>
      <c r="U93" s="236"/>
      <c r="V93" s="70"/>
      <c r="W93" s="288"/>
      <c r="X93" s="289"/>
      <c r="Y93" s="289"/>
      <c r="Z93" s="289"/>
      <c r="AA93" s="289"/>
      <c r="AB93" s="296"/>
      <c r="AC93" s="288"/>
      <c r="AD93" s="289"/>
      <c r="AE93" s="289"/>
      <c r="AF93" s="289"/>
      <c r="AG93" s="289"/>
      <c r="AH93" s="296"/>
      <c r="AI93" s="288"/>
      <c r="AJ93" s="289"/>
      <c r="AK93" s="289"/>
      <c r="AL93" s="289"/>
      <c r="AM93" s="289"/>
      <c r="AN93" s="296"/>
      <c r="AO93" s="109"/>
    </row>
    <row r="94" spans="3:41" ht="6.75" customHeight="1" hidden="1">
      <c r="C94" s="82"/>
      <c r="D94" s="70"/>
      <c r="F94" s="82"/>
      <c r="G94" s="156"/>
      <c r="H94" s="156"/>
      <c r="I94" s="156"/>
      <c r="J94" s="156"/>
      <c r="M94" s="70"/>
      <c r="N94" s="70"/>
      <c r="O94" s="114"/>
      <c r="P94" s="83"/>
      <c r="Q94" s="83"/>
      <c r="R94" s="83"/>
      <c r="S94" s="83"/>
      <c r="T94" s="83"/>
      <c r="U94" s="84"/>
      <c r="V94" s="70"/>
      <c r="W94" s="218" t="s">
        <v>432</v>
      </c>
      <c r="X94" s="317"/>
      <c r="Y94" s="317"/>
      <c r="Z94" s="317"/>
      <c r="AA94" s="317"/>
      <c r="AB94" s="317"/>
      <c r="AC94" s="218" t="s">
        <v>432</v>
      </c>
      <c r="AD94" s="317"/>
      <c r="AE94" s="317"/>
      <c r="AF94" s="317"/>
      <c r="AG94" s="317"/>
      <c r="AH94" s="317"/>
      <c r="AI94" s="83"/>
      <c r="AJ94" s="83"/>
      <c r="AK94" s="83"/>
      <c r="AL94" s="83"/>
      <c r="AM94" s="83"/>
      <c r="AN94" s="84"/>
      <c r="AO94" s="109"/>
    </row>
    <row r="95" spans="3:41" ht="6.75" customHeight="1" hidden="1">
      <c r="C95" s="82"/>
      <c r="D95" s="70"/>
      <c r="F95" s="82"/>
      <c r="G95" s="156"/>
      <c r="H95" s="156"/>
      <c r="I95" s="156"/>
      <c r="J95" s="156"/>
      <c r="M95" s="70"/>
      <c r="N95" s="70"/>
      <c r="O95" s="114"/>
      <c r="P95" s="83"/>
      <c r="Q95" s="83"/>
      <c r="R95" s="83"/>
      <c r="S95" s="83"/>
      <c r="T95" s="83"/>
      <c r="U95" s="84"/>
      <c r="V95" s="70"/>
      <c r="W95" s="318"/>
      <c r="X95" s="318"/>
      <c r="Y95" s="318"/>
      <c r="Z95" s="318"/>
      <c r="AA95" s="318"/>
      <c r="AB95" s="318"/>
      <c r="AC95" s="318"/>
      <c r="AD95" s="318"/>
      <c r="AE95" s="318"/>
      <c r="AF95" s="318"/>
      <c r="AG95" s="318"/>
      <c r="AH95" s="318"/>
      <c r="AI95" s="83"/>
      <c r="AJ95" s="83"/>
      <c r="AK95" s="83"/>
      <c r="AL95" s="83"/>
      <c r="AM95" s="83"/>
      <c r="AN95" s="84"/>
      <c r="AO95" s="109"/>
    </row>
    <row r="96" spans="3:41" ht="6.75" customHeight="1">
      <c r="C96" s="82"/>
      <c r="D96" s="70"/>
      <c r="F96" s="82"/>
      <c r="G96" s="156"/>
      <c r="H96" s="156"/>
      <c r="I96" s="156"/>
      <c r="J96" s="156"/>
      <c r="M96" s="70"/>
      <c r="N96" s="70"/>
      <c r="O96" s="114"/>
      <c r="P96" s="83"/>
      <c r="Q96" s="83"/>
      <c r="R96" s="83"/>
      <c r="S96" s="83"/>
      <c r="T96" s="83"/>
      <c r="U96" s="84"/>
      <c r="V96" s="70"/>
      <c r="W96" s="232" t="s">
        <v>448</v>
      </c>
      <c r="X96" s="227"/>
      <c r="Y96" s="227"/>
      <c r="Z96" s="227"/>
      <c r="AA96" s="227"/>
      <c r="AB96" s="235">
        <v>2</v>
      </c>
      <c r="AC96" s="164"/>
      <c r="AD96" s="164"/>
      <c r="AE96" s="164"/>
      <c r="AF96" s="164"/>
      <c r="AG96" s="164"/>
      <c r="AH96" s="164"/>
      <c r="AI96" s="83"/>
      <c r="AJ96" s="83"/>
      <c r="AK96" s="83"/>
      <c r="AL96" s="83"/>
      <c r="AM96" s="83"/>
      <c r="AN96" s="84"/>
      <c r="AO96" s="109"/>
    </row>
    <row r="97" spans="3:41" ht="6.75" customHeight="1">
      <c r="C97" s="82"/>
      <c r="D97" s="70"/>
      <c r="F97" s="82"/>
      <c r="G97" s="156"/>
      <c r="H97" s="156"/>
      <c r="I97" s="156"/>
      <c r="J97" s="156"/>
      <c r="M97" s="70"/>
      <c r="N97" s="70"/>
      <c r="O97" s="114"/>
      <c r="P97" s="83"/>
      <c r="Q97" s="83"/>
      <c r="R97" s="83"/>
      <c r="S97" s="83"/>
      <c r="T97" s="83"/>
      <c r="U97" s="84"/>
      <c r="V97" s="70"/>
      <c r="W97" s="233"/>
      <c r="X97" s="234"/>
      <c r="Y97" s="234"/>
      <c r="Z97" s="234"/>
      <c r="AA97" s="234"/>
      <c r="AB97" s="236"/>
      <c r="AC97" s="164"/>
      <c r="AD97" s="164"/>
      <c r="AE97" s="164"/>
      <c r="AF97" s="164"/>
      <c r="AG97" s="164"/>
      <c r="AH97" s="164"/>
      <c r="AI97" s="83"/>
      <c r="AJ97" s="83"/>
      <c r="AK97" s="83"/>
      <c r="AL97" s="83"/>
      <c r="AM97" s="83"/>
      <c r="AN97" s="84"/>
      <c r="AO97" s="109"/>
    </row>
    <row r="98" spans="3:41" ht="6.75" customHeight="1">
      <c r="C98" s="82"/>
      <c r="D98" s="70"/>
      <c r="F98" s="82"/>
      <c r="G98" s="88"/>
      <c r="H98" s="88"/>
      <c r="I98" s="88"/>
      <c r="J98" s="84"/>
      <c r="M98" s="70"/>
      <c r="N98" s="70"/>
      <c r="O98" s="114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109"/>
    </row>
    <row r="99" spans="3:41" ht="6.75" customHeight="1">
      <c r="C99" s="82"/>
      <c r="D99" s="70"/>
      <c r="F99" s="77"/>
      <c r="G99" s="237" t="s">
        <v>582</v>
      </c>
      <c r="H99" s="231"/>
      <c r="I99" s="231"/>
      <c r="J99" s="231"/>
      <c r="K99" s="229">
        <f>U99+U106+U111+U114+U117+J101+J103</f>
        <v>78</v>
      </c>
      <c r="L99" s="240"/>
      <c r="M99" s="89"/>
      <c r="N99" s="76"/>
      <c r="O99" s="108"/>
      <c r="P99" s="232" t="s">
        <v>449</v>
      </c>
      <c r="Q99" s="227"/>
      <c r="R99" s="227"/>
      <c r="S99" s="227"/>
      <c r="T99" s="227"/>
      <c r="U99" s="235">
        <f>AB99+AH99+AN99+AN101</f>
        <v>13</v>
      </c>
      <c r="V99" s="89"/>
      <c r="W99" s="232" t="s">
        <v>376</v>
      </c>
      <c r="X99" s="227"/>
      <c r="Y99" s="227"/>
      <c r="Z99" s="227"/>
      <c r="AA99" s="227"/>
      <c r="AB99" s="235">
        <v>2</v>
      </c>
      <c r="AC99" s="227" t="s">
        <v>450</v>
      </c>
      <c r="AD99" s="227"/>
      <c r="AE99" s="227"/>
      <c r="AF99" s="227"/>
      <c r="AG99" s="227"/>
      <c r="AH99" s="235">
        <v>5</v>
      </c>
      <c r="AI99" s="232" t="s">
        <v>451</v>
      </c>
      <c r="AJ99" s="227"/>
      <c r="AK99" s="227"/>
      <c r="AL99" s="227"/>
      <c r="AM99" s="227"/>
      <c r="AN99" s="235">
        <v>3</v>
      </c>
      <c r="AO99" s="109"/>
    </row>
    <row r="100" spans="3:41" ht="6.75" customHeight="1">
      <c r="C100" s="82"/>
      <c r="D100" s="70"/>
      <c r="F100" s="82"/>
      <c r="G100" s="238"/>
      <c r="H100" s="239"/>
      <c r="I100" s="239"/>
      <c r="J100" s="239"/>
      <c r="K100" s="239"/>
      <c r="L100" s="241"/>
      <c r="N100" s="82"/>
      <c r="O100" s="114"/>
      <c r="P100" s="233"/>
      <c r="Q100" s="234"/>
      <c r="R100" s="234"/>
      <c r="S100" s="234"/>
      <c r="T100" s="234"/>
      <c r="U100" s="236"/>
      <c r="V100" s="70"/>
      <c r="W100" s="233"/>
      <c r="X100" s="234"/>
      <c r="Y100" s="234"/>
      <c r="Z100" s="234"/>
      <c r="AA100" s="234"/>
      <c r="AB100" s="236"/>
      <c r="AC100" s="234"/>
      <c r="AD100" s="234"/>
      <c r="AE100" s="234"/>
      <c r="AF100" s="234"/>
      <c r="AG100" s="234"/>
      <c r="AH100" s="236"/>
      <c r="AI100" s="233"/>
      <c r="AJ100" s="234"/>
      <c r="AK100" s="234"/>
      <c r="AL100" s="234"/>
      <c r="AM100" s="234"/>
      <c r="AN100" s="236"/>
      <c r="AO100" s="109"/>
    </row>
    <row r="101" spans="3:41" ht="6.75" customHeight="1">
      <c r="C101" s="82"/>
      <c r="D101" s="70"/>
      <c r="F101" s="82"/>
      <c r="G101" s="202" t="s">
        <v>379</v>
      </c>
      <c r="H101" s="347"/>
      <c r="I101" s="347"/>
      <c r="J101" s="230">
        <v>1</v>
      </c>
      <c r="N101" s="82"/>
      <c r="O101" s="114"/>
      <c r="P101" s="83"/>
      <c r="Q101" s="83"/>
      <c r="R101" s="83"/>
      <c r="S101" s="83"/>
      <c r="T101" s="83"/>
      <c r="U101" s="83"/>
      <c r="V101" s="70"/>
      <c r="W101" s="83"/>
      <c r="X101" s="167"/>
      <c r="Y101" s="83"/>
      <c r="Z101" s="83"/>
      <c r="AA101" s="83"/>
      <c r="AB101" s="84"/>
      <c r="AC101" s="70"/>
      <c r="AD101" s="70"/>
      <c r="AE101" s="70"/>
      <c r="AF101" s="70"/>
      <c r="AG101" s="70"/>
      <c r="AH101" s="70"/>
      <c r="AI101" s="232" t="s">
        <v>452</v>
      </c>
      <c r="AJ101" s="227"/>
      <c r="AK101" s="227"/>
      <c r="AL101" s="227"/>
      <c r="AM101" s="227"/>
      <c r="AN101" s="235">
        <v>3</v>
      </c>
      <c r="AO101" s="123"/>
    </row>
    <row r="102" spans="3:41" ht="6.75" customHeight="1">
      <c r="C102" s="82"/>
      <c r="D102" s="70"/>
      <c r="F102" s="82"/>
      <c r="G102" s="346"/>
      <c r="H102" s="346"/>
      <c r="I102" s="346"/>
      <c r="J102" s="346"/>
      <c r="N102" s="82"/>
      <c r="O102" s="114"/>
      <c r="P102" s="83"/>
      <c r="Q102" s="83"/>
      <c r="R102" s="83"/>
      <c r="S102" s="83"/>
      <c r="T102" s="83"/>
      <c r="U102" s="83"/>
      <c r="V102" s="70"/>
      <c r="W102" s="311" t="s">
        <v>232</v>
      </c>
      <c r="X102" s="312"/>
      <c r="Y102" s="312"/>
      <c r="Z102" s="312"/>
      <c r="AA102" s="312"/>
      <c r="AB102" s="313"/>
      <c r="AC102" s="70"/>
      <c r="AD102" s="70"/>
      <c r="AE102" s="70"/>
      <c r="AF102" s="70"/>
      <c r="AG102" s="70"/>
      <c r="AH102" s="70"/>
      <c r="AI102" s="233"/>
      <c r="AJ102" s="234"/>
      <c r="AK102" s="234"/>
      <c r="AL102" s="234"/>
      <c r="AM102" s="234"/>
      <c r="AN102" s="236"/>
      <c r="AO102" s="123"/>
    </row>
    <row r="103" spans="3:41" ht="6.75" customHeight="1">
      <c r="C103" s="82"/>
      <c r="D103" s="70"/>
      <c r="F103" s="82"/>
      <c r="G103" s="202" t="s">
        <v>382</v>
      </c>
      <c r="H103" s="202"/>
      <c r="I103" s="202"/>
      <c r="J103" s="230">
        <v>1</v>
      </c>
      <c r="N103" s="82"/>
      <c r="O103" s="114"/>
      <c r="P103" s="83"/>
      <c r="Q103" s="83"/>
      <c r="R103" s="83"/>
      <c r="S103" s="83"/>
      <c r="T103" s="83"/>
      <c r="U103" s="83"/>
      <c r="V103" s="70"/>
      <c r="W103" s="314"/>
      <c r="X103" s="315"/>
      <c r="Y103" s="315"/>
      <c r="Z103" s="315"/>
      <c r="AA103" s="315"/>
      <c r="AB103" s="316"/>
      <c r="AC103" s="70"/>
      <c r="AD103" s="70"/>
      <c r="AE103" s="70"/>
      <c r="AF103" s="70"/>
      <c r="AG103" s="70"/>
      <c r="AH103" s="70"/>
      <c r="AI103" s="83"/>
      <c r="AJ103" s="70"/>
      <c r="AK103" s="70"/>
      <c r="AL103" s="70"/>
      <c r="AM103" s="70"/>
      <c r="AN103" s="70"/>
      <c r="AO103" s="123"/>
    </row>
    <row r="104" spans="3:41" ht="6.75" customHeight="1">
      <c r="C104" s="82"/>
      <c r="D104" s="70"/>
      <c r="F104" s="82"/>
      <c r="G104" s="202"/>
      <c r="H104" s="202"/>
      <c r="I104" s="202"/>
      <c r="J104" s="230"/>
      <c r="N104" s="82"/>
      <c r="O104" s="111"/>
      <c r="P104" s="115"/>
      <c r="Q104" s="115"/>
      <c r="R104" s="115"/>
      <c r="S104" s="115"/>
      <c r="T104" s="115"/>
      <c r="U104" s="115"/>
      <c r="V104" s="112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2"/>
      <c r="AK104" s="112"/>
      <c r="AL104" s="112"/>
      <c r="AM104" s="112"/>
      <c r="AN104" s="112"/>
      <c r="AO104" s="124"/>
    </row>
    <row r="105" spans="3:15" ht="6.75" customHeight="1">
      <c r="C105" s="82"/>
      <c r="D105" s="70"/>
      <c r="F105" s="82"/>
      <c r="G105" s="260" t="s">
        <v>444</v>
      </c>
      <c r="H105" s="260"/>
      <c r="I105" s="260"/>
      <c r="J105" s="260"/>
      <c r="K105" s="260"/>
      <c r="L105" s="260"/>
      <c r="N105" s="82"/>
      <c r="O105" s="70"/>
    </row>
    <row r="106" spans="3:40" ht="6.75" customHeight="1">
      <c r="C106" s="82"/>
      <c r="D106" s="70"/>
      <c r="F106" s="82"/>
      <c r="G106" s="260"/>
      <c r="H106" s="260"/>
      <c r="I106" s="260"/>
      <c r="J106" s="260"/>
      <c r="K106" s="260"/>
      <c r="L106" s="260"/>
      <c r="N106" s="89"/>
      <c r="O106" s="71"/>
      <c r="P106" s="232" t="s">
        <v>453</v>
      </c>
      <c r="Q106" s="227"/>
      <c r="R106" s="227"/>
      <c r="S106" s="227"/>
      <c r="T106" s="227"/>
      <c r="U106" s="235">
        <f>AB106+AH106+AN106+AB108+1</f>
        <v>17</v>
      </c>
      <c r="V106" s="77"/>
      <c r="W106" s="285" t="s">
        <v>454</v>
      </c>
      <c r="X106" s="286"/>
      <c r="Y106" s="286"/>
      <c r="Z106" s="286"/>
      <c r="AA106" s="286"/>
      <c r="AB106" s="295">
        <v>3</v>
      </c>
      <c r="AC106" s="232" t="s">
        <v>455</v>
      </c>
      <c r="AD106" s="227"/>
      <c r="AE106" s="227"/>
      <c r="AF106" s="227"/>
      <c r="AG106" s="227"/>
      <c r="AH106" s="235">
        <v>5</v>
      </c>
      <c r="AI106" s="232" t="s">
        <v>456</v>
      </c>
      <c r="AJ106" s="227"/>
      <c r="AK106" s="227"/>
      <c r="AL106" s="227"/>
      <c r="AM106" s="227"/>
      <c r="AN106" s="235">
        <v>4</v>
      </c>
    </row>
    <row r="107" spans="3:40" ht="6.75" customHeight="1">
      <c r="C107" s="82"/>
      <c r="D107" s="70"/>
      <c r="F107" s="82"/>
      <c r="N107" s="82"/>
      <c r="O107" s="70"/>
      <c r="P107" s="233"/>
      <c r="Q107" s="234"/>
      <c r="R107" s="234"/>
      <c r="S107" s="234"/>
      <c r="T107" s="234"/>
      <c r="U107" s="236"/>
      <c r="W107" s="288"/>
      <c r="X107" s="289"/>
      <c r="Y107" s="289"/>
      <c r="Z107" s="289"/>
      <c r="AA107" s="289"/>
      <c r="AB107" s="296"/>
      <c r="AC107" s="233"/>
      <c r="AD107" s="234"/>
      <c r="AE107" s="234"/>
      <c r="AF107" s="234"/>
      <c r="AG107" s="234"/>
      <c r="AH107" s="236"/>
      <c r="AI107" s="233"/>
      <c r="AJ107" s="234"/>
      <c r="AK107" s="234"/>
      <c r="AL107" s="234"/>
      <c r="AM107" s="234"/>
      <c r="AN107" s="236"/>
    </row>
    <row r="108" spans="3:40" ht="6.75" customHeight="1">
      <c r="C108" s="82"/>
      <c r="D108" s="70"/>
      <c r="F108" s="82"/>
      <c r="N108" s="82"/>
      <c r="O108" s="70"/>
      <c r="P108" s="83"/>
      <c r="Q108" s="83"/>
      <c r="R108" s="83"/>
      <c r="S108" s="83"/>
      <c r="T108" s="83"/>
      <c r="U108" s="84"/>
      <c r="W108" s="232" t="s">
        <v>457</v>
      </c>
      <c r="X108" s="227"/>
      <c r="Y108" s="227"/>
      <c r="Z108" s="227"/>
      <c r="AA108" s="227"/>
      <c r="AB108" s="235">
        <v>4</v>
      </c>
      <c r="AC108" s="83"/>
      <c r="AD108" s="83"/>
      <c r="AE108" s="83"/>
      <c r="AF108" s="83"/>
      <c r="AG108" s="83"/>
      <c r="AH108" s="84"/>
      <c r="AI108" s="83"/>
      <c r="AJ108" s="83"/>
      <c r="AK108" s="83"/>
      <c r="AL108" s="83"/>
      <c r="AM108" s="83"/>
      <c r="AN108" s="84"/>
    </row>
    <row r="109" spans="3:40" ht="6.75" customHeight="1">
      <c r="C109" s="82"/>
      <c r="D109" s="70"/>
      <c r="F109" s="82"/>
      <c r="N109" s="82"/>
      <c r="O109" s="70"/>
      <c r="P109" s="83"/>
      <c r="Q109" s="83"/>
      <c r="R109" s="83"/>
      <c r="S109" s="83"/>
      <c r="T109" s="83"/>
      <c r="U109" s="84"/>
      <c r="W109" s="233"/>
      <c r="X109" s="234"/>
      <c r="Y109" s="234"/>
      <c r="Z109" s="234"/>
      <c r="AA109" s="234"/>
      <c r="AB109" s="236"/>
      <c r="AC109" s="83"/>
      <c r="AD109" s="83"/>
      <c r="AE109" s="83"/>
      <c r="AF109" s="83"/>
      <c r="AG109" s="83"/>
      <c r="AH109" s="84"/>
      <c r="AI109" s="83"/>
      <c r="AJ109" s="83"/>
      <c r="AK109" s="83"/>
      <c r="AL109" s="83"/>
      <c r="AM109" s="83"/>
      <c r="AN109" s="84"/>
    </row>
    <row r="110" spans="3:40" ht="6.75" customHeight="1">
      <c r="C110" s="82"/>
      <c r="D110" s="70"/>
      <c r="F110" s="82"/>
      <c r="N110" s="82"/>
      <c r="O110" s="70"/>
      <c r="P110" s="83"/>
      <c r="Q110" s="83"/>
      <c r="R110" s="83"/>
      <c r="S110" s="83"/>
      <c r="T110" s="83"/>
      <c r="U110" s="84"/>
      <c r="W110" s="83"/>
      <c r="X110" s="83"/>
      <c r="Y110" s="83"/>
      <c r="Z110" s="83"/>
      <c r="AA110" s="83"/>
      <c r="AB110" s="84"/>
      <c r="AC110" s="83"/>
      <c r="AD110" s="83"/>
      <c r="AE110" s="83"/>
      <c r="AF110" s="83"/>
      <c r="AG110" s="83"/>
      <c r="AH110" s="84"/>
      <c r="AI110" s="83"/>
      <c r="AJ110" s="83"/>
      <c r="AK110" s="83"/>
      <c r="AL110" s="83"/>
      <c r="AM110" s="83"/>
      <c r="AN110" s="84"/>
    </row>
    <row r="111" spans="3:34" ht="6.75" customHeight="1">
      <c r="C111" s="82"/>
      <c r="D111" s="70"/>
      <c r="F111" s="82"/>
      <c r="N111" s="89"/>
      <c r="O111" s="71"/>
      <c r="P111" s="285" t="s">
        <v>229</v>
      </c>
      <c r="Q111" s="286"/>
      <c r="R111" s="286"/>
      <c r="S111" s="286"/>
      <c r="T111" s="286"/>
      <c r="U111" s="295">
        <f>AB111+AH111+1</f>
        <v>22</v>
      </c>
      <c r="V111" s="77"/>
      <c r="W111" s="285" t="s">
        <v>458</v>
      </c>
      <c r="X111" s="286"/>
      <c r="Y111" s="286"/>
      <c r="Z111" s="286"/>
      <c r="AA111" s="286"/>
      <c r="AB111" s="295">
        <v>2</v>
      </c>
      <c r="AC111" s="232" t="s">
        <v>459</v>
      </c>
      <c r="AD111" s="227"/>
      <c r="AE111" s="227"/>
      <c r="AF111" s="227"/>
      <c r="AG111" s="227"/>
      <c r="AH111" s="235">
        <v>19</v>
      </c>
    </row>
    <row r="112" spans="3:34" ht="6.75" customHeight="1">
      <c r="C112" s="82"/>
      <c r="D112" s="70"/>
      <c r="F112" s="82"/>
      <c r="N112" s="82"/>
      <c r="O112" s="70"/>
      <c r="P112" s="288"/>
      <c r="Q112" s="289"/>
      <c r="R112" s="289"/>
      <c r="S112" s="289"/>
      <c r="T112" s="289"/>
      <c r="U112" s="296"/>
      <c r="W112" s="288"/>
      <c r="X112" s="289"/>
      <c r="Y112" s="289"/>
      <c r="Z112" s="289"/>
      <c r="AA112" s="289"/>
      <c r="AB112" s="296"/>
      <c r="AC112" s="233"/>
      <c r="AD112" s="234"/>
      <c r="AE112" s="234"/>
      <c r="AF112" s="234"/>
      <c r="AG112" s="234"/>
      <c r="AH112" s="236"/>
    </row>
    <row r="113" spans="3:15" ht="6.75" customHeight="1">
      <c r="C113" s="82"/>
      <c r="D113" s="70"/>
      <c r="F113" s="82"/>
      <c r="N113" s="82"/>
      <c r="O113" s="70"/>
    </row>
    <row r="114" spans="3:40" ht="6.75" customHeight="1">
      <c r="C114" s="82"/>
      <c r="D114" s="70"/>
      <c r="F114" s="82"/>
      <c r="N114" s="89"/>
      <c r="O114" s="71"/>
      <c r="P114" s="232" t="s">
        <v>460</v>
      </c>
      <c r="Q114" s="227"/>
      <c r="R114" s="227"/>
      <c r="S114" s="227"/>
      <c r="T114" s="227"/>
      <c r="U114" s="235">
        <f>AB114+AH114+AN114+1</f>
        <v>17</v>
      </c>
      <c r="V114" s="77"/>
      <c r="W114" s="232" t="s">
        <v>461</v>
      </c>
      <c r="X114" s="227"/>
      <c r="Y114" s="227"/>
      <c r="Z114" s="227"/>
      <c r="AA114" s="227"/>
      <c r="AB114" s="235">
        <v>4</v>
      </c>
      <c r="AC114" s="232" t="s">
        <v>462</v>
      </c>
      <c r="AD114" s="227"/>
      <c r="AE114" s="227"/>
      <c r="AF114" s="227"/>
      <c r="AG114" s="227"/>
      <c r="AH114" s="235">
        <v>5</v>
      </c>
      <c r="AI114" s="232" t="s">
        <v>463</v>
      </c>
      <c r="AJ114" s="227"/>
      <c r="AK114" s="227"/>
      <c r="AL114" s="227"/>
      <c r="AM114" s="227"/>
      <c r="AN114" s="235">
        <v>7</v>
      </c>
    </row>
    <row r="115" spans="3:40" ht="6.75" customHeight="1">
      <c r="C115" s="82"/>
      <c r="D115" s="70"/>
      <c r="F115" s="82"/>
      <c r="N115" s="78"/>
      <c r="O115" s="74"/>
      <c r="P115" s="233"/>
      <c r="Q115" s="234"/>
      <c r="R115" s="234"/>
      <c r="S115" s="234"/>
      <c r="T115" s="234"/>
      <c r="U115" s="236"/>
      <c r="W115" s="233"/>
      <c r="X115" s="234"/>
      <c r="Y115" s="234"/>
      <c r="Z115" s="234"/>
      <c r="AA115" s="234"/>
      <c r="AB115" s="236"/>
      <c r="AC115" s="233"/>
      <c r="AD115" s="234"/>
      <c r="AE115" s="234"/>
      <c r="AF115" s="234"/>
      <c r="AG115" s="234"/>
      <c r="AH115" s="236"/>
      <c r="AI115" s="233"/>
      <c r="AJ115" s="234"/>
      <c r="AK115" s="234"/>
      <c r="AL115" s="234"/>
      <c r="AM115" s="234"/>
      <c r="AN115" s="236"/>
    </row>
    <row r="116" spans="3:41" ht="6.75" customHeight="1">
      <c r="C116" s="82"/>
      <c r="D116" s="70"/>
      <c r="F116" s="82"/>
      <c r="N116" s="82"/>
      <c r="O116" s="70"/>
      <c r="W116" s="83"/>
      <c r="X116" s="83"/>
      <c r="Y116" s="83"/>
      <c r="Z116" s="83"/>
      <c r="AA116" s="83"/>
      <c r="AB116" s="84"/>
      <c r="AG116" s="126"/>
      <c r="AH116" s="126"/>
      <c r="AI116" s="126"/>
      <c r="AJ116" s="126"/>
      <c r="AK116" s="126"/>
      <c r="AL116" s="126"/>
      <c r="AM116" s="126"/>
      <c r="AN116" s="126"/>
      <c r="AO116" s="126"/>
    </row>
    <row r="117" spans="3:41" ht="6.75" customHeight="1">
      <c r="C117" s="82"/>
      <c r="D117" s="70"/>
      <c r="F117" s="82"/>
      <c r="N117" s="89"/>
      <c r="O117" s="76"/>
      <c r="P117" s="232" t="s">
        <v>464</v>
      </c>
      <c r="Q117" s="227"/>
      <c r="R117" s="227"/>
      <c r="S117" s="227"/>
      <c r="T117" s="227"/>
      <c r="U117" s="235">
        <f>AB117+AH117+AN117+AB119+1</f>
        <v>7</v>
      </c>
      <c r="W117" s="232" t="s">
        <v>465</v>
      </c>
      <c r="X117" s="227"/>
      <c r="Y117" s="227"/>
      <c r="Z117" s="227"/>
      <c r="AA117" s="227"/>
      <c r="AB117" s="235">
        <v>6</v>
      </c>
      <c r="AG117" s="126"/>
      <c r="AH117" s="126"/>
      <c r="AI117" s="126"/>
      <c r="AJ117" s="126"/>
      <c r="AK117" s="126"/>
      <c r="AL117" s="126"/>
      <c r="AM117" s="126"/>
      <c r="AN117" s="126"/>
      <c r="AO117" s="126"/>
    </row>
    <row r="118" spans="3:28" ht="6.75" customHeight="1">
      <c r="C118" s="82"/>
      <c r="D118" s="70"/>
      <c r="F118" s="82"/>
      <c r="O118" s="70"/>
      <c r="P118" s="233"/>
      <c r="Q118" s="234"/>
      <c r="R118" s="234"/>
      <c r="S118" s="234"/>
      <c r="T118" s="234"/>
      <c r="U118" s="236"/>
      <c r="V118" s="122"/>
      <c r="W118" s="233"/>
      <c r="X118" s="234"/>
      <c r="Y118" s="234"/>
      <c r="Z118" s="234"/>
      <c r="AA118" s="234"/>
      <c r="AB118" s="236"/>
    </row>
    <row r="119" spans="3:28" ht="6.75" customHeight="1">
      <c r="C119" s="82"/>
      <c r="D119" s="70"/>
      <c r="F119" s="82"/>
      <c r="O119" s="70"/>
      <c r="W119" s="83"/>
      <c r="X119" s="83"/>
      <c r="Y119" s="83"/>
      <c r="Z119" s="83"/>
      <c r="AA119" s="83"/>
      <c r="AB119" s="84"/>
    </row>
    <row r="120" spans="3:56" ht="6.75" customHeight="1">
      <c r="C120" s="82"/>
      <c r="D120" s="70"/>
      <c r="F120" s="77"/>
      <c r="G120" s="285" t="s">
        <v>466</v>
      </c>
      <c r="H120" s="286"/>
      <c r="I120" s="286"/>
      <c r="J120" s="287"/>
      <c r="K120" s="291">
        <f>U120+U125+U128+U131+U134+U137+U140+J122+J124</f>
        <v>75</v>
      </c>
      <c r="L120" s="292"/>
      <c r="M120" s="76"/>
      <c r="N120" s="76"/>
      <c r="O120" s="71"/>
      <c r="P120" s="232" t="s">
        <v>467</v>
      </c>
      <c r="Q120" s="227"/>
      <c r="R120" s="227"/>
      <c r="S120" s="227"/>
      <c r="T120" s="227"/>
      <c r="U120" s="235">
        <f>AB120+AH120+AN120+AB122</f>
        <v>11</v>
      </c>
      <c r="V120" s="77"/>
      <c r="W120" s="232" t="s">
        <v>619</v>
      </c>
      <c r="X120" s="227"/>
      <c r="Y120" s="227"/>
      <c r="Z120" s="227"/>
      <c r="AA120" s="227"/>
      <c r="AB120" s="235">
        <v>2</v>
      </c>
      <c r="AC120" s="232" t="s">
        <v>583</v>
      </c>
      <c r="AD120" s="227"/>
      <c r="AE120" s="227"/>
      <c r="AF120" s="227"/>
      <c r="AG120" s="227"/>
      <c r="AH120" s="235">
        <v>3</v>
      </c>
      <c r="AI120" s="232" t="s">
        <v>620</v>
      </c>
      <c r="AJ120" s="227"/>
      <c r="AK120" s="227"/>
      <c r="AL120" s="227"/>
      <c r="AM120" s="227"/>
      <c r="AN120" s="235">
        <v>4</v>
      </c>
      <c r="AQ120" s="257"/>
      <c r="AR120" s="257"/>
      <c r="AS120" s="257"/>
      <c r="AT120" s="257"/>
      <c r="AU120" s="257"/>
      <c r="AV120" s="257"/>
      <c r="AW120" s="257"/>
      <c r="AX120" s="257"/>
      <c r="AY120" s="257"/>
      <c r="AZ120" s="257"/>
      <c r="BA120" s="257"/>
      <c r="BB120" s="257"/>
      <c r="BC120" s="257"/>
      <c r="BD120" s="257"/>
    </row>
    <row r="121" spans="3:56" ht="6.75" customHeight="1">
      <c r="C121" s="82"/>
      <c r="D121" s="70"/>
      <c r="F121" s="82"/>
      <c r="G121" s="288"/>
      <c r="H121" s="289"/>
      <c r="I121" s="289"/>
      <c r="J121" s="290"/>
      <c r="K121" s="293"/>
      <c r="L121" s="294"/>
      <c r="N121" s="78"/>
      <c r="O121" s="74"/>
      <c r="P121" s="233"/>
      <c r="Q121" s="234"/>
      <c r="R121" s="234"/>
      <c r="S121" s="234"/>
      <c r="T121" s="234"/>
      <c r="U121" s="236"/>
      <c r="W121" s="233"/>
      <c r="X121" s="234"/>
      <c r="Y121" s="234"/>
      <c r="Z121" s="234"/>
      <c r="AA121" s="234"/>
      <c r="AB121" s="236"/>
      <c r="AC121" s="233"/>
      <c r="AD121" s="234"/>
      <c r="AE121" s="234"/>
      <c r="AF121" s="234"/>
      <c r="AG121" s="234"/>
      <c r="AH121" s="236"/>
      <c r="AI121" s="233"/>
      <c r="AJ121" s="234"/>
      <c r="AK121" s="234"/>
      <c r="AL121" s="234"/>
      <c r="AM121" s="234"/>
      <c r="AN121" s="236"/>
      <c r="AQ121" s="257"/>
      <c r="AR121" s="257"/>
      <c r="AS121" s="257"/>
      <c r="AT121" s="257"/>
      <c r="AU121" s="257"/>
      <c r="AV121" s="257"/>
      <c r="AW121" s="257"/>
      <c r="AX121" s="257"/>
      <c r="AY121" s="257"/>
      <c r="AZ121" s="257"/>
      <c r="BA121" s="257"/>
      <c r="BB121" s="257"/>
      <c r="BC121" s="257"/>
      <c r="BD121" s="257"/>
    </row>
    <row r="122" spans="3:40" ht="6.75" customHeight="1">
      <c r="C122" s="82"/>
      <c r="D122" s="70"/>
      <c r="F122" s="82"/>
      <c r="G122" s="227" t="s">
        <v>379</v>
      </c>
      <c r="H122" s="227"/>
      <c r="I122" s="227"/>
      <c r="J122" s="229">
        <v>1</v>
      </c>
      <c r="N122" s="82"/>
      <c r="O122" s="70"/>
      <c r="P122" s="83"/>
      <c r="Q122" s="83"/>
      <c r="R122" s="83"/>
      <c r="S122" s="83"/>
      <c r="T122" s="83"/>
      <c r="U122" s="84"/>
      <c r="W122" s="232" t="s">
        <v>621</v>
      </c>
      <c r="X122" s="227"/>
      <c r="Y122" s="227"/>
      <c r="Z122" s="227"/>
      <c r="AA122" s="227"/>
      <c r="AB122" s="235">
        <v>2</v>
      </c>
      <c r="AC122" s="83"/>
      <c r="AD122" s="83"/>
      <c r="AE122" s="83"/>
      <c r="AF122" s="83"/>
      <c r="AG122" s="83"/>
      <c r="AH122" s="84"/>
      <c r="AI122" s="83"/>
      <c r="AJ122" s="83"/>
      <c r="AK122" s="83"/>
      <c r="AL122" s="83"/>
      <c r="AM122" s="83"/>
      <c r="AN122" s="84"/>
    </row>
    <row r="123" spans="3:40" ht="6.75" customHeight="1">
      <c r="C123" s="82"/>
      <c r="D123" s="70"/>
      <c r="F123" s="82"/>
      <c r="G123" s="228"/>
      <c r="H123" s="228"/>
      <c r="I123" s="228"/>
      <c r="J123" s="230"/>
      <c r="N123" s="82"/>
      <c r="O123" s="70"/>
      <c r="P123" s="83"/>
      <c r="Q123" s="83"/>
      <c r="R123" s="83"/>
      <c r="S123" s="83"/>
      <c r="T123" s="83"/>
      <c r="U123" s="84"/>
      <c r="W123" s="233"/>
      <c r="X123" s="234"/>
      <c r="Y123" s="234"/>
      <c r="Z123" s="234"/>
      <c r="AA123" s="234"/>
      <c r="AB123" s="236"/>
      <c r="AC123" s="83"/>
      <c r="AD123" s="83"/>
      <c r="AE123" s="83"/>
      <c r="AF123" s="83"/>
      <c r="AG123" s="83"/>
      <c r="AH123" s="84"/>
      <c r="AI123" s="83"/>
      <c r="AJ123" s="83"/>
      <c r="AK123" s="83"/>
      <c r="AL123" s="83"/>
      <c r="AM123" s="83"/>
      <c r="AN123" s="84"/>
    </row>
    <row r="124" spans="3:15" ht="6.75" customHeight="1">
      <c r="C124" s="82"/>
      <c r="D124" s="70"/>
      <c r="F124" s="82"/>
      <c r="G124" s="228" t="s">
        <v>382</v>
      </c>
      <c r="H124" s="228"/>
      <c r="I124" s="228"/>
      <c r="J124" s="230">
        <v>1</v>
      </c>
      <c r="N124" s="82"/>
      <c r="O124" s="70"/>
    </row>
    <row r="125" spans="3:40" ht="6.75" customHeight="1">
      <c r="C125" s="82"/>
      <c r="D125" s="70"/>
      <c r="F125" s="82"/>
      <c r="G125" s="228"/>
      <c r="H125" s="228"/>
      <c r="I125" s="228"/>
      <c r="J125" s="230"/>
      <c r="N125" s="89"/>
      <c r="O125" s="71"/>
      <c r="P125" s="232" t="s">
        <v>469</v>
      </c>
      <c r="Q125" s="227"/>
      <c r="R125" s="227"/>
      <c r="S125" s="227"/>
      <c r="T125" s="227"/>
      <c r="U125" s="235">
        <f>AB125+AH125+AN125+1</f>
        <v>11</v>
      </c>
      <c r="V125" s="77"/>
      <c r="W125" s="232" t="s">
        <v>470</v>
      </c>
      <c r="X125" s="227"/>
      <c r="Y125" s="227"/>
      <c r="Z125" s="227"/>
      <c r="AA125" s="227"/>
      <c r="AB125" s="235">
        <v>2</v>
      </c>
      <c r="AC125" s="232" t="s">
        <v>471</v>
      </c>
      <c r="AD125" s="227"/>
      <c r="AE125" s="227"/>
      <c r="AF125" s="227"/>
      <c r="AG125" s="227"/>
      <c r="AH125" s="235">
        <v>4</v>
      </c>
      <c r="AI125" s="232" t="s">
        <v>472</v>
      </c>
      <c r="AJ125" s="227"/>
      <c r="AK125" s="227"/>
      <c r="AL125" s="227"/>
      <c r="AM125" s="227"/>
      <c r="AN125" s="235">
        <v>4</v>
      </c>
    </row>
    <row r="126" spans="3:40" ht="6.75" customHeight="1">
      <c r="C126" s="82"/>
      <c r="D126" s="70"/>
      <c r="F126" s="82"/>
      <c r="G126" s="260" t="s">
        <v>584</v>
      </c>
      <c r="H126" s="260"/>
      <c r="I126" s="260"/>
      <c r="J126" s="260"/>
      <c r="K126" s="260"/>
      <c r="L126" s="260"/>
      <c r="N126" s="82"/>
      <c r="O126" s="70"/>
      <c r="P126" s="233"/>
      <c r="Q126" s="234"/>
      <c r="R126" s="234"/>
      <c r="S126" s="234"/>
      <c r="T126" s="234"/>
      <c r="U126" s="236"/>
      <c r="W126" s="233"/>
      <c r="X126" s="234"/>
      <c r="Y126" s="234"/>
      <c r="Z126" s="234"/>
      <c r="AA126" s="234"/>
      <c r="AB126" s="236"/>
      <c r="AC126" s="233"/>
      <c r="AD126" s="234"/>
      <c r="AE126" s="234"/>
      <c r="AF126" s="234"/>
      <c r="AG126" s="234"/>
      <c r="AH126" s="236"/>
      <c r="AI126" s="233"/>
      <c r="AJ126" s="234"/>
      <c r="AK126" s="234"/>
      <c r="AL126" s="234"/>
      <c r="AM126" s="234"/>
      <c r="AN126" s="236"/>
    </row>
    <row r="127" spans="3:28" ht="6.75" customHeight="1">
      <c r="C127" s="82"/>
      <c r="D127" s="70"/>
      <c r="F127" s="82"/>
      <c r="G127" s="260"/>
      <c r="H127" s="260"/>
      <c r="I127" s="260"/>
      <c r="J127" s="260"/>
      <c r="K127" s="260"/>
      <c r="L127" s="260"/>
      <c r="N127" s="82"/>
      <c r="O127" s="70"/>
      <c r="W127" s="83"/>
      <c r="X127" s="83"/>
      <c r="Y127" s="83"/>
      <c r="Z127" s="83"/>
      <c r="AA127" s="83"/>
      <c r="AB127" s="85"/>
    </row>
    <row r="128" spans="3:40" ht="6.75" customHeight="1">
      <c r="C128" s="82"/>
      <c r="D128" s="70"/>
      <c r="F128" s="82"/>
      <c r="G128" s="92"/>
      <c r="H128" s="92"/>
      <c r="I128" s="92"/>
      <c r="J128" s="92"/>
      <c r="K128" s="92"/>
      <c r="N128" s="89"/>
      <c r="O128" s="71"/>
      <c r="P128" s="232" t="s">
        <v>473</v>
      </c>
      <c r="Q128" s="227"/>
      <c r="R128" s="227"/>
      <c r="S128" s="227"/>
      <c r="T128" s="227"/>
      <c r="U128" s="235">
        <f>AB128+AH128+AN128+1</f>
        <v>11</v>
      </c>
      <c r="V128" s="77"/>
      <c r="W128" s="232" t="s">
        <v>474</v>
      </c>
      <c r="X128" s="227"/>
      <c r="Y128" s="227"/>
      <c r="Z128" s="227"/>
      <c r="AA128" s="227"/>
      <c r="AB128" s="235">
        <v>3</v>
      </c>
      <c r="AC128" s="232" t="s">
        <v>475</v>
      </c>
      <c r="AD128" s="227"/>
      <c r="AE128" s="227"/>
      <c r="AF128" s="227"/>
      <c r="AG128" s="227"/>
      <c r="AH128" s="235">
        <v>4</v>
      </c>
      <c r="AI128" s="232" t="s">
        <v>476</v>
      </c>
      <c r="AJ128" s="227"/>
      <c r="AK128" s="227"/>
      <c r="AL128" s="227"/>
      <c r="AM128" s="227"/>
      <c r="AN128" s="235">
        <v>3</v>
      </c>
    </row>
    <row r="129" spans="3:40" ht="6.75" customHeight="1">
      <c r="C129" s="82"/>
      <c r="D129" s="70"/>
      <c r="F129" s="82"/>
      <c r="G129" s="92"/>
      <c r="H129" s="92"/>
      <c r="I129" s="92"/>
      <c r="J129" s="92"/>
      <c r="K129" s="92"/>
      <c r="N129" s="82"/>
      <c r="O129" s="70"/>
      <c r="P129" s="233"/>
      <c r="Q129" s="234"/>
      <c r="R129" s="234"/>
      <c r="S129" s="234"/>
      <c r="T129" s="234"/>
      <c r="U129" s="236"/>
      <c r="W129" s="233"/>
      <c r="X129" s="234"/>
      <c r="Y129" s="234"/>
      <c r="Z129" s="234"/>
      <c r="AA129" s="234"/>
      <c r="AB129" s="236"/>
      <c r="AC129" s="233"/>
      <c r="AD129" s="234"/>
      <c r="AE129" s="234"/>
      <c r="AF129" s="234"/>
      <c r="AG129" s="234"/>
      <c r="AH129" s="236"/>
      <c r="AI129" s="233"/>
      <c r="AJ129" s="234"/>
      <c r="AK129" s="234"/>
      <c r="AL129" s="234"/>
      <c r="AM129" s="234"/>
      <c r="AN129" s="236"/>
    </row>
    <row r="130" spans="3:15" ht="6.75" customHeight="1">
      <c r="C130" s="82"/>
      <c r="D130" s="70"/>
      <c r="F130" s="82"/>
      <c r="G130" s="92"/>
      <c r="H130" s="92"/>
      <c r="I130" s="92"/>
      <c r="J130" s="92"/>
      <c r="K130" s="92"/>
      <c r="L130" s="90"/>
      <c r="N130" s="82"/>
      <c r="O130" s="70"/>
    </row>
    <row r="131" spans="3:56" ht="6.75" customHeight="1">
      <c r="C131" s="82"/>
      <c r="D131" s="70"/>
      <c r="F131" s="82"/>
      <c r="G131" s="92"/>
      <c r="H131" s="92"/>
      <c r="I131" s="92"/>
      <c r="J131" s="92"/>
      <c r="K131" s="92"/>
      <c r="L131" s="90"/>
      <c r="N131" s="89"/>
      <c r="O131" s="71"/>
      <c r="P131" s="232" t="s">
        <v>477</v>
      </c>
      <c r="Q131" s="227"/>
      <c r="R131" s="227"/>
      <c r="S131" s="227"/>
      <c r="T131" s="227"/>
      <c r="U131" s="235">
        <f>AB131+AH131+1</f>
        <v>8</v>
      </c>
      <c r="V131" s="77"/>
      <c r="W131" s="232" t="s">
        <v>478</v>
      </c>
      <c r="X131" s="227"/>
      <c r="Y131" s="227"/>
      <c r="Z131" s="227"/>
      <c r="AA131" s="227"/>
      <c r="AB131" s="235">
        <v>7</v>
      </c>
      <c r="AC131" s="310"/>
      <c r="AD131" s="228"/>
      <c r="AE131" s="228"/>
      <c r="AF131" s="228"/>
      <c r="AG131" s="228"/>
      <c r="AH131" s="230"/>
      <c r="AQ131" s="257"/>
      <c r="AR131" s="257"/>
      <c r="AS131" s="257"/>
      <c r="AT131" s="257"/>
      <c r="AU131" s="257"/>
      <c r="AV131" s="257"/>
      <c r="AW131" s="257"/>
      <c r="AX131" s="257"/>
      <c r="AY131" s="257"/>
      <c r="AZ131" s="257"/>
      <c r="BA131" s="257"/>
      <c r="BB131" s="257"/>
      <c r="BC131" s="257"/>
      <c r="BD131" s="257"/>
    </row>
    <row r="132" spans="3:56" ht="6.75" customHeight="1">
      <c r="C132" s="82"/>
      <c r="D132" s="70"/>
      <c r="F132" s="82"/>
      <c r="G132" s="92"/>
      <c r="H132" s="92"/>
      <c r="I132" s="92"/>
      <c r="J132" s="92"/>
      <c r="K132" s="92"/>
      <c r="N132" s="82"/>
      <c r="O132" s="70"/>
      <c r="P132" s="233"/>
      <c r="Q132" s="234"/>
      <c r="R132" s="234"/>
      <c r="S132" s="234"/>
      <c r="T132" s="234"/>
      <c r="U132" s="236"/>
      <c r="W132" s="233"/>
      <c r="X132" s="234"/>
      <c r="Y132" s="234"/>
      <c r="Z132" s="234"/>
      <c r="AA132" s="234"/>
      <c r="AB132" s="236"/>
      <c r="AC132" s="310"/>
      <c r="AD132" s="228"/>
      <c r="AE132" s="228"/>
      <c r="AF132" s="228"/>
      <c r="AG132" s="228"/>
      <c r="AH132" s="230"/>
      <c r="AQ132" s="257"/>
      <c r="AR132" s="257"/>
      <c r="AS132" s="257"/>
      <c r="AT132" s="257"/>
      <c r="AU132" s="257"/>
      <c r="AV132" s="257"/>
      <c r="AW132" s="257"/>
      <c r="AX132" s="257"/>
      <c r="AY132" s="257"/>
      <c r="AZ132" s="257"/>
      <c r="BA132" s="257"/>
      <c r="BB132" s="257"/>
      <c r="BC132" s="257"/>
      <c r="BD132" s="257"/>
    </row>
    <row r="133" spans="3:15" ht="6.75" customHeight="1">
      <c r="C133" s="82"/>
      <c r="D133" s="70"/>
      <c r="F133" s="82"/>
      <c r="N133" s="82"/>
      <c r="O133" s="70"/>
    </row>
    <row r="134" spans="3:52" ht="6.75" customHeight="1">
      <c r="C134" s="82"/>
      <c r="D134" s="70"/>
      <c r="F134" s="82"/>
      <c r="N134" s="89"/>
      <c r="O134" s="71"/>
      <c r="P134" s="232" t="s">
        <v>622</v>
      </c>
      <c r="Q134" s="227"/>
      <c r="R134" s="227"/>
      <c r="S134" s="227"/>
      <c r="T134" s="227"/>
      <c r="U134" s="235">
        <f>AB134+AH134+AN134+1</f>
        <v>13</v>
      </c>
      <c r="V134" s="77"/>
      <c r="W134" s="232" t="s">
        <v>479</v>
      </c>
      <c r="X134" s="227"/>
      <c r="Y134" s="227"/>
      <c r="Z134" s="227"/>
      <c r="AA134" s="227"/>
      <c r="AB134" s="235">
        <v>6</v>
      </c>
      <c r="AC134" s="232" t="s">
        <v>468</v>
      </c>
      <c r="AD134" s="227"/>
      <c r="AE134" s="227"/>
      <c r="AF134" s="227"/>
      <c r="AG134" s="227"/>
      <c r="AH134" s="235">
        <v>3</v>
      </c>
      <c r="AI134" s="232" t="s">
        <v>480</v>
      </c>
      <c r="AJ134" s="227"/>
      <c r="AK134" s="227"/>
      <c r="AL134" s="227"/>
      <c r="AM134" s="227"/>
      <c r="AN134" s="235">
        <v>3</v>
      </c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</row>
    <row r="135" spans="3:52" ht="6.75" customHeight="1">
      <c r="C135" s="82"/>
      <c r="D135" s="70"/>
      <c r="F135" s="82"/>
      <c r="N135" s="78"/>
      <c r="O135" s="70"/>
      <c r="P135" s="233"/>
      <c r="Q135" s="234"/>
      <c r="R135" s="234"/>
      <c r="S135" s="234"/>
      <c r="T135" s="234"/>
      <c r="U135" s="236"/>
      <c r="W135" s="233"/>
      <c r="X135" s="234"/>
      <c r="Y135" s="234"/>
      <c r="Z135" s="234"/>
      <c r="AA135" s="234"/>
      <c r="AB135" s="236"/>
      <c r="AC135" s="233"/>
      <c r="AD135" s="234"/>
      <c r="AE135" s="234"/>
      <c r="AF135" s="234"/>
      <c r="AG135" s="234"/>
      <c r="AH135" s="236"/>
      <c r="AI135" s="233"/>
      <c r="AJ135" s="234"/>
      <c r="AK135" s="234"/>
      <c r="AL135" s="234"/>
      <c r="AM135" s="234"/>
      <c r="AN135" s="236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</row>
    <row r="136" spans="3:37" ht="6.75" customHeight="1">
      <c r="C136" s="82"/>
      <c r="D136" s="70"/>
      <c r="F136" s="82"/>
      <c r="N136" s="82"/>
      <c r="O136" s="70"/>
      <c r="P136" s="83"/>
      <c r="Q136" s="83"/>
      <c r="R136" s="83"/>
      <c r="S136" s="83"/>
      <c r="T136" s="83"/>
      <c r="U136" s="83"/>
      <c r="V136" s="70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</row>
    <row r="137" spans="3:52" ht="6.75" customHeight="1">
      <c r="C137" s="82"/>
      <c r="D137" s="70"/>
      <c r="F137" s="82"/>
      <c r="N137" s="89"/>
      <c r="O137" s="71"/>
      <c r="P137" s="232" t="s">
        <v>481</v>
      </c>
      <c r="Q137" s="227"/>
      <c r="R137" s="227"/>
      <c r="S137" s="227"/>
      <c r="T137" s="227"/>
      <c r="U137" s="235">
        <f>AB137+AH137+AN137+1</f>
        <v>13</v>
      </c>
      <c r="V137" s="77"/>
      <c r="W137" s="232" t="s">
        <v>458</v>
      </c>
      <c r="X137" s="227"/>
      <c r="Y137" s="227"/>
      <c r="Z137" s="227"/>
      <c r="AA137" s="227"/>
      <c r="AB137" s="235">
        <v>5</v>
      </c>
      <c r="AC137" s="232" t="s">
        <v>399</v>
      </c>
      <c r="AD137" s="227"/>
      <c r="AE137" s="227"/>
      <c r="AF137" s="227"/>
      <c r="AG137" s="227"/>
      <c r="AH137" s="235">
        <v>3</v>
      </c>
      <c r="AI137" s="232" t="s">
        <v>482</v>
      </c>
      <c r="AJ137" s="227"/>
      <c r="AK137" s="227"/>
      <c r="AL137" s="227"/>
      <c r="AM137" s="227"/>
      <c r="AN137" s="235">
        <v>4</v>
      </c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</row>
    <row r="138" spans="3:52" ht="6.75" customHeight="1">
      <c r="C138" s="82"/>
      <c r="D138" s="70"/>
      <c r="F138" s="82"/>
      <c r="M138" s="95"/>
      <c r="N138" s="78"/>
      <c r="O138" s="70"/>
      <c r="P138" s="233"/>
      <c r="Q138" s="234"/>
      <c r="R138" s="234"/>
      <c r="S138" s="234"/>
      <c r="T138" s="234"/>
      <c r="U138" s="236"/>
      <c r="W138" s="233"/>
      <c r="X138" s="234"/>
      <c r="Y138" s="234"/>
      <c r="Z138" s="234"/>
      <c r="AA138" s="234"/>
      <c r="AB138" s="236"/>
      <c r="AC138" s="233"/>
      <c r="AD138" s="234"/>
      <c r="AE138" s="234"/>
      <c r="AF138" s="234"/>
      <c r="AG138" s="234"/>
      <c r="AH138" s="236"/>
      <c r="AI138" s="233"/>
      <c r="AJ138" s="234"/>
      <c r="AK138" s="234"/>
      <c r="AL138" s="234"/>
      <c r="AM138" s="234"/>
      <c r="AN138" s="236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</row>
    <row r="139" spans="3:34" ht="6.75" customHeight="1">
      <c r="C139" s="82"/>
      <c r="D139" s="70"/>
      <c r="F139" s="82"/>
      <c r="N139" s="82"/>
      <c r="O139" s="70"/>
      <c r="P139" s="83"/>
      <c r="Q139" s="83"/>
      <c r="R139" s="83"/>
      <c r="S139" s="83"/>
      <c r="T139" s="83"/>
      <c r="U139" s="83"/>
      <c r="V139" s="70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</row>
    <row r="140" spans="3:40" ht="6.75" customHeight="1">
      <c r="C140" s="82"/>
      <c r="D140" s="70"/>
      <c r="F140" s="82"/>
      <c r="N140" s="89"/>
      <c r="O140" s="71"/>
      <c r="P140" s="285" t="s">
        <v>483</v>
      </c>
      <c r="Q140" s="286"/>
      <c r="R140" s="286"/>
      <c r="S140" s="286"/>
      <c r="T140" s="286"/>
      <c r="U140" s="295">
        <f>AB140+AH140+AN140+1</f>
        <v>6</v>
      </c>
      <c r="V140" s="89"/>
      <c r="W140" s="232" t="s">
        <v>399</v>
      </c>
      <c r="X140" s="227"/>
      <c r="Y140" s="227"/>
      <c r="Z140" s="227"/>
      <c r="AA140" s="227"/>
      <c r="AB140" s="295">
        <v>2</v>
      </c>
      <c r="AC140" s="227" t="s">
        <v>468</v>
      </c>
      <c r="AD140" s="227"/>
      <c r="AE140" s="227"/>
      <c r="AF140" s="227"/>
      <c r="AG140" s="227"/>
      <c r="AH140" s="235">
        <v>3</v>
      </c>
      <c r="AI140" s="310"/>
      <c r="AJ140" s="228"/>
      <c r="AK140" s="228"/>
      <c r="AL140" s="228"/>
      <c r="AM140" s="228"/>
      <c r="AN140" s="230"/>
    </row>
    <row r="141" spans="3:40" ht="6.75" customHeight="1">
      <c r="C141" s="82"/>
      <c r="D141" s="70"/>
      <c r="F141" s="82"/>
      <c r="N141" s="74"/>
      <c r="O141" s="70"/>
      <c r="P141" s="288"/>
      <c r="Q141" s="289"/>
      <c r="R141" s="289"/>
      <c r="S141" s="289"/>
      <c r="T141" s="289"/>
      <c r="U141" s="296"/>
      <c r="W141" s="233"/>
      <c r="X141" s="234"/>
      <c r="Y141" s="234"/>
      <c r="Z141" s="234"/>
      <c r="AA141" s="234"/>
      <c r="AB141" s="296"/>
      <c r="AC141" s="234"/>
      <c r="AD141" s="234"/>
      <c r="AE141" s="234"/>
      <c r="AF141" s="234"/>
      <c r="AG141" s="234"/>
      <c r="AH141" s="236"/>
      <c r="AI141" s="310"/>
      <c r="AJ141" s="228"/>
      <c r="AK141" s="228"/>
      <c r="AL141" s="228"/>
      <c r="AM141" s="228"/>
      <c r="AN141" s="230"/>
    </row>
    <row r="142" spans="3:15" ht="6.75" customHeight="1">
      <c r="C142" s="82"/>
      <c r="D142" s="70"/>
      <c r="F142" s="82"/>
      <c r="O142" s="70"/>
    </row>
    <row r="143" spans="3:28" ht="6.75" customHeight="1">
      <c r="C143" s="82"/>
      <c r="D143" s="70"/>
      <c r="F143" s="77"/>
      <c r="G143" s="232" t="s">
        <v>484</v>
      </c>
      <c r="H143" s="227"/>
      <c r="I143" s="227"/>
      <c r="J143" s="265"/>
      <c r="K143" s="229">
        <f>U143+U146+J145+J147</f>
        <v>10</v>
      </c>
      <c r="L143" s="267"/>
      <c r="M143" s="76"/>
      <c r="N143" s="76"/>
      <c r="O143" s="71"/>
      <c r="P143" s="232" t="s">
        <v>485</v>
      </c>
      <c r="Q143" s="227"/>
      <c r="R143" s="227"/>
      <c r="S143" s="227"/>
      <c r="T143" s="227"/>
      <c r="U143" s="235">
        <f>AB143+1</f>
        <v>3</v>
      </c>
      <c r="V143" s="77"/>
      <c r="W143" s="232" t="s">
        <v>486</v>
      </c>
      <c r="X143" s="227"/>
      <c r="Y143" s="227"/>
      <c r="Z143" s="227"/>
      <c r="AA143" s="227"/>
      <c r="AB143" s="235">
        <v>2</v>
      </c>
    </row>
    <row r="144" spans="3:28" ht="6.75" customHeight="1">
      <c r="C144" s="82"/>
      <c r="D144" s="70"/>
      <c r="G144" s="233"/>
      <c r="H144" s="234"/>
      <c r="I144" s="234"/>
      <c r="J144" s="266"/>
      <c r="K144" s="268"/>
      <c r="L144" s="269"/>
      <c r="N144" s="78"/>
      <c r="O144" s="74"/>
      <c r="P144" s="233"/>
      <c r="Q144" s="234"/>
      <c r="R144" s="234"/>
      <c r="S144" s="234"/>
      <c r="T144" s="234"/>
      <c r="U144" s="236"/>
      <c r="W144" s="233"/>
      <c r="X144" s="234"/>
      <c r="Y144" s="234"/>
      <c r="Z144" s="234"/>
      <c r="AA144" s="234"/>
      <c r="AB144" s="236"/>
    </row>
    <row r="145" spans="3:15" ht="6.75" customHeight="1">
      <c r="C145" s="82"/>
      <c r="D145" s="70"/>
      <c r="G145" s="227" t="s">
        <v>379</v>
      </c>
      <c r="H145" s="227"/>
      <c r="I145" s="227"/>
      <c r="J145" s="229">
        <v>1</v>
      </c>
      <c r="N145" s="82"/>
      <c r="O145" s="70"/>
    </row>
    <row r="146" spans="3:28" ht="6.75" customHeight="1">
      <c r="C146" s="82"/>
      <c r="D146" s="70"/>
      <c r="G146" s="228"/>
      <c r="H146" s="228"/>
      <c r="I146" s="228"/>
      <c r="J146" s="230"/>
      <c r="N146" s="89"/>
      <c r="O146" s="76"/>
      <c r="P146" s="232" t="s">
        <v>623</v>
      </c>
      <c r="Q146" s="227"/>
      <c r="R146" s="227"/>
      <c r="S146" s="227"/>
      <c r="T146" s="227"/>
      <c r="U146" s="235">
        <f>AB146</f>
        <v>5</v>
      </c>
      <c r="V146" s="77"/>
      <c r="W146" s="232" t="s">
        <v>624</v>
      </c>
      <c r="X146" s="227"/>
      <c r="Y146" s="227"/>
      <c r="Z146" s="227"/>
      <c r="AA146" s="227"/>
      <c r="AB146" s="235">
        <v>5</v>
      </c>
    </row>
    <row r="147" spans="3:28" ht="6.75" customHeight="1">
      <c r="C147" s="82"/>
      <c r="D147" s="70"/>
      <c r="G147" s="228" t="s">
        <v>382</v>
      </c>
      <c r="H147" s="228"/>
      <c r="I147" s="228"/>
      <c r="J147" s="230">
        <v>1</v>
      </c>
      <c r="O147" s="70"/>
      <c r="P147" s="233"/>
      <c r="Q147" s="234"/>
      <c r="R147" s="234"/>
      <c r="S147" s="234"/>
      <c r="T147" s="234"/>
      <c r="U147" s="236"/>
      <c r="W147" s="233"/>
      <c r="X147" s="234"/>
      <c r="Y147" s="234"/>
      <c r="Z147" s="234"/>
      <c r="AA147" s="234"/>
      <c r="AB147" s="236"/>
    </row>
    <row r="148" spans="3:28" ht="6.75" customHeight="1">
      <c r="C148" s="82"/>
      <c r="D148" s="70"/>
      <c r="G148" s="228"/>
      <c r="H148" s="228"/>
      <c r="I148" s="228"/>
      <c r="J148" s="230"/>
      <c r="O148" s="70"/>
      <c r="P148" s="83"/>
      <c r="Q148" s="83"/>
      <c r="R148" s="83"/>
      <c r="S148" s="83"/>
      <c r="T148" s="83"/>
      <c r="U148" s="84"/>
      <c r="W148" s="83"/>
      <c r="X148" s="83"/>
      <c r="Y148" s="83"/>
      <c r="Z148" s="83"/>
      <c r="AA148" s="83"/>
      <c r="AB148" s="84"/>
    </row>
    <row r="149" spans="3:28" ht="6.75" customHeight="1">
      <c r="C149" s="82"/>
      <c r="D149" s="70"/>
      <c r="G149" s="260" t="s">
        <v>625</v>
      </c>
      <c r="H149" s="260"/>
      <c r="I149" s="260"/>
      <c r="J149" s="260"/>
      <c r="K149" s="260"/>
      <c r="L149" s="260"/>
      <c r="O149" s="70"/>
      <c r="P149" s="83"/>
      <c r="Q149" s="83"/>
      <c r="R149" s="83"/>
      <c r="S149" s="83"/>
      <c r="T149" s="83"/>
      <c r="U149" s="84"/>
      <c r="W149" s="83"/>
      <c r="X149" s="83"/>
      <c r="Y149" s="83"/>
      <c r="Z149" s="83"/>
      <c r="AA149" s="83"/>
      <c r="AB149" s="84"/>
    </row>
    <row r="150" spans="3:28" ht="6.75" customHeight="1">
      <c r="C150" s="82"/>
      <c r="D150" s="70"/>
      <c r="G150" s="260"/>
      <c r="H150" s="260"/>
      <c r="I150" s="260"/>
      <c r="J150" s="260"/>
      <c r="K150" s="260"/>
      <c r="L150" s="260"/>
      <c r="O150" s="70"/>
      <c r="P150" s="83"/>
      <c r="Q150" s="83"/>
      <c r="R150" s="83"/>
      <c r="S150" s="83"/>
      <c r="T150" s="83"/>
      <c r="U150" s="84"/>
      <c r="W150" s="83"/>
      <c r="X150" s="83"/>
      <c r="Y150" s="83"/>
      <c r="Z150" s="83"/>
      <c r="AA150" s="83"/>
      <c r="AB150" s="84"/>
    </row>
    <row r="151" spans="3:15" ht="6.75" customHeight="1">
      <c r="C151" s="82"/>
      <c r="D151" s="70"/>
      <c r="O151" s="70"/>
    </row>
    <row r="152" spans="3:28" ht="6.75" customHeight="1">
      <c r="C152" s="89"/>
      <c r="D152" s="76"/>
      <c r="E152" s="76"/>
      <c r="F152" s="76"/>
      <c r="G152" s="232" t="s">
        <v>487</v>
      </c>
      <c r="H152" s="227"/>
      <c r="I152" s="227"/>
      <c r="J152" s="265"/>
      <c r="K152" s="229">
        <f>U152+J154</f>
        <v>6</v>
      </c>
      <c r="L152" s="267"/>
      <c r="M152" s="76"/>
      <c r="N152" s="76"/>
      <c r="O152" s="71"/>
      <c r="P152" s="232" t="s">
        <v>488</v>
      </c>
      <c r="Q152" s="227"/>
      <c r="R152" s="227"/>
      <c r="S152" s="227"/>
      <c r="T152" s="227"/>
      <c r="U152" s="235">
        <f>AB152+1</f>
        <v>5</v>
      </c>
      <c r="V152" s="77"/>
      <c r="W152" s="232" t="s">
        <v>489</v>
      </c>
      <c r="X152" s="227"/>
      <c r="Y152" s="227"/>
      <c r="Z152" s="227"/>
      <c r="AA152" s="227"/>
      <c r="AB152" s="235">
        <v>4</v>
      </c>
    </row>
    <row r="153" spans="3:28" ht="6.75" customHeight="1">
      <c r="C153" s="73"/>
      <c r="D153" s="73"/>
      <c r="E153" s="74"/>
      <c r="F153" s="74"/>
      <c r="G153" s="233"/>
      <c r="H153" s="234"/>
      <c r="I153" s="234"/>
      <c r="J153" s="266"/>
      <c r="K153" s="268"/>
      <c r="L153" s="269"/>
      <c r="O153" s="70"/>
      <c r="P153" s="233"/>
      <c r="Q153" s="234"/>
      <c r="R153" s="234"/>
      <c r="S153" s="234"/>
      <c r="T153" s="234"/>
      <c r="U153" s="236"/>
      <c r="W153" s="233"/>
      <c r="X153" s="234"/>
      <c r="Y153" s="234"/>
      <c r="Z153" s="234"/>
      <c r="AA153" s="234"/>
      <c r="AB153" s="236"/>
    </row>
    <row r="154" spans="7:21" ht="6.75" customHeight="1">
      <c r="G154" s="231" t="s">
        <v>626</v>
      </c>
      <c r="H154" s="231"/>
      <c r="I154" s="231"/>
      <c r="J154" s="229">
        <v>1</v>
      </c>
      <c r="K154" s="309" t="s">
        <v>490</v>
      </c>
      <c r="L154" s="309"/>
      <c r="M154" s="309"/>
      <c r="N154" s="309"/>
      <c r="O154" s="70"/>
      <c r="P154" s="305" t="s">
        <v>627</v>
      </c>
      <c r="Q154" s="305"/>
      <c r="R154" s="305"/>
      <c r="S154" s="305"/>
      <c r="T154" s="305"/>
      <c r="U154" s="305"/>
    </row>
    <row r="155" spans="7:21" ht="6.75" customHeight="1">
      <c r="G155" s="202"/>
      <c r="H155" s="202"/>
      <c r="I155" s="202"/>
      <c r="J155" s="230"/>
      <c r="K155" s="309"/>
      <c r="L155" s="309"/>
      <c r="M155" s="309"/>
      <c r="N155" s="309"/>
      <c r="O155" s="70"/>
      <c r="P155" s="306"/>
      <c r="Q155" s="306"/>
      <c r="R155" s="306"/>
      <c r="S155" s="306"/>
      <c r="T155" s="306"/>
      <c r="U155" s="306"/>
    </row>
    <row r="156" spans="1:41" ht="21.75" customHeight="1">
      <c r="A156" s="307" t="s">
        <v>628</v>
      </c>
      <c r="B156" s="307"/>
      <c r="C156" s="307"/>
      <c r="D156" s="307"/>
      <c r="E156" s="307"/>
      <c r="F156" s="307"/>
      <c r="G156" s="307"/>
      <c r="H156" s="307"/>
      <c r="I156" s="307"/>
      <c r="J156" s="307"/>
      <c r="K156" s="307"/>
      <c r="L156" s="307"/>
      <c r="M156" s="307"/>
      <c r="N156" s="307"/>
      <c r="O156" s="307"/>
      <c r="P156" s="307"/>
      <c r="AH156" s="308"/>
      <c r="AI156" s="308"/>
      <c r="AJ156" s="308"/>
      <c r="AK156" s="308"/>
      <c r="AL156" s="308"/>
      <c r="AM156" s="308"/>
      <c r="AN156" s="308"/>
      <c r="AO156" s="308"/>
    </row>
    <row r="157" spans="15:41" ht="6.75" customHeight="1">
      <c r="O157" s="70"/>
      <c r="AJ157" s="70"/>
      <c r="AK157" s="70"/>
      <c r="AL157" s="70"/>
      <c r="AM157" s="70"/>
      <c r="AN157" s="70"/>
      <c r="AO157" s="70"/>
    </row>
    <row r="158" spans="15:41" ht="6.75" customHeight="1">
      <c r="O158" s="70"/>
      <c r="AJ158" s="70"/>
      <c r="AK158" s="70"/>
      <c r="AL158" s="70"/>
      <c r="AM158" s="70"/>
      <c r="AN158" s="70"/>
      <c r="AO158" s="70"/>
    </row>
    <row r="159" spans="14:41" ht="6.75" customHeight="1">
      <c r="N159" s="70"/>
      <c r="O159" s="71"/>
      <c r="P159" s="285" t="s">
        <v>375</v>
      </c>
      <c r="Q159" s="286"/>
      <c r="R159" s="286"/>
      <c r="S159" s="286"/>
      <c r="T159" s="286"/>
      <c r="U159" s="295">
        <f>AB159+1+2</f>
        <v>7</v>
      </c>
      <c r="V159" s="77"/>
      <c r="W159" s="285" t="s">
        <v>377</v>
      </c>
      <c r="X159" s="286"/>
      <c r="Y159" s="286"/>
      <c r="Z159" s="286"/>
      <c r="AA159" s="286"/>
      <c r="AB159" s="295">
        <v>4</v>
      </c>
      <c r="AC159" s="82"/>
      <c r="AD159" s="70"/>
      <c r="AE159" s="70"/>
      <c r="AF159" s="70"/>
      <c r="AG159" s="70"/>
      <c r="AH159" s="91"/>
      <c r="AJ159" s="70"/>
      <c r="AK159" s="92"/>
      <c r="AL159" s="92"/>
      <c r="AM159" s="92"/>
      <c r="AN159" s="91"/>
      <c r="AO159" s="70"/>
    </row>
    <row r="160" spans="14:41" ht="6.75" customHeight="1">
      <c r="N160" s="95"/>
      <c r="O160" s="78"/>
      <c r="P160" s="288"/>
      <c r="Q160" s="289"/>
      <c r="R160" s="289"/>
      <c r="S160" s="289"/>
      <c r="T160" s="289"/>
      <c r="U160" s="296"/>
      <c r="W160" s="288"/>
      <c r="X160" s="289"/>
      <c r="Y160" s="289"/>
      <c r="Z160" s="289"/>
      <c r="AA160" s="289"/>
      <c r="AB160" s="296"/>
      <c r="AC160" s="82"/>
      <c r="AD160" s="70"/>
      <c r="AE160" s="70"/>
      <c r="AF160" s="70"/>
      <c r="AG160" s="70"/>
      <c r="AH160" s="91"/>
      <c r="AJ160" s="70"/>
      <c r="AK160" s="92"/>
      <c r="AL160" s="92"/>
      <c r="AM160" s="92"/>
      <c r="AN160" s="91"/>
      <c r="AO160" s="70"/>
    </row>
    <row r="161" spans="14:41" ht="6.75" customHeight="1">
      <c r="N161" s="95"/>
      <c r="O161" s="82"/>
      <c r="P161" s="145"/>
      <c r="Q161" s="145"/>
      <c r="R161" s="145"/>
      <c r="S161" s="145"/>
      <c r="T161" s="145"/>
      <c r="U161" s="153"/>
      <c r="W161" s="303" t="s">
        <v>629</v>
      </c>
      <c r="X161" s="303"/>
      <c r="Y161" s="303"/>
      <c r="Z161" s="303"/>
      <c r="AA161" s="303"/>
      <c r="AB161" s="303"/>
      <c r="AC161" s="304"/>
      <c r="AD161" s="304"/>
      <c r="AE161" s="304"/>
      <c r="AF161" s="304"/>
      <c r="AG161" s="304"/>
      <c r="AH161" s="304"/>
      <c r="AI161" s="304"/>
      <c r="AJ161" s="304"/>
      <c r="AK161" s="304"/>
      <c r="AL161" s="304"/>
      <c r="AM161" s="304"/>
      <c r="AN161" s="304"/>
      <c r="AO161" s="70"/>
    </row>
    <row r="162" spans="14:41" ht="6.75" customHeight="1">
      <c r="N162" s="95"/>
      <c r="O162" s="82"/>
      <c r="P162" s="145"/>
      <c r="Q162" s="145"/>
      <c r="R162" s="145"/>
      <c r="S162" s="145"/>
      <c r="T162" s="145"/>
      <c r="U162" s="153"/>
      <c r="W162" s="304"/>
      <c r="X162" s="304"/>
      <c r="Y162" s="304"/>
      <c r="Z162" s="304"/>
      <c r="AA162" s="304"/>
      <c r="AB162" s="304"/>
      <c r="AC162" s="304"/>
      <c r="AD162" s="304"/>
      <c r="AE162" s="304"/>
      <c r="AF162" s="304"/>
      <c r="AG162" s="304"/>
      <c r="AH162" s="304"/>
      <c r="AI162" s="304"/>
      <c r="AJ162" s="304"/>
      <c r="AK162" s="304"/>
      <c r="AL162" s="304"/>
      <c r="AM162" s="304"/>
      <c r="AN162" s="304"/>
      <c r="AO162" s="70"/>
    </row>
    <row r="163" spans="14:41" ht="6.75" customHeight="1">
      <c r="N163" s="95"/>
      <c r="O163" s="82"/>
      <c r="P163" s="145"/>
      <c r="Q163" s="145"/>
      <c r="R163" s="145"/>
      <c r="S163" s="145"/>
      <c r="T163" s="145"/>
      <c r="U163" s="153"/>
      <c r="W163" s="304"/>
      <c r="X163" s="304"/>
      <c r="Y163" s="304"/>
      <c r="Z163" s="304"/>
      <c r="AA163" s="304"/>
      <c r="AB163" s="304"/>
      <c r="AC163" s="304"/>
      <c r="AD163" s="304"/>
      <c r="AE163" s="304"/>
      <c r="AF163" s="304"/>
      <c r="AG163" s="304"/>
      <c r="AH163" s="304"/>
      <c r="AI163" s="304"/>
      <c r="AJ163" s="304"/>
      <c r="AK163" s="304"/>
      <c r="AL163" s="304"/>
      <c r="AM163" s="304"/>
      <c r="AN163" s="304"/>
      <c r="AO163" s="70"/>
    </row>
    <row r="164" spans="14:41" ht="6.75" customHeight="1">
      <c r="N164" s="95"/>
      <c r="O164" s="82"/>
      <c r="P164" s="145"/>
      <c r="Q164" s="145"/>
      <c r="R164" s="145"/>
      <c r="S164" s="145"/>
      <c r="T164" s="145"/>
      <c r="U164" s="153"/>
      <c r="W164" s="304"/>
      <c r="X164" s="304"/>
      <c r="Y164" s="304"/>
      <c r="Z164" s="304"/>
      <c r="AA164" s="304"/>
      <c r="AB164" s="304"/>
      <c r="AC164" s="304"/>
      <c r="AD164" s="304"/>
      <c r="AE164" s="304"/>
      <c r="AF164" s="304"/>
      <c r="AG164" s="304"/>
      <c r="AH164" s="304"/>
      <c r="AI164" s="304"/>
      <c r="AJ164" s="304"/>
      <c r="AK164" s="304"/>
      <c r="AL164" s="304"/>
      <c r="AM164" s="304"/>
      <c r="AN164" s="304"/>
      <c r="AO164" s="70"/>
    </row>
    <row r="165" spans="14:41" ht="6.75" customHeight="1">
      <c r="N165" s="95"/>
      <c r="O165" s="82"/>
      <c r="P165" s="83"/>
      <c r="Q165" s="83"/>
      <c r="R165" s="83"/>
      <c r="S165" s="83"/>
      <c r="T165" s="83"/>
      <c r="U165" s="84"/>
      <c r="W165" s="83"/>
      <c r="X165" s="83"/>
      <c r="Y165" s="83"/>
      <c r="Z165" s="83"/>
      <c r="AA165" s="83"/>
      <c r="AB165" s="84"/>
      <c r="AC165" s="83"/>
      <c r="AD165" s="83"/>
      <c r="AE165" s="83"/>
      <c r="AF165" s="83"/>
      <c r="AG165" s="83"/>
      <c r="AH165" s="84"/>
      <c r="AJ165" s="70"/>
      <c r="AK165" s="92"/>
      <c r="AL165" s="92"/>
      <c r="AM165" s="92"/>
      <c r="AN165" s="91"/>
      <c r="AO165" s="70"/>
    </row>
    <row r="166" spans="7:41" ht="6.75" customHeight="1">
      <c r="G166" s="232" t="s">
        <v>86</v>
      </c>
      <c r="H166" s="227"/>
      <c r="I166" s="227"/>
      <c r="J166" s="265"/>
      <c r="K166" s="229">
        <f>U159+U166+U169+U172+U177+U182+J168+J170</f>
        <v>85</v>
      </c>
      <c r="L166" s="267"/>
      <c r="M166" s="76"/>
      <c r="N166" s="71"/>
      <c r="O166" s="77"/>
      <c r="P166" s="285" t="s">
        <v>491</v>
      </c>
      <c r="Q166" s="286"/>
      <c r="R166" s="286"/>
      <c r="S166" s="286"/>
      <c r="T166" s="286"/>
      <c r="U166" s="295">
        <f>AB166+AH166+1</f>
        <v>6</v>
      </c>
      <c r="V166" s="77"/>
      <c r="W166" s="285" t="s">
        <v>461</v>
      </c>
      <c r="X166" s="286"/>
      <c r="Y166" s="286"/>
      <c r="Z166" s="286"/>
      <c r="AA166" s="286"/>
      <c r="AB166" s="295">
        <v>3</v>
      </c>
      <c r="AC166" s="232" t="s">
        <v>471</v>
      </c>
      <c r="AD166" s="227"/>
      <c r="AE166" s="227"/>
      <c r="AF166" s="227"/>
      <c r="AG166" s="227"/>
      <c r="AH166" s="235">
        <v>2</v>
      </c>
      <c r="AJ166" s="70"/>
      <c r="AK166" s="92"/>
      <c r="AL166" s="92"/>
      <c r="AM166" s="92"/>
      <c r="AN166" s="91"/>
      <c r="AO166" s="70"/>
    </row>
    <row r="167" spans="7:41" ht="6.75" customHeight="1">
      <c r="G167" s="233"/>
      <c r="H167" s="234"/>
      <c r="I167" s="234"/>
      <c r="J167" s="266"/>
      <c r="K167" s="268"/>
      <c r="L167" s="269"/>
      <c r="N167" s="127"/>
      <c r="O167" s="82"/>
      <c r="P167" s="288"/>
      <c r="Q167" s="289"/>
      <c r="R167" s="289"/>
      <c r="S167" s="289"/>
      <c r="T167" s="289"/>
      <c r="U167" s="296"/>
      <c r="W167" s="288"/>
      <c r="X167" s="289"/>
      <c r="Y167" s="289"/>
      <c r="Z167" s="289"/>
      <c r="AA167" s="289"/>
      <c r="AB167" s="296"/>
      <c r="AC167" s="233"/>
      <c r="AD167" s="234"/>
      <c r="AE167" s="234"/>
      <c r="AF167" s="234"/>
      <c r="AG167" s="234"/>
      <c r="AH167" s="236"/>
      <c r="AJ167" s="70"/>
      <c r="AK167" s="92"/>
      <c r="AL167" s="92"/>
      <c r="AM167" s="92"/>
      <c r="AN167" s="91"/>
      <c r="AO167" s="70"/>
    </row>
    <row r="168" spans="7:41" ht="6.75" customHeight="1">
      <c r="G168" s="227" t="s">
        <v>492</v>
      </c>
      <c r="H168" s="227"/>
      <c r="I168" s="227"/>
      <c r="J168" s="229">
        <v>1</v>
      </c>
      <c r="N168" s="127"/>
      <c r="O168" s="82"/>
      <c r="AJ168" s="70"/>
      <c r="AK168" s="92"/>
      <c r="AL168" s="92"/>
      <c r="AM168" s="92"/>
      <c r="AN168" s="91"/>
      <c r="AO168" s="70"/>
    </row>
    <row r="169" spans="7:41" ht="6.75" customHeight="1">
      <c r="G169" s="228"/>
      <c r="H169" s="228"/>
      <c r="I169" s="228"/>
      <c r="J169" s="230"/>
      <c r="N169" s="127"/>
      <c r="O169" s="77"/>
      <c r="P169" s="232" t="s">
        <v>493</v>
      </c>
      <c r="Q169" s="227"/>
      <c r="R169" s="227"/>
      <c r="S169" s="227"/>
      <c r="T169" s="227"/>
      <c r="U169" s="235">
        <f>AB169+AH169+1</f>
        <v>4</v>
      </c>
      <c r="V169" s="77"/>
      <c r="W169" s="232" t="s">
        <v>494</v>
      </c>
      <c r="X169" s="227"/>
      <c r="Y169" s="227"/>
      <c r="Z169" s="227"/>
      <c r="AA169" s="227"/>
      <c r="AB169" s="235">
        <v>1</v>
      </c>
      <c r="AC169" s="232" t="s">
        <v>495</v>
      </c>
      <c r="AD169" s="227"/>
      <c r="AE169" s="227"/>
      <c r="AF169" s="227"/>
      <c r="AG169" s="227"/>
      <c r="AH169" s="235">
        <v>2</v>
      </c>
      <c r="AJ169" s="70"/>
      <c r="AK169" s="70"/>
      <c r="AL169" s="70"/>
      <c r="AM169" s="70"/>
      <c r="AN169" s="70"/>
      <c r="AO169" s="70"/>
    </row>
    <row r="170" spans="7:34" ht="6.75" customHeight="1">
      <c r="G170" s="228" t="s">
        <v>382</v>
      </c>
      <c r="H170" s="228"/>
      <c r="I170" s="228"/>
      <c r="J170" s="230">
        <v>1</v>
      </c>
      <c r="N170" s="82"/>
      <c r="O170" s="70"/>
      <c r="P170" s="233"/>
      <c r="Q170" s="234"/>
      <c r="R170" s="234"/>
      <c r="S170" s="234"/>
      <c r="T170" s="234"/>
      <c r="U170" s="236"/>
      <c r="W170" s="233"/>
      <c r="X170" s="234"/>
      <c r="Y170" s="234"/>
      <c r="Z170" s="234"/>
      <c r="AA170" s="234"/>
      <c r="AB170" s="236"/>
      <c r="AC170" s="233"/>
      <c r="AD170" s="234"/>
      <c r="AE170" s="234"/>
      <c r="AF170" s="234"/>
      <c r="AG170" s="234"/>
      <c r="AH170" s="236"/>
    </row>
    <row r="171" spans="7:15" ht="6.75" customHeight="1">
      <c r="G171" s="228"/>
      <c r="H171" s="228"/>
      <c r="I171" s="228"/>
      <c r="J171" s="230"/>
      <c r="N171" s="82"/>
      <c r="O171" s="70"/>
    </row>
    <row r="172" spans="7:40" ht="6.75" customHeight="1">
      <c r="G172" s="260" t="s">
        <v>630</v>
      </c>
      <c r="H172" s="260"/>
      <c r="I172" s="260"/>
      <c r="J172" s="260"/>
      <c r="K172" s="260"/>
      <c r="L172" s="260"/>
      <c r="N172" s="89"/>
      <c r="O172" s="71"/>
      <c r="P172" s="232" t="s">
        <v>496</v>
      </c>
      <c r="Q172" s="227"/>
      <c r="R172" s="227"/>
      <c r="S172" s="227"/>
      <c r="T172" s="227"/>
      <c r="U172" s="235">
        <f>AB172+AB174+AH172+AH174+AN172+AN174</f>
        <v>28</v>
      </c>
      <c r="V172" s="77"/>
      <c r="W172" s="232" t="s">
        <v>497</v>
      </c>
      <c r="X172" s="227"/>
      <c r="Y172" s="227"/>
      <c r="Z172" s="227"/>
      <c r="AA172" s="227"/>
      <c r="AB172" s="235">
        <v>6</v>
      </c>
      <c r="AC172" s="232" t="s">
        <v>498</v>
      </c>
      <c r="AD172" s="227"/>
      <c r="AE172" s="227"/>
      <c r="AF172" s="227"/>
      <c r="AG172" s="227"/>
      <c r="AH172" s="235">
        <v>7</v>
      </c>
      <c r="AI172" s="232" t="s">
        <v>499</v>
      </c>
      <c r="AJ172" s="227"/>
      <c r="AK172" s="227"/>
      <c r="AL172" s="227"/>
      <c r="AM172" s="227"/>
      <c r="AN172" s="235">
        <v>6</v>
      </c>
    </row>
    <row r="173" spans="7:40" ht="6.75" customHeight="1">
      <c r="G173" s="260"/>
      <c r="H173" s="260"/>
      <c r="I173" s="260"/>
      <c r="J173" s="260"/>
      <c r="K173" s="260"/>
      <c r="L173" s="260"/>
      <c r="M173" s="70"/>
      <c r="N173" s="74"/>
      <c r="O173" s="74"/>
      <c r="P173" s="233"/>
      <c r="Q173" s="234"/>
      <c r="R173" s="234"/>
      <c r="S173" s="234"/>
      <c r="T173" s="234"/>
      <c r="U173" s="236"/>
      <c r="W173" s="233"/>
      <c r="X173" s="234"/>
      <c r="Y173" s="234"/>
      <c r="Z173" s="234"/>
      <c r="AA173" s="234"/>
      <c r="AB173" s="236"/>
      <c r="AC173" s="233"/>
      <c r="AD173" s="234"/>
      <c r="AE173" s="234"/>
      <c r="AF173" s="234"/>
      <c r="AG173" s="234"/>
      <c r="AH173" s="236"/>
      <c r="AI173" s="233"/>
      <c r="AJ173" s="234"/>
      <c r="AK173" s="234"/>
      <c r="AL173" s="234"/>
      <c r="AM173" s="234"/>
      <c r="AN173" s="236"/>
    </row>
    <row r="174" spans="13:40" ht="6.75" customHeight="1">
      <c r="M174" s="70"/>
      <c r="N174" s="70"/>
      <c r="O174" s="70"/>
      <c r="P174" s="86"/>
      <c r="Q174" s="78"/>
      <c r="W174" s="232" t="s">
        <v>500</v>
      </c>
      <c r="X174" s="227"/>
      <c r="Y174" s="227"/>
      <c r="Z174" s="227"/>
      <c r="AA174" s="227"/>
      <c r="AB174" s="235">
        <v>3</v>
      </c>
      <c r="AC174" s="232" t="s">
        <v>501</v>
      </c>
      <c r="AD174" s="227"/>
      <c r="AE174" s="227"/>
      <c r="AF174" s="227"/>
      <c r="AG174" s="227"/>
      <c r="AH174" s="235">
        <v>3</v>
      </c>
      <c r="AI174" s="232" t="s">
        <v>502</v>
      </c>
      <c r="AJ174" s="227"/>
      <c r="AK174" s="227"/>
      <c r="AL174" s="227"/>
      <c r="AM174" s="227"/>
      <c r="AN174" s="235">
        <v>3</v>
      </c>
    </row>
    <row r="175" spans="13:40" ht="6.75" customHeight="1">
      <c r="M175" s="70"/>
      <c r="N175" s="70"/>
      <c r="O175" s="70"/>
      <c r="P175" s="95"/>
      <c r="Q175" s="82"/>
      <c r="W175" s="233"/>
      <c r="X175" s="234"/>
      <c r="Y175" s="234"/>
      <c r="Z175" s="234"/>
      <c r="AA175" s="234"/>
      <c r="AB175" s="236"/>
      <c r="AC175" s="233"/>
      <c r="AD175" s="234"/>
      <c r="AE175" s="234"/>
      <c r="AF175" s="234"/>
      <c r="AG175" s="234"/>
      <c r="AH175" s="236"/>
      <c r="AI175" s="233"/>
      <c r="AJ175" s="234"/>
      <c r="AK175" s="234"/>
      <c r="AL175" s="234"/>
      <c r="AM175" s="234"/>
      <c r="AN175" s="236"/>
    </row>
    <row r="176" spans="13:17" ht="6.75" customHeight="1">
      <c r="M176" s="70"/>
      <c r="N176" s="70"/>
      <c r="O176" s="70"/>
      <c r="P176" s="71"/>
      <c r="Q176" s="89"/>
    </row>
    <row r="177" spans="13:40" ht="6.75" customHeight="1">
      <c r="M177" s="70"/>
      <c r="N177" s="70"/>
      <c r="O177" s="95"/>
      <c r="P177" s="285" t="s">
        <v>503</v>
      </c>
      <c r="Q177" s="286"/>
      <c r="R177" s="286"/>
      <c r="S177" s="286"/>
      <c r="T177" s="286"/>
      <c r="U177" s="295">
        <f>AB177+AH177+AN177+AB179+AH179+AN179+1</f>
        <v>19</v>
      </c>
      <c r="V177" s="77"/>
      <c r="W177" s="285" t="s">
        <v>497</v>
      </c>
      <c r="X177" s="297"/>
      <c r="Y177" s="297"/>
      <c r="Z177" s="297"/>
      <c r="AA177" s="297"/>
      <c r="AB177" s="295">
        <v>4</v>
      </c>
      <c r="AC177" s="232" t="s">
        <v>504</v>
      </c>
      <c r="AD177" s="227"/>
      <c r="AE177" s="227"/>
      <c r="AF177" s="227"/>
      <c r="AG177" s="227"/>
      <c r="AH177" s="235">
        <v>4</v>
      </c>
      <c r="AI177" s="232" t="s">
        <v>499</v>
      </c>
      <c r="AJ177" s="227"/>
      <c r="AK177" s="227"/>
      <c r="AL177" s="227"/>
      <c r="AM177" s="227"/>
      <c r="AN177" s="235">
        <v>4</v>
      </c>
    </row>
    <row r="178" spans="13:40" ht="6.75" customHeight="1">
      <c r="M178" s="70"/>
      <c r="N178" s="70"/>
      <c r="O178" s="95"/>
      <c r="P178" s="288"/>
      <c r="Q178" s="289"/>
      <c r="R178" s="289"/>
      <c r="S178" s="289"/>
      <c r="T178" s="289"/>
      <c r="U178" s="296"/>
      <c r="W178" s="298"/>
      <c r="X178" s="299"/>
      <c r="Y178" s="299"/>
      <c r="Z178" s="299"/>
      <c r="AA178" s="299"/>
      <c r="AB178" s="296"/>
      <c r="AC178" s="233"/>
      <c r="AD178" s="234"/>
      <c r="AE178" s="234"/>
      <c r="AF178" s="234"/>
      <c r="AG178" s="234"/>
      <c r="AH178" s="236"/>
      <c r="AI178" s="233"/>
      <c r="AJ178" s="234"/>
      <c r="AK178" s="234"/>
      <c r="AL178" s="234"/>
      <c r="AM178" s="234"/>
      <c r="AN178" s="236"/>
    </row>
    <row r="179" spans="13:40" ht="6.75" customHeight="1">
      <c r="M179" s="70"/>
      <c r="N179" s="70"/>
      <c r="O179" s="70"/>
      <c r="P179" s="97"/>
      <c r="Q179" s="72"/>
      <c r="R179" s="83"/>
      <c r="S179" s="83"/>
      <c r="T179" s="83"/>
      <c r="U179" s="84"/>
      <c r="W179" s="232" t="s">
        <v>500</v>
      </c>
      <c r="X179" s="227"/>
      <c r="Y179" s="227"/>
      <c r="Z179" s="227"/>
      <c r="AA179" s="227"/>
      <c r="AB179" s="235">
        <v>2</v>
      </c>
      <c r="AC179" s="232" t="s">
        <v>501</v>
      </c>
      <c r="AD179" s="227"/>
      <c r="AE179" s="227"/>
      <c r="AF179" s="227"/>
      <c r="AG179" s="227"/>
      <c r="AH179" s="235">
        <v>2</v>
      </c>
      <c r="AI179" s="232" t="s">
        <v>502</v>
      </c>
      <c r="AJ179" s="227"/>
      <c r="AK179" s="227"/>
      <c r="AL179" s="227"/>
      <c r="AM179" s="227"/>
      <c r="AN179" s="235">
        <v>2</v>
      </c>
    </row>
    <row r="180" spans="13:40" ht="6.75" customHeight="1">
      <c r="M180" s="70"/>
      <c r="N180" s="70"/>
      <c r="O180" s="70"/>
      <c r="P180" s="104"/>
      <c r="Q180" s="96"/>
      <c r="R180" s="83"/>
      <c r="S180" s="83"/>
      <c r="T180" s="83"/>
      <c r="U180" s="84"/>
      <c r="W180" s="233"/>
      <c r="X180" s="234"/>
      <c r="Y180" s="234"/>
      <c r="Z180" s="234"/>
      <c r="AA180" s="234"/>
      <c r="AB180" s="236"/>
      <c r="AC180" s="233"/>
      <c r="AD180" s="234"/>
      <c r="AE180" s="234"/>
      <c r="AF180" s="234"/>
      <c r="AG180" s="234"/>
      <c r="AH180" s="236"/>
      <c r="AI180" s="233"/>
      <c r="AJ180" s="234"/>
      <c r="AK180" s="234"/>
      <c r="AL180" s="234"/>
      <c r="AM180" s="234"/>
      <c r="AN180" s="236"/>
    </row>
    <row r="181" spans="13:17" ht="6.75" customHeight="1">
      <c r="M181" s="70"/>
      <c r="N181" s="70"/>
      <c r="O181" s="70"/>
      <c r="P181" s="71"/>
      <c r="Q181" s="89"/>
    </row>
    <row r="182" spans="13:40" ht="6.75" customHeight="1">
      <c r="M182" s="70"/>
      <c r="N182" s="70"/>
      <c r="O182" s="95"/>
      <c r="P182" s="285" t="s">
        <v>505</v>
      </c>
      <c r="Q182" s="286"/>
      <c r="R182" s="286"/>
      <c r="S182" s="286"/>
      <c r="T182" s="286"/>
      <c r="U182" s="295">
        <f>AB182+AB184+AH182+AH184+AN182+AN184+1</f>
        <v>19</v>
      </c>
      <c r="V182" s="77"/>
      <c r="W182" s="285" t="s">
        <v>497</v>
      </c>
      <c r="X182" s="297"/>
      <c r="Y182" s="297"/>
      <c r="Z182" s="297"/>
      <c r="AA182" s="297"/>
      <c r="AB182" s="295">
        <v>3</v>
      </c>
      <c r="AC182" s="232" t="s">
        <v>504</v>
      </c>
      <c r="AD182" s="300"/>
      <c r="AE182" s="300"/>
      <c r="AF182" s="300"/>
      <c r="AG182" s="300"/>
      <c r="AH182" s="235">
        <v>3</v>
      </c>
      <c r="AI182" s="232" t="s">
        <v>499</v>
      </c>
      <c r="AJ182" s="300"/>
      <c r="AK182" s="300"/>
      <c r="AL182" s="300"/>
      <c r="AM182" s="300"/>
      <c r="AN182" s="235">
        <v>3</v>
      </c>
    </row>
    <row r="183" spans="14:40" ht="6.75" customHeight="1">
      <c r="N183" s="70"/>
      <c r="O183" s="95"/>
      <c r="P183" s="288"/>
      <c r="Q183" s="289"/>
      <c r="R183" s="289"/>
      <c r="S183" s="289"/>
      <c r="T183" s="289"/>
      <c r="U183" s="296"/>
      <c r="W183" s="298"/>
      <c r="X183" s="299"/>
      <c r="Y183" s="299"/>
      <c r="Z183" s="299"/>
      <c r="AA183" s="299"/>
      <c r="AB183" s="296"/>
      <c r="AC183" s="301"/>
      <c r="AD183" s="302"/>
      <c r="AE183" s="302"/>
      <c r="AF183" s="302"/>
      <c r="AG183" s="302"/>
      <c r="AH183" s="236"/>
      <c r="AI183" s="301"/>
      <c r="AJ183" s="302"/>
      <c r="AK183" s="302"/>
      <c r="AL183" s="302"/>
      <c r="AM183" s="302"/>
      <c r="AN183" s="236"/>
    </row>
    <row r="184" spans="15:40" ht="6.75" customHeight="1">
      <c r="O184" s="70"/>
      <c r="P184" s="83"/>
      <c r="Q184" s="83"/>
      <c r="R184" s="83"/>
      <c r="S184" s="83"/>
      <c r="T184" s="83"/>
      <c r="U184" s="83"/>
      <c r="W184" s="232" t="s">
        <v>500</v>
      </c>
      <c r="X184" s="227"/>
      <c r="Y184" s="227"/>
      <c r="Z184" s="227"/>
      <c r="AA184" s="227"/>
      <c r="AB184" s="235">
        <v>3</v>
      </c>
      <c r="AC184" s="232" t="s">
        <v>501</v>
      </c>
      <c r="AD184" s="227"/>
      <c r="AE184" s="227"/>
      <c r="AF184" s="227"/>
      <c r="AG184" s="227"/>
      <c r="AH184" s="235">
        <v>3</v>
      </c>
      <c r="AI184" s="232" t="s">
        <v>502</v>
      </c>
      <c r="AJ184" s="227"/>
      <c r="AK184" s="227"/>
      <c r="AL184" s="227"/>
      <c r="AM184" s="227"/>
      <c r="AN184" s="235">
        <v>3</v>
      </c>
    </row>
    <row r="185" spans="15:40" ht="6.75" customHeight="1">
      <c r="O185" s="70"/>
      <c r="W185" s="233"/>
      <c r="X185" s="234"/>
      <c r="Y185" s="234"/>
      <c r="Z185" s="234"/>
      <c r="AA185" s="234"/>
      <c r="AB185" s="236"/>
      <c r="AC185" s="233"/>
      <c r="AD185" s="234"/>
      <c r="AE185" s="234"/>
      <c r="AF185" s="234"/>
      <c r="AG185" s="234"/>
      <c r="AH185" s="236"/>
      <c r="AI185" s="233"/>
      <c r="AJ185" s="234"/>
      <c r="AK185" s="234"/>
      <c r="AL185" s="234"/>
      <c r="AM185" s="234"/>
      <c r="AN185" s="236"/>
    </row>
    <row r="186" spans="15:40" ht="6.75" customHeight="1">
      <c r="O186" s="70"/>
      <c r="W186" s="83"/>
      <c r="X186" s="83"/>
      <c r="Y186" s="83"/>
      <c r="Z186" s="83"/>
      <c r="AA186" s="83"/>
      <c r="AB186" s="84"/>
      <c r="AC186" s="83"/>
      <c r="AD186" s="83"/>
      <c r="AE186" s="83"/>
      <c r="AF186" s="83"/>
      <c r="AG186" s="83"/>
      <c r="AH186" s="84"/>
      <c r="AI186" s="83"/>
      <c r="AJ186" s="83"/>
      <c r="AK186" s="83"/>
      <c r="AL186" s="83"/>
      <c r="AM186" s="83"/>
      <c r="AN186" s="84"/>
    </row>
    <row r="187" spans="6:15" ht="6.75" customHeight="1">
      <c r="F187" s="83"/>
      <c r="G187" s="168"/>
      <c r="H187" s="168"/>
      <c r="I187" s="168"/>
      <c r="J187" s="168"/>
      <c r="K187" s="168"/>
      <c r="L187" s="168"/>
      <c r="O187" s="70"/>
    </row>
    <row r="188" spans="6:15" ht="6.75" customHeight="1">
      <c r="F188" s="168"/>
      <c r="G188" s="168"/>
      <c r="H188" s="168"/>
      <c r="I188" s="168"/>
      <c r="J188" s="168"/>
      <c r="K188" s="168"/>
      <c r="L188" s="168"/>
      <c r="O188" s="70"/>
    </row>
    <row r="189" spans="10:15" ht="6.75" customHeight="1">
      <c r="J189" s="76"/>
      <c r="K189" s="70"/>
      <c r="L189" s="70"/>
      <c r="O189" s="70"/>
    </row>
    <row r="190" spans="2:40" ht="6.75" customHeight="1">
      <c r="B190" s="237" t="s">
        <v>506</v>
      </c>
      <c r="C190" s="231"/>
      <c r="D190" s="231"/>
      <c r="E190" s="240"/>
      <c r="G190" s="285" t="s">
        <v>98</v>
      </c>
      <c r="H190" s="286"/>
      <c r="I190" s="286"/>
      <c r="J190" s="287"/>
      <c r="K190" s="291">
        <f>U190+U195+U198+J192</f>
        <v>30</v>
      </c>
      <c r="L190" s="292"/>
      <c r="M190" s="76"/>
      <c r="N190" s="76"/>
      <c r="O190" s="71"/>
      <c r="P190" s="285" t="s">
        <v>375</v>
      </c>
      <c r="Q190" s="286"/>
      <c r="R190" s="286"/>
      <c r="S190" s="286"/>
      <c r="T190" s="286"/>
      <c r="U190" s="295">
        <f>AB190+AH190+AN190+1</f>
        <v>8</v>
      </c>
      <c r="V190" s="77"/>
      <c r="W190" s="285" t="s">
        <v>377</v>
      </c>
      <c r="X190" s="286"/>
      <c r="Y190" s="286"/>
      <c r="Z190" s="286"/>
      <c r="AA190" s="286"/>
      <c r="AB190" s="295">
        <v>3</v>
      </c>
      <c r="AC190" s="232" t="s">
        <v>507</v>
      </c>
      <c r="AD190" s="227"/>
      <c r="AE190" s="227"/>
      <c r="AF190" s="227"/>
      <c r="AG190" s="227"/>
      <c r="AH190" s="235">
        <v>4</v>
      </c>
      <c r="AI190" s="83"/>
      <c r="AJ190" s="83"/>
      <c r="AK190" s="83"/>
      <c r="AL190" s="83"/>
      <c r="AM190" s="83"/>
      <c r="AN190" s="84"/>
    </row>
    <row r="191" spans="2:40" ht="6.75" customHeight="1">
      <c r="B191" s="238"/>
      <c r="C191" s="239"/>
      <c r="D191" s="239"/>
      <c r="E191" s="241"/>
      <c r="F191" s="122"/>
      <c r="G191" s="288"/>
      <c r="H191" s="289"/>
      <c r="I191" s="289"/>
      <c r="J191" s="290"/>
      <c r="K191" s="293"/>
      <c r="L191" s="294"/>
      <c r="N191" s="78"/>
      <c r="O191" s="74"/>
      <c r="P191" s="288"/>
      <c r="Q191" s="289"/>
      <c r="R191" s="289"/>
      <c r="S191" s="289"/>
      <c r="T191" s="289"/>
      <c r="U191" s="296"/>
      <c r="W191" s="288"/>
      <c r="X191" s="289"/>
      <c r="Y191" s="289"/>
      <c r="Z191" s="289"/>
      <c r="AA191" s="289"/>
      <c r="AB191" s="296"/>
      <c r="AC191" s="233"/>
      <c r="AD191" s="234"/>
      <c r="AE191" s="234"/>
      <c r="AF191" s="234"/>
      <c r="AG191" s="234"/>
      <c r="AH191" s="236"/>
      <c r="AI191" s="83"/>
      <c r="AJ191" s="83"/>
      <c r="AK191" s="83"/>
      <c r="AL191" s="83"/>
      <c r="AM191" s="83"/>
      <c r="AN191" s="84"/>
    </row>
    <row r="192" spans="2:34" ht="6.75" customHeight="1">
      <c r="B192" s="120"/>
      <c r="C192" s="120"/>
      <c r="D192" s="120"/>
      <c r="E192" s="120"/>
      <c r="G192" s="227" t="s">
        <v>382</v>
      </c>
      <c r="H192" s="227"/>
      <c r="I192" s="227"/>
      <c r="J192" s="229">
        <v>1</v>
      </c>
      <c r="N192" s="82"/>
      <c r="O192" s="70"/>
      <c r="AC192" s="344" t="s">
        <v>508</v>
      </c>
      <c r="AD192" s="344"/>
      <c r="AE192" s="344"/>
      <c r="AF192" s="344"/>
      <c r="AG192" s="344"/>
      <c r="AH192" s="344"/>
    </row>
    <row r="193" spans="2:34" ht="6.75" customHeight="1">
      <c r="B193" s="92"/>
      <c r="C193" s="92"/>
      <c r="D193" s="92"/>
      <c r="E193" s="92"/>
      <c r="G193" s="228"/>
      <c r="H193" s="228"/>
      <c r="I193" s="228"/>
      <c r="J193" s="230"/>
      <c r="N193" s="82"/>
      <c r="O193" s="70"/>
      <c r="AC193" s="345"/>
      <c r="AD193" s="345"/>
      <c r="AE193" s="345"/>
      <c r="AF193" s="345"/>
      <c r="AG193" s="345"/>
      <c r="AH193" s="345"/>
    </row>
    <row r="194" spans="2:34" ht="6.75" customHeight="1">
      <c r="B194" s="88"/>
      <c r="C194" s="88"/>
      <c r="D194" s="88"/>
      <c r="E194" s="88"/>
      <c r="G194" s="260" t="s">
        <v>509</v>
      </c>
      <c r="H194" s="260"/>
      <c r="I194" s="260"/>
      <c r="J194" s="260"/>
      <c r="K194" s="260"/>
      <c r="L194" s="260"/>
      <c r="N194" s="82"/>
      <c r="O194" s="70"/>
      <c r="AC194" s="177"/>
      <c r="AD194" s="177"/>
      <c r="AE194" s="177"/>
      <c r="AF194" s="177"/>
      <c r="AG194" s="177"/>
      <c r="AH194" s="177"/>
    </row>
    <row r="195" spans="7:34" ht="6.75" customHeight="1">
      <c r="G195" s="260"/>
      <c r="H195" s="260"/>
      <c r="I195" s="260"/>
      <c r="J195" s="260"/>
      <c r="K195" s="260"/>
      <c r="L195" s="260"/>
      <c r="N195" s="89"/>
      <c r="O195" s="71"/>
      <c r="P195" s="232" t="s">
        <v>510</v>
      </c>
      <c r="Q195" s="227"/>
      <c r="R195" s="227"/>
      <c r="S195" s="227"/>
      <c r="T195" s="227"/>
      <c r="U195" s="235">
        <f>AB195+AH195+1</f>
        <v>9</v>
      </c>
      <c r="V195" s="77"/>
      <c r="W195" s="232" t="s">
        <v>458</v>
      </c>
      <c r="X195" s="227"/>
      <c r="Y195" s="227"/>
      <c r="Z195" s="227"/>
      <c r="AA195" s="227"/>
      <c r="AB195" s="235">
        <v>4</v>
      </c>
      <c r="AC195" s="232" t="s">
        <v>511</v>
      </c>
      <c r="AD195" s="227"/>
      <c r="AE195" s="227"/>
      <c r="AF195" s="227"/>
      <c r="AG195" s="227"/>
      <c r="AH195" s="235">
        <v>4</v>
      </c>
    </row>
    <row r="196" spans="7:34" ht="6.75" customHeight="1">
      <c r="G196" s="93"/>
      <c r="H196" s="93"/>
      <c r="I196" s="93"/>
      <c r="J196" s="93"/>
      <c r="N196" s="82"/>
      <c r="O196" s="70"/>
      <c r="P196" s="233"/>
      <c r="Q196" s="234"/>
      <c r="R196" s="234"/>
      <c r="S196" s="234"/>
      <c r="T196" s="234"/>
      <c r="U196" s="236"/>
      <c r="W196" s="233"/>
      <c r="X196" s="234"/>
      <c r="Y196" s="234"/>
      <c r="Z196" s="234"/>
      <c r="AA196" s="234"/>
      <c r="AB196" s="236"/>
      <c r="AC196" s="233"/>
      <c r="AD196" s="234"/>
      <c r="AE196" s="234"/>
      <c r="AF196" s="234"/>
      <c r="AG196" s="234"/>
      <c r="AH196" s="236"/>
    </row>
    <row r="197" spans="7:15" ht="6.75" customHeight="1">
      <c r="G197" s="93"/>
      <c r="H197" s="93"/>
      <c r="I197" s="93"/>
      <c r="J197" s="93"/>
      <c r="N197" s="82"/>
      <c r="O197" s="70"/>
    </row>
    <row r="198" spans="14:56" ht="6.75" customHeight="1">
      <c r="N198" s="89"/>
      <c r="O198" s="71"/>
      <c r="P198" s="232" t="s">
        <v>512</v>
      </c>
      <c r="Q198" s="227"/>
      <c r="R198" s="227"/>
      <c r="S198" s="227"/>
      <c r="T198" s="227"/>
      <c r="U198" s="235">
        <f>AB198+AH198+AN198</f>
        <v>12</v>
      </c>
      <c r="V198" s="77"/>
      <c r="W198" s="232" t="s">
        <v>472</v>
      </c>
      <c r="X198" s="227"/>
      <c r="Y198" s="227"/>
      <c r="Z198" s="227"/>
      <c r="AA198" s="227"/>
      <c r="AB198" s="235">
        <v>4</v>
      </c>
      <c r="AC198" s="232" t="s">
        <v>513</v>
      </c>
      <c r="AD198" s="227"/>
      <c r="AE198" s="227"/>
      <c r="AF198" s="227"/>
      <c r="AG198" s="227"/>
      <c r="AH198" s="235">
        <v>4</v>
      </c>
      <c r="AI198" s="232" t="s">
        <v>514</v>
      </c>
      <c r="AJ198" s="227"/>
      <c r="AK198" s="227"/>
      <c r="AL198" s="227"/>
      <c r="AM198" s="227"/>
      <c r="AN198" s="282">
        <v>4</v>
      </c>
      <c r="AQ198" s="257"/>
      <c r="AR198" s="257"/>
      <c r="AS198" s="257"/>
      <c r="AT198" s="257"/>
      <c r="AU198" s="257"/>
      <c r="AV198" s="257"/>
      <c r="AW198" s="257"/>
      <c r="AX198" s="257"/>
      <c r="AY198" s="257"/>
      <c r="AZ198" s="257"/>
      <c r="BA198" s="257"/>
      <c r="BB198" s="257"/>
      <c r="BC198" s="257"/>
      <c r="BD198" s="257"/>
    </row>
    <row r="199" spans="15:56" ht="6.75" customHeight="1">
      <c r="O199" s="70"/>
      <c r="P199" s="233"/>
      <c r="Q199" s="234"/>
      <c r="R199" s="234"/>
      <c r="S199" s="234"/>
      <c r="T199" s="234"/>
      <c r="U199" s="236"/>
      <c r="W199" s="233"/>
      <c r="X199" s="234"/>
      <c r="Y199" s="234"/>
      <c r="Z199" s="234"/>
      <c r="AA199" s="234"/>
      <c r="AB199" s="236"/>
      <c r="AC199" s="233"/>
      <c r="AD199" s="234"/>
      <c r="AE199" s="234"/>
      <c r="AF199" s="234"/>
      <c r="AG199" s="234"/>
      <c r="AH199" s="236"/>
      <c r="AI199" s="233"/>
      <c r="AJ199" s="234"/>
      <c r="AK199" s="234"/>
      <c r="AL199" s="234"/>
      <c r="AM199" s="234"/>
      <c r="AN199" s="283"/>
      <c r="AQ199" s="257"/>
      <c r="AR199" s="257"/>
      <c r="AS199" s="257"/>
      <c r="AT199" s="257"/>
      <c r="AU199" s="257"/>
      <c r="AV199" s="257"/>
      <c r="AW199" s="257"/>
      <c r="AX199" s="257"/>
      <c r="AY199" s="257"/>
      <c r="AZ199" s="257"/>
      <c r="BA199" s="257"/>
      <c r="BB199" s="257"/>
      <c r="BC199" s="257"/>
      <c r="BD199" s="257"/>
    </row>
    <row r="200" spans="15:52" ht="6.75" customHeight="1">
      <c r="O200" s="70"/>
      <c r="P200" s="169"/>
      <c r="Q200" s="169"/>
      <c r="R200" s="169"/>
      <c r="S200" s="169"/>
      <c r="T200" s="169"/>
      <c r="U200" s="169"/>
      <c r="V200" s="169"/>
      <c r="W200" s="169"/>
      <c r="X200" s="169"/>
      <c r="Y200" s="70"/>
      <c r="Z200" s="83"/>
      <c r="AA200" s="83"/>
      <c r="AB200" s="84"/>
      <c r="AC200" s="83"/>
      <c r="AD200" s="83"/>
      <c r="AE200" s="83"/>
      <c r="AF200" s="83"/>
      <c r="AG200" s="83"/>
      <c r="AH200" s="84"/>
      <c r="AI200" s="83"/>
      <c r="AJ200" s="83"/>
      <c r="AK200" s="83"/>
      <c r="AL200" s="83"/>
      <c r="AM200" s="83"/>
      <c r="AN200" s="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</row>
    <row r="201" spans="2:52" ht="6.75" customHeight="1">
      <c r="B201" s="83"/>
      <c r="C201" s="168"/>
      <c r="D201" s="168"/>
      <c r="E201" s="168"/>
      <c r="F201" s="155"/>
      <c r="G201" s="85"/>
      <c r="H201" s="83"/>
      <c r="K201" s="70"/>
      <c r="L201" s="70"/>
      <c r="M201" s="83"/>
      <c r="N201" s="83"/>
      <c r="O201" s="83"/>
      <c r="P201" s="169"/>
      <c r="Q201" s="169"/>
      <c r="R201" s="169"/>
      <c r="S201" s="169"/>
      <c r="T201" s="169"/>
      <c r="U201" s="169"/>
      <c r="V201" s="169"/>
      <c r="W201" s="169"/>
      <c r="X201" s="169"/>
      <c r="Y201" s="70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</row>
    <row r="202" spans="2:38" ht="6.75" customHeight="1">
      <c r="B202" s="168"/>
      <c r="C202" s="168"/>
      <c r="D202" s="168"/>
      <c r="E202" s="168"/>
      <c r="F202" s="155"/>
      <c r="G202" s="83"/>
      <c r="H202" s="83"/>
      <c r="K202" s="70"/>
      <c r="L202" s="70"/>
      <c r="M202" s="83"/>
      <c r="N202" s="83"/>
      <c r="O202" s="83"/>
      <c r="P202" s="83"/>
      <c r="Q202" s="83"/>
      <c r="R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</row>
    <row r="203" spans="2:38" ht="6.75" customHeight="1">
      <c r="B203" s="70"/>
      <c r="C203" s="70"/>
      <c r="D203" s="70"/>
      <c r="E203" s="70"/>
      <c r="F203" s="70"/>
      <c r="G203" s="70"/>
      <c r="H203" s="70"/>
      <c r="K203" s="70"/>
      <c r="L203" s="70"/>
      <c r="M203" s="83"/>
      <c r="N203" s="83"/>
      <c r="O203" s="83"/>
      <c r="P203" s="83"/>
      <c r="Q203" s="83"/>
      <c r="R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</row>
    <row r="204" spans="2:38" ht="6.75" customHeight="1">
      <c r="B204" s="83"/>
      <c r="C204" s="83"/>
      <c r="D204" s="83"/>
      <c r="E204" s="83"/>
      <c r="F204" s="83"/>
      <c r="G204" s="70"/>
      <c r="H204" s="70"/>
      <c r="K204" s="70"/>
      <c r="L204" s="70"/>
      <c r="M204" s="83"/>
      <c r="N204" s="83"/>
      <c r="O204" s="83"/>
      <c r="P204" s="83"/>
      <c r="Q204" s="83"/>
      <c r="R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</row>
    <row r="205" spans="2:12" ht="6.75" customHeight="1">
      <c r="B205" s="83"/>
      <c r="C205" s="83"/>
      <c r="D205" s="83"/>
      <c r="E205" s="83"/>
      <c r="F205" s="83"/>
      <c r="G205" s="70"/>
      <c r="H205" s="70"/>
      <c r="K205" s="70"/>
      <c r="L205" s="70"/>
    </row>
    <row r="206" spans="2:12" ht="6.75" customHeight="1">
      <c r="B206" s="70"/>
      <c r="C206" s="70"/>
      <c r="D206" s="70"/>
      <c r="E206" s="70"/>
      <c r="F206" s="70"/>
      <c r="G206" s="76"/>
      <c r="H206" s="70"/>
      <c r="K206" s="70"/>
      <c r="L206" s="70"/>
    </row>
    <row r="207" spans="2:37" ht="6.75" customHeight="1">
      <c r="B207" s="70"/>
      <c r="C207" s="70"/>
      <c r="D207" s="70"/>
      <c r="E207" s="70"/>
      <c r="F207" s="95"/>
      <c r="G207" s="285" t="s">
        <v>515</v>
      </c>
      <c r="H207" s="286"/>
      <c r="I207" s="286"/>
      <c r="J207" s="287"/>
      <c r="K207" s="291">
        <f>U207+U212+U215+U221+U227+J209+J211</f>
        <v>48</v>
      </c>
      <c r="L207" s="292"/>
      <c r="M207" s="76"/>
      <c r="N207" s="76"/>
      <c r="O207" s="71"/>
      <c r="P207" s="285" t="s">
        <v>375</v>
      </c>
      <c r="Q207" s="286"/>
      <c r="R207" s="286"/>
      <c r="S207" s="286"/>
      <c r="T207" s="286"/>
      <c r="U207" s="295">
        <f>AB207+AH207+AB211+1</f>
        <v>9</v>
      </c>
      <c r="V207" s="77"/>
      <c r="W207" s="232" t="s">
        <v>377</v>
      </c>
      <c r="X207" s="227"/>
      <c r="Y207" s="227"/>
      <c r="Z207" s="227"/>
      <c r="AA207" s="227"/>
      <c r="AB207" s="235">
        <v>3</v>
      </c>
      <c r="AC207" s="232" t="s">
        <v>516</v>
      </c>
      <c r="AD207" s="227"/>
      <c r="AE207" s="227"/>
      <c r="AF207" s="227"/>
      <c r="AG207" s="227"/>
      <c r="AH207" s="235">
        <v>5</v>
      </c>
      <c r="AI207" s="83"/>
      <c r="AJ207" s="83"/>
      <c r="AK207" s="83"/>
    </row>
    <row r="208" spans="2:37" ht="6.75" customHeight="1">
      <c r="B208" s="70"/>
      <c r="C208" s="70"/>
      <c r="D208" s="70"/>
      <c r="E208" s="70"/>
      <c r="F208" s="78"/>
      <c r="G208" s="288"/>
      <c r="H208" s="289"/>
      <c r="I208" s="289"/>
      <c r="J208" s="290"/>
      <c r="K208" s="293"/>
      <c r="L208" s="294"/>
      <c r="N208" s="78"/>
      <c r="O208" s="74"/>
      <c r="P208" s="288"/>
      <c r="Q208" s="289"/>
      <c r="R208" s="289"/>
      <c r="S208" s="289"/>
      <c r="T208" s="289"/>
      <c r="U208" s="296"/>
      <c r="W208" s="233"/>
      <c r="X208" s="234"/>
      <c r="Y208" s="234"/>
      <c r="Z208" s="234"/>
      <c r="AA208" s="234"/>
      <c r="AB208" s="236"/>
      <c r="AC208" s="233"/>
      <c r="AD208" s="234"/>
      <c r="AE208" s="234"/>
      <c r="AF208" s="234"/>
      <c r="AG208" s="234"/>
      <c r="AH208" s="236"/>
      <c r="AI208" s="83"/>
      <c r="AJ208" s="83"/>
      <c r="AK208" s="83"/>
    </row>
    <row r="209" spans="2:37" ht="6.75" customHeight="1">
      <c r="B209" s="70"/>
      <c r="C209" s="70"/>
      <c r="D209" s="70"/>
      <c r="E209" s="70"/>
      <c r="F209" s="82"/>
      <c r="G209" s="227" t="s">
        <v>379</v>
      </c>
      <c r="H209" s="227"/>
      <c r="I209" s="227"/>
      <c r="J209" s="229">
        <v>1</v>
      </c>
      <c r="K209" s="153"/>
      <c r="L209" s="178"/>
      <c r="N209" s="82"/>
      <c r="O209" s="70"/>
      <c r="P209" s="248" t="s">
        <v>631</v>
      </c>
      <c r="Q209" s="248"/>
      <c r="R209" s="248"/>
      <c r="S209" s="248"/>
      <c r="T209" s="248"/>
      <c r="U209" s="248"/>
      <c r="W209" s="83"/>
      <c r="X209" s="83"/>
      <c r="Y209" s="83"/>
      <c r="Z209" s="83"/>
      <c r="AA209" s="83"/>
      <c r="AB209" s="84"/>
      <c r="AC209" s="83"/>
      <c r="AD209" s="83"/>
      <c r="AE209" s="83"/>
      <c r="AF209" s="83"/>
      <c r="AG209" s="83"/>
      <c r="AH209" s="84"/>
      <c r="AI209" s="83"/>
      <c r="AJ209" s="83"/>
      <c r="AK209" s="83"/>
    </row>
    <row r="210" spans="2:37" ht="6.75" customHeight="1">
      <c r="B210" s="70"/>
      <c r="C210" s="70"/>
      <c r="D210" s="70"/>
      <c r="E210" s="70"/>
      <c r="F210" s="82"/>
      <c r="G210" s="228"/>
      <c r="H210" s="228"/>
      <c r="I210" s="228"/>
      <c r="J210" s="230"/>
      <c r="K210" s="153"/>
      <c r="L210" s="178"/>
      <c r="N210" s="82"/>
      <c r="O210" s="70"/>
      <c r="P210" s="281"/>
      <c r="Q210" s="281"/>
      <c r="R210" s="281"/>
      <c r="S210" s="281"/>
      <c r="T210" s="281"/>
      <c r="U210" s="281"/>
      <c r="V210" s="70"/>
      <c r="W210" s="83"/>
      <c r="X210" s="83"/>
      <c r="Y210" s="83"/>
      <c r="Z210" s="83"/>
      <c r="AA210" s="83"/>
      <c r="AB210" s="84"/>
      <c r="AC210" s="83"/>
      <c r="AD210" s="83"/>
      <c r="AE210" s="83"/>
      <c r="AF210" s="83"/>
      <c r="AG210" s="83"/>
      <c r="AH210" s="84"/>
      <c r="AI210" s="83"/>
      <c r="AJ210" s="83"/>
      <c r="AK210" s="83"/>
    </row>
    <row r="211" spans="2:28" ht="6.75" customHeight="1">
      <c r="B211" s="70"/>
      <c r="C211" s="70"/>
      <c r="D211" s="70"/>
      <c r="E211" s="70"/>
      <c r="F211" s="82"/>
      <c r="G211" s="228" t="s">
        <v>382</v>
      </c>
      <c r="H211" s="228"/>
      <c r="I211" s="228"/>
      <c r="J211" s="230">
        <v>1</v>
      </c>
      <c r="N211" s="82"/>
      <c r="O211" s="70"/>
      <c r="P211" s="92"/>
      <c r="Q211" s="179"/>
      <c r="R211" s="179"/>
      <c r="S211" s="179"/>
      <c r="T211" s="179"/>
      <c r="U211" s="179"/>
      <c r="V211" s="164"/>
      <c r="W211" s="164"/>
      <c r="X211" s="164"/>
      <c r="Y211" s="83"/>
      <c r="Z211" s="83"/>
      <c r="AA211" s="83"/>
      <c r="AB211" s="91"/>
    </row>
    <row r="212" spans="2:56" ht="6.75" customHeight="1">
      <c r="B212" s="70"/>
      <c r="C212" s="70"/>
      <c r="D212" s="70"/>
      <c r="E212" s="70"/>
      <c r="F212" s="82"/>
      <c r="G212" s="228"/>
      <c r="H212" s="228"/>
      <c r="I212" s="228"/>
      <c r="J212" s="230"/>
      <c r="N212" s="89"/>
      <c r="O212" s="71"/>
      <c r="P212" s="232" t="s">
        <v>512</v>
      </c>
      <c r="Q212" s="227"/>
      <c r="R212" s="227"/>
      <c r="S212" s="227"/>
      <c r="T212" s="227"/>
      <c r="U212" s="235">
        <f>AB212+AH212+AN212+1</f>
        <v>11</v>
      </c>
      <c r="V212" s="77"/>
      <c r="W212" s="232" t="s">
        <v>399</v>
      </c>
      <c r="X212" s="227"/>
      <c r="Y212" s="227"/>
      <c r="Z212" s="227"/>
      <c r="AA212" s="227"/>
      <c r="AB212" s="235">
        <v>4</v>
      </c>
      <c r="AC212" s="232" t="s">
        <v>517</v>
      </c>
      <c r="AD212" s="227"/>
      <c r="AE212" s="227"/>
      <c r="AF212" s="227"/>
      <c r="AG212" s="227"/>
      <c r="AH212" s="235">
        <v>4</v>
      </c>
      <c r="AI212" s="232" t="s">
        <v>518</v>
      </c>
      <c r="AJ212" s="227"/>
      <c r="AK212" s="227"/>
      <c r="AL212" s="227"/>
      <c r="AM212" s="227"/>
      <c r="AN212" s="235">
        <v>2</v>
      </c>
      <c r="AQ212" s="257"/>
      <c r="AR212" s="257"/>
      <c r="AS212" s="257"/>
      <c r="AT212" s="257"/>
      <c r="AU212" s="257"/>
      <c r="AV212" s="257"/>
      <c r="AW212" s="257"/>
      <c r="AX212" s="257"/>
      <c r="AY212" s="257"/>
      <c r="AZ212" s="257"/>
      <c r="BA212" s="257"/>
      <c r="BB212" s="257"/>
      <c r="BC212" s="257"/>
      <c r="BD212" s="257"/>
    </row>
    <row r="213" spans="2:56" ht="6.75" customHeight="1">
      <c r="B213" s="70"/>
      <c r="C213" s="70"/>
      <c r="D213" s="70"/>
      <c r="E213" s="70"/>
      <c r="F213" s="82"/>
      <c r="G213" s="260" t="s">
        <v>383</v>
      </c>
      <c r="H213" s="260"/>
      <c r="I213" s="260"/>
      <c r="J213" s="260"/>
      <c r="K213" s="260"/>
      <c r="L213" s="260"/>
      <c r="N213" s="82"/>
      <c r="O213" s="70"/>
      <c r="P213" s="233"/>
      <c r="Q213" s="234"/>
      <c r="R213" s="234"/>
      <c r="S213" s="234"/>
      <c r="T213" s="234"/>
      <c r="U213" s="236"/>
      <c r="W213" s="233"/>
      <c r="X213" s="234"/>
      <c r="Y213" s="234"/>
      <c r="Z213" s="234"/>
      <c r="AA213" s="234"/>
      <c r="AB213" s="236"/>
      <c r="AC213" s="233"/>
      <c r="AD213" s="234"/>
      <c r="AE213" s="234"/>
      <c r="AF213" s="234"/>
      <c r="AG213" s="234"/>
      <c r="AH213" s="236"/>
      <c r="AI213" s="233"/>
      <c r="AJ213" s="234"/>
      <c r="AK213" s="234"/>
      <c r="AL213" s="234"/>
      <c r="AM213" s="234"/>
      <c r="AN213" s="236"/>
      <c r="AQ213" s="257"/>
      <c r="AR213" s="257"/>
      <c r="AS213" s="257"/>
      <c r="AT213" s="257"/>
      <c r="AU213" s="257"/>
      <c r="AV213" s="257"/>
      <c r="AW213" s="257"/>
      <c r="AX213" s="257"/>
      <c r="AY213" s="257"/>
      <c r="AZ213" s="257"/>
      <c r="BA213" s="257"/>
      <c r="BB213" s="257"/>
      <c r="BC213" s="257"/>
      <c r="BD213" s="257"/>
    </row>
    <row r="214" spans="2:15" ht="6.75" customHeight="1">
      <c r="B214" s="278" t="s">
        <v>519</v>
      </c>
      <c r="C214" s="70"/>
      <c r="D214" s="278" t="s">
        <v>95</v>
      </c>
      <c r="E214" s="70"/>
      <c r="F214" s="82"/>
      <c r="G214" s="260"/>
      <c r="H214" s="260"/>
      <c r="I214" s="260"/>
      <c r="J214" s="260"/>
      <c r="K214" s="260"/>
      <c r="L214" s="260"/>
      <c r="N214" s="82"/>
      <c r="O214" s="70"/>
    </row>
    <row r="215" spans="2:40" ht="6.75" customHeight="1">
      <c r="B215" s="279"/>
      <c r="C215" s="70"/>
      <c r="D215" s="279"/>
      <c r="E215" s="70"/>
      <c r="F215" s="82"/>
      <c r="G215" s="93"/>
      <c r="H215" s="93"/>
      <c r="I215" s="93"/>
      <c r="J215" s="93"/>
      <c r="N215" s="89"/>
      <c r="O215" s="71"/>
      <c r="P215" s="232" t="s">
        <v>520</v>
      </c>
      <c r="Q215" s="227"/>
      <c r="R215" s="227"/>
      <c r="S215" s="227"/>
      <c r="T215" s="227"/>
      <c r="U215" s="235">
        <f>AB215+AH215+AN215+AB218+1</f>
        <v>11</v>
      </c>
      <c r="V215" s="77"/>
      <c r="W215" s="232" t="s">
        <v>521</v>
      </c>
      <c r="X215" s="227"/>
      <c r="Y215" s="227"/>
      <c r="Z215" s="227"/>
      <c r="AA215" s="227"/>
      <c r="AB215" s="235">
        <v>2</v>
      </c>
      <c r="AC215" s="232" t="s">
        <v>522</v>
      </c>
      <c r="AD215" s="227"/>
      <c r="AE215" s="227"/>
      <c r="AF215" s="227"/>
      <c r="AG215" s="227"/>
      <c r="AH215" s="235">
        <v>2</v>
      </c>
      <c r="AI215" s="232" t="s">
        <v>523</v>
      </c>
      <c r="AJ215" s="227"/>
      <c r="AK215" s="227"/>
      <c r="AL215" s="227"/>
      <c r="AM215" s="227"/>
      <c r="AN215" s="235">
        <v>4</v>
      </c>
    </row>
    <row r="216" spans="2:40" ht="6.75" customHeight="1">
      <c r="B216" s="279"/>
      <c r="C216" s="70"/>
      <c r="D216" s="279"/>
      <c r="E216" s="70"/>
      <c r="F216" s="82"/>
      <c r="G216" s="93"/>
      <c r="H216" s="93"/>
      <c r="I216" s="93"/>
      <c r="J216" s="93"/>
      <c r="N216" s="82"/>
      <c r="O216" s="74"/>
      <c r="P216" s="233"/>
      <c r="Q216" s="234"/>
      <c r="R216" s="234"/>
      <c r="S216" s="234"/>
      <c r="T216" s="234"/>
      <c r="U216" s="236"/>
      <c r="W216" s="233"/>
      <c r="X216" s="234"/>
      <c r="Y216" s="234"/>
      <c r="Z216" s="234"/>
      <c r="AA216" s="234"/>
      <c r="AB216" s="236"/>
      <c r="AC216" s="233"/>
      <c r="AD216" s="234"/>
      <c r="AE216" s="234"/>
      <c r="AF216" s="234"/>
      <c r="AG216" s="234"/>
      <c r="AH216" s="236"/>
      <c r="AI216" s="233"/>
      <c r="AJ216" s="234"/>
      <c r="AK216" s="234"/>
      <c r="AL216" s="234"/>
      <c r="AM216" s="234"/>
      <c r="AN216" s="236"/>
    </row>
    <row r="217" spans="2:40" ht="6.75" customHeight="1">
      <c r="B217" s="279"/>
      <c r="C217" s="70"/>
      <c r="D217" s="279"/>
      <c r="E217" s="70"/>
      <c r="F217" s="82"/>
      <c r="G217" s="90"/>
      <c r="H217" s="90"/>
      <c r="I217" s="90"/>
      <c r="J217" s="90"/>
      <c r="N217" s="82"/>
      <c r="O217" s="70"/>
      <c r="P217" s="73"/>
      <c r="Q217" s="72"/>
      <c r="R217" s="83"/>
      <c r="S217" s="83"/>
      <c r="T217" s="83"/>
      <c r="U217" s="84"/>
      <c r="V217" s="70"/>
      <c r="W217" s="74"/>
      <c r="X217" s="74"/>
      <c r="Y217" s="74"/>
      <c r="Z217" s="74"/>
      <c r="AA217" s="74"/>
      <c r="AB217" s="125"/>
      <c r="AC217" s="83"/>
      <c r="AD217" s="83"/>
      <c r="AE217" s="83"/>
      <c r="AF217" s="83"/>
      <c r="AG217" s="83"/>
      <c r="AH217" s="75"/>
      <c r="AI217" s="73"/>
      <c r="AJ217" s="83"/>
      <c r="AK217" s="83"/>
      <c r="AL217" s="83"/>
      <c r="AM217" s="83"/>
      <c r="AN217" s="84"/>
    </row>
    <row r="218" spans="2:28" ht="6.75" customHeight="1">
      <c r="B218" s="279"/>
      <c r="C218" s="70"/>
      <c r="D218" s="279"/>
      <c r="E218" s="70"/>
      <c r="F218" s="82"/>
      <c r="N218" s="82"/>
      <c r="O218" s="70"/>
      <c r="P218" s="232" t="s">
        <v>524</v>
      </c>
      <c r="Q218" s="227"/>
      <c r="R218" s="227"/>
      <c r="S218" s="227"/>
      <c r="T218" s="227"/>
      <c r="U218" s="235"/>
      <c r="V218" s="77"/>
      <c r="W218" s="232" t="s">
        <v>525</v>
      </c>
      <c r="X218" s="227"/>
      <c r="Y218" s="227"/>
      <c r="Z218" s="227"/>
      <c r="AA218" s="227"/>
      <c r="AB218" s="235">
        <v>2</v>
      </c>
    </row>
    <row r="219" spans="2:28" ht="6.75" customHeight="1">
      <c r="B219" s="279"/>
      <c r="C219" s="86"/>
      <c r="D219" s="279"/>
      <c r="E219" s="86"/>
      <c r="F219" s="82"/>
      <c r="N219" s="82"/>
      <c r="O219" s="95"/>
      <c r="P219" s="233"/>
      <c r="Q219" s="234"/>
      <c r="R219" s="234"/>
      <c r="S219" s="234"/>
      <c r="T219" s="234"/>
      <c r="U219" s="236"/>
      <c r="V219" s="122"/>
      <c r="W219" s="233"/>
      <c r="X219" s="234"/>
      <c r="Y219" s="234"/>
      <c r="Z219" s="234"/>
      <c r="AA219" s="234"/>
      <c r="AB219" s="236"/>
    </row>
    <row r="220" spans="2:22" ht="6.75" customHeight="1">
      <c r="B220" s="279"/>
      <c r="C220" s="70"/>
      <c r="D220" s="279"/>
      <c r="E220" s="70"/>
      <c r="F220" s="82"/>
      <c r="N220" s="82"/>
      <c r="O220" s="70"/>
      <c r="V220" s="70"/>
    </row>
    <row r="221" spans="2:40" ht="6.75" customHeight="1">
      <c r="B221" s="279"/>
      <c r="C221" s="70"/>
      <c r="D221" s="279"/>
      <c r="E221" s="70"/>
      <c r="F221" s="82"/>
      <c r="N221" s="89"/>
      <c r="O221" s="71"/>
      <c r="P221" s="232" t="s">
        <v>526</v>
      </c>
      <c r="Q221" s="227"/>
      <c r="R221" s="227"/>
      <c r="S221" s="227"/>
      <c r="T221" s="227"/>
      <c r="U221" s="235">
        <f>AB221+AH221+AB224+AN221+1</f>
        <v>9</v>
      </c>
      <c r="V221" s="77"/>
      <c r="W221" s="232" t="s">
        <v>527</v>
      </c>
      <c r="X221" s="227"/>
      <c r="Y221" s="227"/>
      <c r="Z221" s="227"/>
      <c r="AA221" s="227"/>
      <c r="AB221" s="235">
        <v>1</v>
      </c>
      <c r="AC221" s="232" t="s">
        <v>528</v>
      </c>
      <c r="AD221" s="227"/>
      <c r="AE221" s="227"/>
      <c r="AF221" s="227"/>
      <c r="AG221" s="227"/>
      <c r="AH221" s="235">
        <v>4</v>
      </c>
      <c r="AI221" s="232" t="s">
        <v>632</v>
      </c>
      <c r="AJ221" s="227"/>
      <c r="AK221" s="227"/>
      <c r="AL221" s="227"/>
      <c r="AM221" s="227"/>
      <c r="AN221" s="235">
        <v>2</v>
      </c>
    </row>
    <row r="222" spans="2:40" ht="6.75" customHeight="1">
      <c r="B222" s="279"/>
      <c r="C222" s="70"/>
      <c r="D222" s="279"/>
      <c r="E222" s="70"/>
      <c r="F222" s="82"/>
      <c r="M222" s="95"/>
      <c r="N222" s="82"/>
      <c r="O222" s="74"/>
      <c r="P222" s="233"/>
      <c r="Q222" s="234"/>
      <c r="R222" s="234"/>
      <c r="S222" s="234"/>
      <c r="T222" s="234"/>
      <c r="U222" s="236"/>
      <c r="W222" s="233"/>
      <c r="X222" s="234"/>
      <c r="Y222" s="234"/>
      <c r="Z222" s="234"/>
      <c r="AA222" s="234"/>
      <c r="AB222" s="236"/>
      <c r="AC222" s="233"/>
      <c r="AD222" s="234"/>
      <c r="AE222" s="234"/>
      <c r="AF222" s="234"/>
      <c r="AG222" s="234"/>
      <c r="AH222" s="236"/>
      <c r="AI222" s="233"/>
      <c r="AJ222" s="234"/>
      <c r="AK222" s="234"/>
      <c r="AL222" s="234"/>
      <c r="AM222" s="234"/>
      <c r="AN222" s="236"/>
    </row>
    <row r="223" spans="2:34" ht="6.75" customHeight="1">
      <c r="B223" s="280"/>
      <c r="C223" s="70"/>
      <c r="D223" s="280"/>
      <c r="E223" s="70"/>
      <c r="F223" s="82"/>
      <c r="M223" s="95"/>
      <c r="N223" s="82"/>
      <c r="O223" s="70"/>
      <c r="P223" s="73"/>
      <c r="Q223" s="72"/>
      <c r="R223" s="83"/>
      <c r="S223" s="83"/>
      <c r="T223" s="83"/>
      <c r="U223" s="84"/>
      <c r="V223" s="70"/>
      <c r="W223" s="83"/>
      <c r="X223" s="83"/>
      <c r="Y223" s="83"/>
      <c r="Z223" s="83"/>
      <c r="AA223" s="83"/>
      <c r="AB223" s="84"/>
      <c r="AC223" s="73"/>
      <c r="AD223" s="83"/>
      <c r="AE223" s="83"/>
      <c r="AF223" s="83"/>
      <c r="AG223" s="83"/>
      <c r="AH223" s="84"/>
    </row>
    <row r="224" spans="2:28" ht="6.75" customHeight="1">
      <c r="B224" s="70"/>
      <c r="C224" s="70"/>
      <c r="D224" s="70"/>
      <c r="E224" s="70"/>
      <c r="F224" s="82"/>
      <c r="M224" s="95"/>
      <c r="N224" s="82"/>
      <c r="O224" s="70"/>
      <c r="P224" s="232" t="s">
        <v>104</v>
      </c>
      <c r="Q224" s="227"/>
      <c r="R224" s="227"/>
      <c r="S224" s="227"/>
      <c r="T224" s="227"/>
      <c r="U224" s="235"/>
      <c r="V224" s="76"/>
      <c r="W224" s="272" t="s">
        <v>529</v>
      </c>
      <c r="X224" s="273"/>
      <c r="Y224" s="273"/>
      <c r="Z224" s="273"/>
      <c r="AA224" s="273"/>
      <c r="AB224" s="276">
        <v>1</v>
      </c>
    </row>
    <row r="225" spans="2:28" ht="6.75" customHeight="1">
      <c r="B225" s="70"/>
      <c r="C225" s="270">
        <f>SUM(K207+K231)</f>
        <v>142</v>
      </c>
      <c r="D225" s="228"/>
      <c r="E225" s="271"/>
      <c r="F225" s="82"/>
      <c r="M225" s="95"/>
      <c r="N225" s="82"/>
      <c r="O225" s="70"/>
      <c r="P225" s="233"/>
      <c r="Q225" s="234"/>
      <c r="R225" s="234"/>
      <c r="S225" s="234"/>
      <c r="T225" s="234"/>
      <c r="U225" s="236"/>
      <c r="W225" s="274"/>
      <c r="X225" s="275"/>
      <c r="Y225" s="275"/>
      <c r="Z225" s="275"/>
      <c r="AA225" s="275"/>
      <c r="AB225" s="277"/>
    </row>
    <row r="226" spans="2:16" ht="6.75" customHeight="1">
      <c r="B226" s="70"/>
      <c r="C226" s="228"/>
      <c r="D226" s="228"/>
      <c r="E226" s="271"/>
      <c r="F226" s="82"/>
      <c r="M226" s="95"/>
      <c r="N226" s="82"/>
      <c r="O226" s="70"/>
      <c r="P226" s="70"/>
    </row>
    <row r="227" spans="2:34" ht="6.75" customHeight="1">
      <c r="B227" s="70"/>
      <c r="C227" s="70"/>
      <c r="D227" s="70"/>
      <c r="E227" s="70"/>
      <c r="F227" s="82"/>
      <c r="M227" s="95"/>
      <c r="N227" s="89"/>
      <c r="O227" s="71"/>
      <c r="P227" s="232" t="s">
        <v>101</v>
      </c>
      <c r="Q227" s="227"/>
      <c r="R227" s="227"/>
      <c r="S227" s="227"/>
      <c r="T227" s="227"/>
      <c r="U227" s="235">
        <f>AB227+AH227</f>
        <v>6</v>
      </c>
      <c r="V227" s="77"/>
      <c r="W227" s="232" t="s">
        <v>399</v>
      </c>
      <c r="X227" s="227"/>
      <c r="Y227" s="227"/>
      <c r="Z227" s="227"/>
      <c r="AA227" s="227"/>
      <c r="AB227" s="235">
        <v>3</v>
      </c>
      <c r="AC227" s="232" t="s">
        <v>530</v>
      </c>
      <c r="AD227" s="227"/>
      <c r="AE227" s="227"/>
      <c r="AF227" s="227"/>
      <c r="AG227" s="227"/>
      <c r="AH227" s="235">
        <v>3</v>
      </c>
    </row>
    <row r="228" spans="2:34" ht="6.75" customHeight="1">
      <c r="B228" s="70"/>
      <c r="C228" s="70"/>
      <c r="D228" s="70"/>
      <c r="E228" s="70"/>
      <c r="F228" s="82"/>
      <c r="M228" s="70"/>
      <c r="N228" s="74"/>
      <c r="O228" s="86"/>
      <c r="P228" s="233"/>
      <c r="Q228" s="234"/>
      <c r="R228" s="234"/>
      <c r="S228" s="234"/>
      <c r="T228" s="234"/>
      <c r="U228" s="236"/>
      <c r="W228" s="233"/>
      <c r="X228" s="234"/>
      <c r="Y228" s="234"/>
      <c r="Z228" s="234"/>
      <c r="AA228" s="234"/>
      <c r="AB228" s="236"/>
      <c r="AC228" s="233"/>
      <c r="AD228" s="234"/>
      <c r="AE228" s="234"/>
      <c r="AF228" s="234"/>
      <c r="AG228" s="234"/>
      <c r="AH228" s="236"/>
    </row>
    <row r="229" spans="2:44" ht="6.75" customHeight="1">
      <c r="B229" s="70"/>
      <c r="C229" s="70"/>
      <c r="D229" s="70"/>
      <c r="E229" s="70"/>
      <c r="F229" s="82"/>
      <c r="M229" s="70"/>
      <c r="N229" s="70"/>
      <c r="O229" s="70"/>
      <c r="P229" s="83"/>
      <c r="Q229" s="83"/>
      <c r="R229" s="83"/>
      <c r="S229" s="83"/>
      <c r="T229" s="83"/>
      <c r="U229" s="84"/>
      <c r="W229" s="83"/>
      <c r="X229" s="83"/>
      <c r="Y229" s="83"/>
      <c r="Z229" s="83"/>
      <c r="AA229" s="83"/>
      <c r="AB229" s="84"/>
      <c r="AC229" s="83"/>
      <c r="AD229" s="83"/>
      <c r="AE229" s="83"/>
      <c r="AF229" s="83"/>
      <c r="AG229" s="83"/>
      <c r="AH229" s="84"/>
      <c r="AP229" s="83"/>
      <c r="AQ229" s="83"/>
      <c r="AR229" s="84"/>
    </row>
    <row r="230" spans="2:41" ht="6.75" customHeight="1">
      <c r="B230" s="70"/>
      <c r="C230" s="70"/>
      <c r="D230" s="70"/>
      <c r="E230" s="70"/>
      <c r="F230" s="82"/>
      <c r="N230" s="70"/>
      <c r="O230" s="70"/>
      <c r="P230" s="83"/>
      <c r="Q230" s="83"/>
      <c r="R230" s="83"/>
      <c r="S230" s="83"/>
      <c r="T230" s="83"/>
      <c r="U230" s="84"/>
      <c r="W230" s="83"/>
      <c r="X230" s="83"/>
      <c r="Y230" s="83"/>
      <c r="Z230" s="83"/>
      <c r="AA230" s="83"/>
      <c r="AB230" s="84"/>
      <c r="AC230" s="83"/>
      <c r="AD230" s="83"/>
      <c r="AE230" s="83"/>
      <c r="AF230" s="83"/>
      <c r="AG230" s="83"/>
      <c r="AH230" s="84"/>
      <c r="AI230" s="83"/>
      <c r="AJ230" s="83"/>
      <c r="AK230" s="84"/>
      <c r="AL230" s="83"/>
      <c r="AM230" s="83"/>
      <c r="AN230" s="83"/>
      <c r="AO230" s="84"/>
    </row>
    <row r="231" spans="2:28" ht="6.75" customHeight="1">
      <c r="B231" s="70"/>
      <c r="C231" s="70"/>
      <c r="D231" s="70"/>
      <c r="E231" s="70"/>
      <c r="F231" s="77"/>
      <c r="G231" s="232" t="s">
        <v>531</v>
      </c>
      <c r="H231" s="227"/>
      <c r="I231" s="227"/>
      <c r="J231" s="265"/>
      <c r="K231" s="229">
        <f>U231+U234+U237+U240+U243+U250+U257+U262+J233+J235</f>
        <v>94</v>
      </c>
      <c r="L231" s="267"/>
      <c r="M231" s="89"/>
      <c r="N231" s="76"/>
      <c r="O231" s="71"/>
      <c r="P231" s="232" t="s">
        <v>532</v>
      </c>
      <c r="Q231" s="227"/>
      <c r="R231" s="227"/>
      <c r="S231" s="227"/>
      <c r="T231" s="227"/>
      <c r="U231" s="235">
        <f>AB231+1</f>
        <v>7</v>
      </c>
      <c r="V231" s="77"/>
      <c r="W231" s="232" t="s">
        <v>471</v>
      </c>
      <c r="X231" s="227"/>
      <c r="Y231" s="227"/>
      <c r="Z231" s="227"/>
      <c r="AA231" s="227"/>
      <c r="AB231" s="235">
        <v>6</v>
      </c>
    </row>
    <row r="232" spans="3:56" ht="6.75" customHeight="1">
      <c r="C232" s="70"/>
      <c r="D232" s="70"/>
      <c r="E232" s="70"/>
      <c r="F232" s="95"/>
      <c r="G232" s="233"/>
      <c r="H232" s="234"/>
      <c r="I232" s="234"/>
      <c r="J232" s="266"/>
      <c r="K232" s="268"/>
      <c r="L232" s="269"/>
      <c r="M232" s="86"/>
      <c r="N232" s="78"/>
      <c r="O232" s="74"/>
      <c r="P232" s="233"/>
      <c r="Q232" s="234"/>
      <c r="R232" s="234"/>
      <c r="S232" s="234"/>
      <c r="T232" s="234"/>
      <c r="U232" s="236"/>
      <c r="W232" s="233"/>
      <c r="X232" s="234"/>
      <c r="Y232" s="234"/>
      <c r="Z232" s="234"/>
      <c r="AA232" s="234"/>
      <c r="AB232" s="236"/>
      <c r="AQ232" s="257"/>
      <c r="AR232" s="257"/>
      <c r="AS232" s="257"/>
      <c r="AT232" s="257"/>
      <c r="AU232" s="257"/>
      <c r="AV232" s="257"/>
      <c r="AW232" s="257"/>
      <c r="AX232" s="257"/>
      <c r="AY232" s="257"/>
      <c r="AZ232" s="257"/>
      <c r="BA232" s="257"/>
      <c r="BB232" s="257"/>
      <c r="BC232" s="257"/>
      <c r="BD232" s="257"/>
    </row>
    <row r="233" spans="3:56" ht="6.75" customHeight="1">
      <c r="C233" s="70"/>
      <c r="D233" s="70"/>
      <c r="E233" s="70"/>
      <c r="F233" s="70"/>
      <c r="G233" s="227" t="s">
        <v>379</v>
      </c>
      <c r="H233" s="227"/>
      <c r="I233" s="227"/>
      <c r="J233" s="229">
        <v>1</v>
      </c>
      <c r="K233" s="70"/>
      <c r="L233" s="161"/>
      <c r="M233" s="95"/>
      <c r="N233" s="82"/>
      <c r="O233" s="70"/>
      <c r="P233" s="83"/>
      <c r="Q233" s="83"/>
      <c r="R233" s="83"/>
      <c r="S233" s="83"/>
      <c r="T233" s="83"/>
      <c r="U233" s="84"/>
      <c r="W233" s="83"/>
      <c r="X233" s="83"/>
      <c r="Y233" s="83"/>
      <c r="Z233" s="83"/>
      <c r="AA233" s="83"/>
      <c r="AB233" s="84"/>
      <c r="AC233" s="83"/>
      <c r="AD233" s="83"/>
      <c r="AE233" s="83"/>
      <c r="AF233" s="83"/>
      <c r="AG233" s="83"/>
      <c r="AH233" s="84"/>
      <c r="AQ233" s="257"/>
      <c r="AR233" s="257"/>
      <c r="AS233" s="257"/>
      <c r="AT233" s="257"/>
      <c r="AU233" s="257"/>
      <c r="AV233" s="257"/>
      <c r="AW233" s="257"/>
      <c r="AX233" s="257"/>
      <c r="AY233" s="257"/>
      <c r="AZ233" s="257"/>
      <c r="BA233" s="257"/>
      <c r="BB233" s="257"/>
      <c r="BC233" s="257"/>
      <c r="BD233" s="257"/>
    </row>
    <row r="234" spans="3:34" ht="6.75" customHeight="1">
      <c r="C234" s="70"/>
      <c r="D234" s="70"/>
      <c r="E234" s="70"/>
      <c r="F234" s="70"/>
      <c r="G234" s="228"/>
      <c r="H234" s="228"/>
      <c r="I234" s="228"/>
      <c r="J234" s="230"/>
      <c r="K234" s="70"/>
      <c r="L234" s="161"/>
      <c r="M234" s="95"/>
      <c r="N234" s="76"/>
      <c r="O234" s="71"/>
      <c r="P234" s="232" t="s">
        <v>533</v>
      </c>
      <c r="Q234" s="227"/>
      <c r="R234" s="227"/>
      <c r="S234" s="227"/>
      <c r="T234" s="227"/>
      <c r="U234" s="235">
        <f>AB234+AH234</f>
        <v>7</v>
      </c>
      <c r="V234" s="77"/>
      <c r="W234" s="232" t="s">
        <v>534</v>
      </c>
      <c r="X234" s="227"/>
      <c r="Y234" s="227"/>
      <c r="Z234" s="227"/>
      <c r="AA234" s="227"/>
      <c r="AB234" s="235">
        <v>3</v>
      </c>
      <c r="AC234" s="232" t="s">
        <v>633</v>
      </c>
      <c r="AD234" s="227"/>
      <c r="AE234" s="227"/>
      <c r="AF234" s="227"/>
      <c r="AG234" s="227"/>
      <c r="AH234" s="235">
        <v>4</v>
      </c>
    </row>
    <row r="235" spans="3:34" ht="6.75" customHeight="1">
      <c r="C235" s="70"/>
      <c r="D235" s="70"/>
      <c r="E235" s="70"/>
      <c r="F235" s="70"/>
      <c r="G235" s="228" t="s">
        <v>382</v>
      </c>
      <c r="H235" s="228"/>
      <c r="I235" s="228"/>
      <c r="J235" s="230">
        <v>1</v>
      </c>
      <c r="K235" s="84"/>
      <c r="L235" s="161"/>
      <c r="M235" s="95"/>
      <c r="N235" s="78"/>
      <c r="O235" s="74"/>
      <c r="P235" s="233"/>
      <c r="Q235" s="234"/>
      <c r="R235" s="234"/>
      <c r="S235" s="234"/>
      <c r="T235" s="234"/>
      <c r="U235" s="236"/>
      <c r="W235" s="233"/>
      <c r="X235" s="234"/>
      <c r="Y235" s="234"/>
      <c r="Z235" s="234"/>
      <c r="AA235" s="234"/>
      <c r="AB235" s="236"/>
      <c r="AC235" s="233"/>
      <c r="AD235" s="234"/>
      <c r="AE235" s="234"/>
      <c r="AF235" s="234"/>
      <c r="AG235" s="234"/>
      <c r="AH235" s="236"/>
    </row>
    <row r="236" spans="7:15" ht="6.75" customHeight="1">
      <c r="G236" s="228"/>
      <c r="H236" s="228"/>
      <c r="I236" s="228"/>
      <c r="J236" s="230"/>
      <c r="L236" s="70"/>
      <c r="M236" s="95"/>
      <c r="N236" s="82"/>
      <c r="O236" s="70"/>
    </row>
    <row r="237" spans="7:34" ht="6.75" customHeight="1">
      <c r="G237" s="260" t="s">
        <v>634</v>
      </c>
      <c r="H237" s="260"/>
      <c r="I237" s="260"/>
      <c r="J237" s="260"/>
      <c r="K237" s="260"/>
      <c r="L237" s="260"/>
      <c r="M237" s="95"/>
      <c r="N237" s="89"/>
      <c r="O237" s="71"/>
      <c r="P237" s="261" t="s">
        <v>112</v>
      </c>
      <c r="Q237" s="262"/>
      <c r="R237" s="262"/>
      <c r="S237" s="262"/>
      <c r="T237" s="262"/>
      <c r="U237" s="235">
        <f>AB237+AH237</f>
        <v>2</v>
      </c>
      <c r="V237" s="77"/>
      <c r="W237" s="232" t="s">
        <v>399</v>
      </c>
      <c r="X237" s="227"/>
      <c r="Y237" s="227"/>
      <c r="Z237" s="227"/>
      <c r="AA237" s="227"/>
      <c r="AB237" s="235">
        <v>1</v>
      </c>
      <c r="AC237" s="232" t="s">
        <v>535</v>
      </c>
      <c r="AD237" s="227"/>
      <c r="AE237" s="227"/>
      <c r="AF237" s="227"/>
      <c r="AG237" s="227"/>
      <c r="AH237" s="235">
        <v>1</v>
      </c>
    </row>
    <row r="238" spans="7:34" ht="6.75" customHeight="1">
      <c r="G238" s="260"/>
      <c r="H238" s="260"/>
      <c r="I238" s="260"/>
      <c r="J238" s="260"/>
      <c r="K238" s="260"/>
      <c r="L238" s="260"/>
      <c r="M238" s="170"/>
      <c r="N238" s="171"/>
      <c r="O238" s="86"/>
      <c r="P238" s="263"/>
      <c r="Q238" s="264"/>
      <c r="R238" s="264"/>
      <c r="S238" s="264"/>
      <c r="T238" s="264"/>
      <c r="U238" s="236"/>
      <c r="W238" s="233"/>
      <c r="X238" s="234"/>
      <c r="Y238" s="234"/>
      <c r="Z238" s="234"/>
      <c r="AA238" s="234"/>
      <c r="AB238" s="236"/>
      <c r="AC238" s="233"/>
      <c r="AD238" s="234"/>
      <c r="AE238" s="234"/>
      <c r="AF238" s="234"/>
      <c r="AG238" s="234"/>
      <c r="AH238" s="236"/>
    </row>
    <row r="239" spans="11:15" ht="6.75" customHeight="1">
      <c r="K239" s="94"/>
      <c r="L239" s="94"/>
      <c r="M239" s="170"/>
      <c r="N239" s="165"/>
      <c r="O239" s="70"/>
    </row>
    <row r="240" spans="12:35" ht="6.75" customHeight="1">
      <c r="L240" s="94"/>
      <c r="M240" s="170"/>
      <c r="N240" s="89"/>
      <c r="O240" s="71"/>
      <c r="P240" s="237" t="s">
        <v>536</v>
      </c>
      <c r="Q240" s="231"/>
      <c r="R240" s="231"/>
      <c r="S240" s="231"/>
      <c r="T240" s="231"/>
      <c r="U240" s="235">
        <f>AB240+1</f>
        <v>2</v>
      </c>
      <c r="V240" s="77"/>
      <c r="W240" s="232" t="s">
        <v>537</v>
      </c>
      <c r="X240" s="227"/>
      <c r="Y240" s="227"/>
      <c r="Z240" s="227"/>
      <c r="AA240" s="227"/>
      <c r="AB240" s="235">
        <v>1</v>
      </c>
      <c r="AC240" s="258" t="s">
        <v>585</v>
      </c>
      <c r="AD240" s="259"/>
      <c r="AE240" s="259"/>
      <c r="AF240" s="259"/>
      <c r="AG240" s="259"/>
      <c r="AH240" s="259"/>
      <c r="AI240" s="126"/>
    </row>
    <row r="241" spans="12:35" ht="6.75" customHeight="1">
      <c r="L241" s="94"/>
      <c r="M241" s="170"/>
      <c r="N241" s="78"/>
      <c r="O241" s="86"/>
      <c r="P241" s="238"/>
      <c r="Q241" s="239"/>
      <c r="R241" s="239"/>
      <c r="S241" s="239"/>
      <c r="T241" s="239"/>
      <c r="U241" s="236"/>
      <c r="W241" s="233"/>
      <c r="X241" s="234"/>
      <c r="Y241" s="234"/>
      <c r="Z241" s="234"/>
      <c r="AA241" s="234"/>
      <c r="AB241" s="236"/>
      <c r="AC241" s="258"/>
      <c r="AD241" s="259"/>
      <c r="AE241" s="259"/>
      <c r="AF241" s="259"/>
      <c r="AG241" s="259"/>
      <c r="AH241" s="259"/>
      <c r="AI241" s="126"/>
    </row>
    <row r="242" spans="7:15" ht="6.75" customHeight="1">
      <c r="G242" s="83"/>
      <c r="H242" s="83"/>
      <c r="I242" s="83"/>
      <c r="J242" s="84"/>
      <c r="K242" s="94"/>
      <c r="L242" s="94"/>
      <c r="M242" s="170"/>
      <c r="N242" s="165"/>
      <c r="O242" s="70"/>
    </row>
    <row r="243" spans="12:40" ht="6.75" customHeight="1">
      <c r="L243" s="128"/>
      <c r="M243" s="95"/>
      <c r="N243" s="89"/>
      <c r="O243" s="71"/>
      <c r="P243" s="232" t="s">
        <v>538</v>
      </c>
      <c r="Q243" s="227"/>
      <c r="R243" s="227"/>
      <c r="S243" s="227"/>
      <c r="T243" s="227"/>
      <c r="U243" s="235">
        <f>AB243+AH243+AN243+AB245+AH245+AN245+AB247+AH247+AN247</f>
        <v>28</v>
      </c>
      <c r="V243" s="77"/>
      <c r="W243" s="232" t="s">
        <v>116</v>
      </c>
      <c r="X243" s="227"/>
      <c r="Y243" s="227"/>
      <c r="Z243" s="227"/>
      <c r="AA243" s="227"/>
      <c r="AB243" s="235">
        <v>3</v>
      </c>
      <c r="AC243" s="253" t="s">
        <v>119</v>
      </c>
      <c r="AD243" s="254"/>
      <c r="AE243" s="254"/>
      <c r="AF243" s="254"/>
      <c r="AG243" s="254"/>
      <c r="AH243" s="235">
        <v>3</v>
      </c>
      <c r="AI243" s="232" t="s">
        <v>122</v>
      </c>
      <c r="AJ243" s="227"/>
      <c r="AK243" s="227"/>
      <c r="AL243" s="227"/>
      <c r="AM243" s="227"/>
      <c r="AN243" s="235">
        <v>3</v>
      </c>
    </row>
    <row r="244" spans="12:40" ht="6.75" customHeight="1">
      <c r="L244" s="128"/>
      <c r="M244" s="95"/>
      <c r="N244" s="78"/>
      <c r="O244" s="86"/>
      <c r="P244" s="233"/>
      <c r="Q244" s="234"/>
      <c r="R244" s="234"/>
      <c r="S244" s="234"/>
      <c r="T244" s="234"/>
      <c r="U244" s="236"/>
      <c r="W244" s="233"/>
      <c r="X244" s="234"/>
      <c r="Y244" s="234"/>
      <c r="Z244" s="234"/>
      <c r="AA244" s="234"/>
      <c r="AB244" s="236"/>
      <c r="AC244" s="255"/>
      <c r="AD244" s="256"/>
      <c r="AE244" s="256"/>
      <c r="AF244" s="256"/>
      <c r="AG244" s="256"/>
      <c r="AH244" s="236"/>
      <c r="AI244" s="233"/>
      <c r="AJ244" s="234"/>
      <c r="AK244" s="234"/>
      <c r="AL244" s="234"/>
      <c r="AM244" s="234"/>
      <c r="AN244" s="236"/>
    </row>
    <row r="245" spans="11:56" ht="6.75" customHeight="1">
      <c r="K245" s="128"/>
      <c r="L245" s="128"/>
      <c r="M245" s="95"/>
      <c r="N245" s="82"/>
      <c r="O245" s="70"/>
      <c r="P245" s="83"/>
      <c r="Q245" s="83"/>
      <c r="R245" s="83"/>
      <c r="S245" s="83"/>
      <c r="T245" s="83"/>
      <c r="U245" s="83"/>
      <c r="W245" s="232" t="s">
        <v>125</v>
      </c>
      <c r="X245" s="227"/>
      <c r="Y245" s="227"/>
      <c r="Z245" s="227"/>
      <c r="AA245" s="227"/>
      <c r="AB245" s="235">
        <v>3</v>
      </c>
      <c r="AC245" s="232" t="s">
        <v>128</v>
      </c>
      <c r="AD245" s="227"/>
      <c r="AE245" s="227"/>
      <c r="AF245" s="227"/>
      <c r="AG245" s="227"/>
      <c r="AH245" s="235">
        <v>3</v>
      </c>
      <c r="AI245" s="232" t="s">
        <v>131</v>
      </c>
      <c r="AJ245" s="227"/>
      <c r="AK245" s="227"/>
      <c r="AL245" s="227"/>
      <c r="AM245" s="227"/>
      <c r="AN245" s="235">
        <v>3</v>
      </c>
      <c r="AQ245" s="257"/>
      <c r="AR245" s="257"/>
      <c r="AS245" s="257"/>
      <c r="AT245" s="257"/>
      <c r="AU245" s="257"/>
      <c r="AV245" s="257"/>
      <c r="AW245" s="257"/>
      <c r="AX245" s="257"/>
      <c r="AY245" s="257"/>
      <c r="AZ245" s="257"/>
      <c r="BA245" s="257"/>
      <c r="BB245" s="257"/>
      <c r="BC245" s="257"/>
      <c r="BD245" s="257"/>
    </row>
    <row r="246" spans="11:56" ht="6.75" customHeight="1">
      <c r="K246" s="128"/>
      <c r="L246" s="128"/>
      <c r="M246" s="95"/>
      <c r="N246" s="82"/>
      <c r="O246" s="70"/>
      <c r="P246" s="83"/>
      <c r="Q246" s="83"/>
      <c r="R246" s="83"/>
      <c r="S246" s="83"/>
      <c r="T246" s="83"/>
      <c r="U246" s="83"/>
      <c r="W246" s="233"/>
      <c r="X246" s="234"/>
      <c r="Y246" s="234"/>
      <c r="Z246" s="234"/>
      <c r="AA246" s="234"/>
      <c r="AB246" s="236"/>
      <c r="AC246" s="233"/>
      <c r="AD246" s="234"/>
      <c r="AE246" s="234"/>
      <c r="AF246" s="234"/>
      <c r="AG246" s="234"/>
      <c r="AH246" s="236"/>
      <c r="AI246" s="233"/>
      <c r="AJ246" s="234"/>
      <c r="AK246" s="234"/>
      <c r="AL246" s="234"/>
      <c r="AM246" s="234"/>
      <c r="AN246" s="236"/>
      <c r="AQ246" s="257"/>
      <c r="AR246" s="257"/>
      <c r="AS246" s="257"/>
      <c r="AT246" s="257"/>
      <c r="AU246" s="257"/>
      <c r="AV246" s="257"/>
      <c r="AW246" s="257"/>
      <c r="AX246" s="257"/>
      <c r="AY246" s="257"/>
      <c r="AZ246" s="257"/>
      <c r="BA246" s="257"/>
      <c r="BB246" s="257"/>
      <c r="BC246" s="257"/>
      <c r="BD246" s="257"/>
    </row>
    <row r="247" spans="11:40" ht="6.75" customHeight="1">
      <c r="K247" s="128"/>
      <c r="L247" s="128"/>
      <c r="M247" s="95"/>
      <c r="N247" s="82"/>
      <c r="O247" s="70"/>
      <c r="W247" s="232" t="s">
        <v>134</v>
      </c>
      <c r="X247" s="227"/>
      <c r="Y247" s="227"/>
      <c r="Z247" s="227"/>
      <c r="AA247" s="227"/>
      <c r="AB247" s="235">
        <v>3</v>
      </c>
      <c r="AC247" s="232" t="s">
        <v>136</v>
      </c>
      <c r="AD247" s="227"/>
      <c r="AE247" s="227"/>
      <c r="AF247" s="227"/>
      <c r="AG247" s="227"/>
      <c r="AH247" s="235">
        <v>3</v>
      </c>
      <c r="AI247" s="232" t="s">
        <v>635</v>
      </c>
      <c r="AJ247" s="227"/>
      <c r="AK247" s="227"/>
      <c r="AL247" s="227"/>
      <c r="AM247" s="227"/>
      <c r="AN247" s="235">
        <v>4</v>
      </c>
    </row>
    <row r="248" spans="11:40" ht="6.75" customHeight="1">
      <c r="K248" s="128"/>
      <c r="L248" s="128"/>
      <c r="M248" s="95"/>
      <c r="N248" s="82"/>
      <c r="O248" s="70"/>
      <c r="W248" s="233"/>
      <c r="X248" s="234"/>
      <c r="Y248" s="234"/>
      <c r="Z248" s="234"/>
      <c r="AA248" s="234"/>
      <c r="AB248" s="236"/>
      <c r="AC248" s="233"/>
      <c r="AD248" s="234"/>
      <c r="AE248" s="234"/>
      <c r="AF248" s="234"/>
      <c r="AG248" s="234"/>
      <c r="AH248" s="236"/>
      <c r="AI248" s="233"/>
      <c r="AJ248" s="234"/>
      <c r="AK248" s="234"/>
      <c r="AL248" s="234"/>
      <c r="AM248" s="234"/>
      <c r="AN248" s="236"/>
    </row>
    <row r="249" spans="11:15" ht="6.75" customHeight="1">
      <c r="K249" s="128"/>
      <c r="L249" s="128"/>
      <c r="M249" s="95"/>
      <c r="N249" s="82"/>
      <c r="O249" s="70"/>
    </row>
    <row r="250" spans="11:40" ht="6.75" customHeight="1">
      <c r="K250" s="128"/>
      <c r="L250" s="128"/>
      <c r="M250" s="95"/>
      <c r="N250" s="89"/>
      <c r="O250" s="71"/>
      <c r="P250" s="232" t="s">
        <v>539</v>
      </c>
      <c r="Q250" s="227"/>
      <c r="R250" s="227"/>
      <c r="S250" s="227"/>
      <c r="T250" s="227"/>
      <c r="U250" s="235">
        <f>AB250+AH250+AN250+AB252+AH252+AN252+AB254+AH254+AN254</f>
        <v>11</v>
      </c>
      <c r="V250" s="77"/>
      <c r="W250" s="232" t="s">
        <v>140</v>
      </c>
      <c r="X250" s="227"/>
      <c r="Y250" s="227"/>
      <c r="Z250" s="227"/>
      <c r="AA250" s="227"/>
      <c r="AB250" s="235">
        <v>0</v>
      </c>
      <c r="AC250" s="253" t="s">
        <v>142</v>
      </c>
      <c r="AD250" s="254"/>
      <c r="AE250" s="254"/>
      <c r="AF250" s="254"/>
      <c r="AG250" s="254"/>
      <c r="AH250" s="235">
        <v>2</v>
      </c>
      <c r="AI250" s="232" t="s">
        <v>144</v>
      </c>
      <c r="AJ250" s="227"/>
      <c r="AK250" s="227"/>
      <c r="AL250" s="227"/>
      <c r="AM250" s="227"/>
      <c r="AN250" s="235">
        <v>1</v>
      </c>
    </row>
    <row r="251" spans="11:40" ht="6.75" customHeight="1">
      <c r="K251" s="128"/>
      <c r="L251" s="128"/>
      <c r="M251" s="95"/>
      <c r="N251" s="78"/>
      <c r="O251" s="86"/>
      <c r="P251" s="233"/>
      <c r="Q251" s="234"/>
      <c r="R251" s="234"/>
      <c r="S251" s="234"/>
      <c r="T251" s="234"/>
      <c r="U251" s="236"/>
      <c r="W251" s="233"/>
      <c r="X251" s="234"/>
      <c r="Y251" s="234"/>
      <c r="Z251" s="234"/>
      <c r="AA251" s="234"/>
      <c r="AB251" s="236"/>
      <c r="AC251" s="255"/>
      <c r="AD251" s="256"/>
      <c r="AE251" s="256"/>
      <c r="AF251" s="256"/>
      <c r="AG251" s="256"/>
      <c r="AH251" s="236"/>
      <c r="AI251" s="233"/>
      <c r="AJ251" s="234"/>
      <c r="AK251" s="234"/>
      <c r="AL251" s="234"/>
      <c r="AM251" s="234"/>
      <c r="AN251" s="236"/>
    </row>
    <row r="252" spans="11:40" ht="6.75" customHeight="1">
      <c r="K252" s="128"/>
      <c r="L252" s="128"/>
      <c r="M252" s="95"/>
      <c r="N252" s="82"/>
      <c r="O252" s="70"/>
      <c r="P252" s="83"/>
      <c r="Q252" s="83"/>
      <c r="R252" s="83"/>
      <c r="S252" s="83"/>
      <c r="T252" s="83"/>
      <c r="U252" s="83"/>
      <c r="W252" s="232" t="s">
        <v>146</v>
      </c>
      <c r="X252" s="227"/>
      <c r="Y252" s="227"/>
      <c r="Z252" s="227"/>
      <c r="AA252" s="227"/>
      <c r="AB252" s="235">
        <v>1</v>
      </c>
      <c r="AC252" s="232" t="s">
        <v>148</v>
      </c>
      <c r="AD252" s="227"/>
      <c r="AE252" s="227"/>
      <c r="AF252" s="227"/>
      <c r="AG252" s="227"/>
      <c r="AH252" s="235">
        <v>1</v>
      </c>
      <c r="AI252" s="232" t="s">
        <v>150</v>
      </c>
      <c r="AJ252" s="227"/>
      <c r="AK252" s="227"/>
      <c r="AL252" s="227"/>
      <c r="AM252" s="227"/>
      <c r="AN252" s="235">
        <v>2</v>
      </c>
    </row>
    <row r="253" spans="11:40" ht="6.75" customHeight="1">
      <c r="K253" s="128"/>
      <c r="L253" s="128"/>
      <c r="M253" s="95"/>
      <c r="N253" s="82"/>
      <c r="O253" s="70"/>
      <c r="P253" s="83"/>
      <c r="Q253" s="83"/>
      <c r="R253" s="83"/>
      <c r="S253" s="83"/>
      <c r="T253" s="83"/>
      <c r="U253" s="83"/>
      <c r="W253" s="233"/>
      <c r="X253" s="234"/>
      <c r="Y253" s="234"/>
      <c r="Z253" s="234"/>
      <c r="AA253" s="234"/>
      <c r="AB253" s="236"/>
      <c r="AC253" s="233"/>
      <c r="AD253" s="234"/>
      <c r="AE253" s="234"/>
      <c r="AF253" s="234"/>
      <c r="AG253" s="234"/>
      <c r="AH253" s="236"/>
      <c r="AI253" s="233"/>
      <c r="AJ253" s="234"/>
      <c r="AK253" s="234"/>
      <c r="AL253" s="234"/>
      <c r="AM253" s="234"/>
      <c r="AN253" s="236"/>
    </row>
    <row r="254" spans="11:40" ht="6.75" customHeight="1">
      <c r="K254" s="128"/>
      <c r="L254" s="128"/>
      <c r="M254" s="95"/>
      <c r="N254" s="82"/>
      <c r="O254" s="70"/>
      <c r="W254" s="232" t="s">
        <v>152</v>
      </c>
      <c r="X254" s="227"/>
      <c r="Y254" s="227"/>
      <c r="Z254" s="227"/>
      <c r="AA254" s="227"/>
      <c r="AB254" s="235">
        <v>2</v>
      </c>
      <c r="AC254" s="232" t="s">
        <v>154</v>
      </c>
      <c r="AD254" s="227"/>
      <c r="AE254" s="227"/>
      <c r="AF254" s="227"/>
      <c r="AG254" s="227"/>
      <c r="AH254" s="235">
        <v>0</v>
      </c>
      <c r="AI254" s="232" t="s">
        <v>636</v>
      </c>
      <c r="AJ254" s="227"/>
      <c r="AK254" s="227"/>
      <c r="AL254" s="227"/>
      <c r="AM254" s="227"/>
      <c r="AN254" s="235">
        <v>2</v>
      </c>
    </row>
    <row r="255" spans="11:40" ht="6.75" customHeight="1">
      <c r="K255" s="128"/>
      <c r="L255" s="128"/>
      <c r="M255" s="95"/>
      <c r="N255" s="82"/>
      <c r="O255" s="70"/>
      <c r="W255" s="233"/>
      <c r="X255" s="234"/>
      <c r="Y255" s="234"/>
      <c r="Z255" s="234"/>
      <c r="AA255" s="234"/>
      <c r="AB255" s="236"/>
      <c r="AC255" s="233"/>
      <c r="AD255" s="234"/>
      <c r="AE255" s="234"/>
      <c r="AF255" s="234"/>
      <c r="AG255" s="234"/>
      <c r="AH255" s="236"/>
      <c r="AI255" s="233"/>
      <c r="AJ255" s="234"/>
      <c r="AK255" s="234"/>
      <c r="AL255" s="234"/>
      <c r="AM255" s="234"/>
      <c r="AN255" s="236"/>
    </row>
    <row r="256" spans="11:15" ht="6.75" customHeight="1">
      <c r="K256" s="128"/>
      <c r="L256" s="128"/>
      <c r="M256" s="95"/>
      <c r="N256" s="82"/>
      <c r="O256" s="70"/>
    </row>
    <row r="257" spans="11:40" ht="6.75" customHeight="1">
      <c r="K257" s="128"/>
      <c r="L257" s="128"/>
      <c r="M257" s="95"/>
      <c r="N257" s="89"/>
      <c r="O257" s="71"/>
      <c r="P257" s="232" t="s">
        <v>540</v>
      </c>
      <c r="Q257" s="227"/>
      <c r="R257" s="227"/>
      <c r="S257" s="227"/>
      <c r="T257" s="227"/>
      <c r="U257" s="235">
        <f>AB257+AH257+AN257+AB259</f>
        <v>4</v>
      </c>
      <c r="V257" s="77"/>
      <c r="W257" s="232" t="s">
        <v>157</v>
      </c>
      <c r="X257" s="227"/>
      <c r="Y257" s="227"/>
      <c r="Z257" s="227"/>
      <c r="AA257" s="227"/>
      <c r="AB257" s="235">
        <v>1</v>
      </c>
      <c r="AC257" s="232" t="s">
        <v>160</v>
      </c>
      <c r="AD257" s="227"/>
      <c r="AE257" s="227"/>
      <c r="AF257" s="227"/>
      <c r="AG257" s="227"/>
      <c r="AH257" s="235">
        <v>1</v>
      </c>
      <c r="AI257" s="232" t="s">
        <v>163</v>
      </c>
      <c r="AJ257" s="227"/>
      <c r="AK257" s="227"/>
      <c r="AL257" s="227"/>
      <c r="AM257" s="227"/>
      <c r="AN257" s="235">
        <v>1</v>
      </c>
    </row>
    <row r="258" spans="11:40" ht="6.75" customHeight="1">
      <c r="K258" s="128"/>
      <c r="L258" s="128"/>
      <c r="M258" s="95"/>
      <c r="N258" s="78"/>
      <c r="O258" s="86"/>
      <c r="P258" s="233"/>
      <c r="Q258" s="234"/>
      <c r="R258" s="234"/>
      <c r="S258" s="234"/>
      <c r="T258" s="234"/>
      <c r="U258" s="236"/>
      <c r="W258" s="233"/>
      <c r="X258" s="234"/>
      <c r="Y258" s="234"/>
      <c r="Z258" s="234"/>
      <c r="AA258" s="234"/>
      <c r="AB258" s="236"/>
      <c r="AC258" s="233"/>
      <c r="AD258" s="234"/>
      <c r="AE258" s="234"/>
      <c r="AF258" s="234"/>
      <c r="AG258" s="234"/>
      <c r="AH258" s="236"/>
      <c r="AI258" s="233"/>
      <c r="AJ258" s="234"/>
      <c r="AK258" s="234"/>
      <c r="AL258" s="234"/>
      <c r="AM258" s="234"/>
      <c r="AN258" s="236"/>
    </row>
    <row r="259" spans="11:40" ht="6.75" customHeight="1">
      <c r="K259" s="128"/>
      <c r="L259" s="128"/>
      <c r="M259" s="95"/>
      <c r="N259" s="82"/>
      <c r="O259" s="70"/>
      <c r="P259" s="83"/>
      <c r="Q259" s="83"/>
      <c r="R259" s="83"/>
      <c r="S259" s="83"/>
      <c r="T259" s="83"/>
      <c r="U259" s="83"/>
      <c r="W259" s="232" t="s">
        <v>166</v>
      </c>
      <c r="X259" s="227"/>
      <c r="Y259" s="227"/>
      <c r="Z259" s="227"/>
      <c r="AA259" s="227"/>
      <c r="AB259" s="235">
        <v>1</v>
      </c>
      <c r="AH259" s="83"/>
      <c r="AN259" s="83"/>
    </row>
    <row r="260" spans="11:40" ht="6.75" customHeight="1">
      <c r="K260" s="128"/>
      <c r="L260" s="128"/>
      <c r="M260" s="95"/>
      <c r="N260" s="82"/>
      <c r="O260" s="70"/>
      <c r="P260" s="83"/>
      <c r="Q260" s="83"/>
      <c r="R260" s="83"/>
      <c r="S260" s="83"/>
      <c r="T260" s="83"/>
      <c r="U260" s="83"/>
      <c r="W260" s="233"/>
      <c r="X260" s="234"/>
      <c r="Y260" s="234"/>
      <c r="Z260" s="234"/>
      <c r="AA260" s="234"/>
      <c r="AB260" s="236"/>
      <c r="AH260" s="83"/>
      <c r="AN260" s="83"/>
    </row>
    <row r="261" spans="11:15" ht="6.75" customHeight="1">
      <c r="K261" s="128"/>
      <c r="L261" s="128"/>
      <c r="M261" s="95"/>
      <c r="N261" s="82"/>
      <c r="O261" s="70"/>
    </row>
    <row r="262" spans="11:40" ht="6.75" customHeight="1">
      <c r="K262" s="128"/>
      <c r="L262" s="128"/>
      <c r="M262" s="95"/>
      <c r="N262" s="89"/>
      <c r="O262" s="71"/>
      <c r="P262" s="253" t="s">
        <v>541</v>
      </c>
      <c r="Q262" s="254"/>
      <c r="R262" s="254"/>
      <c r="S262" s="254"/>
      <c r="T262" s="254"/>
      <c r="U262" s="235">
        <f>+AB262+AH262+AN262+AH264+AN264+1</f>
        <v>31</v>
      </c>
      <c r="V262" s="77"/>
      <c r="W262" s="237" t="s">
        <v>399</v>
      </c>
      <c r="X262" s="231"/>
      <c r="Y262" s="231"/>
      <c r="Z262" s="231"/>
      <c r="AA262" s="231"/>
      <c r="AB262" s="235">
        <v>2</v>
      </c>
      <c r="AC262" s="237" t="s">
        <v>173</v>
      </c>
      <c r="AD262" s="231"/>
      <c r="AE262" s="231"/>
      <c r="AF262" s="231"/>
      <c r="AG262" s="231"/>
      <c r="AH262" s="235">
        <v>7</v>
      </c>
      <c r="AI262" s="237" t="s">
        <v>179</v>
      </c>
      <c r="AJ262" s="231"/>
      <c r="AK262" s="231"/>
      <c r="AL262" s="231"/>
      <c r="AM262" s="231"/>
      <c r="AN262" s="235">
        <v>5</v>
      </c>
    </row>
    <row r="263" spans="11:40" ht="6.75" customHeight="1">
      <c r="K263" s="128"/>
      <c r="L263" s="128"/>
      <c r="M263" s="70"/>
      <c r="N263" s="74"/>
      <c r="O263" s="86"/>
      <c r="P263" s="255"/>
      <c r="Q263" s="256"/>
      <c r="R263" s="256"/>
      <c r="S263" s="256"/>
      <c r="T263" s="256"/>
      <c r="U263" s="236"/>
      <c r="W263" s="238"/>
      <c r="X263" s="239"/>
      <c r="Y263" s="239"/>
      <c r="Z263" s="239"/>
      <c r="AA263" s="239"/>
      <c r="AB263" s="236"/>
      <c r="AC263" s="238"/>
      <c r="AD263" s="239"/>
      <c r="AE263" s="239"/>
      <c r="AF263" s="239"/>
      <c r="AG263" s="239"/>
      <c r="AH263" s="236"/>
      <c r="AI263" s="238"/>
      <c r="AJ263" s="239"/>
      <c r="AK263" s="239"/>
      <c r="AL263" s="239"/>
      <c r="AM263" s="239"/>
      <c r="AN263" s="236"/>
    </row>
    <row r="264" spans="11:40" ht="6.75" customHeight="1">
      <c r="K264" s="128"/>
      <c r="L264" s="128"/>
      <c r="M264" s="70"/>
      <c r="N264" s="70"/>
      <c r="O264" s="70"/>
      <c r="P264" s="129"/>
      <c r="Q264" s="129"/>
      <c r="R264" s="129"/>
      <c r="S264" s="129"/>
      <c r="T264" s="129"/>
      <c r="U264" s="84"/>
      <c r="W264" s="248"/>
      <c r="X264" s="249"/>
      <c r="Y264" s="249"/>
      <c r="Z264" s="249"/>
      <c r="AA264" s="249"/>
      <c r="AB264" s="250"/>
      <c r="AC264" s="237" t="s">
        <v>542</v>
      </c>
      <c r="AD264" s="231"/>
      <c r="AE264" s="231"/>
      <c r="AF264" s="231"/>
      <c r="AG264" s="231"/>
      <c r="AH264" s="235">
        <v>7</v>
      </c>
      <c r="AI264" s="237" t="s">
        <v>176</v>
      </c>
      <c r="AJ264" s="231"/>
      <c r="AK264" s="231"/>
      <c r="AL264" s="231"/>
      <c r="AM264" s="231"/>
      <c r="AN264" s="235">
        <v>9</v>
      </c>
    </row>
    <row r="265" spans="11:40" ht="6.75" customHeight="1">
      <c r="K265" s="128"/>
      <c r="L265" s="128"/>
      <c r="M265" s="70"/>
      <c r="N265" s="70"/>
      <c r="O265" s="70"/>
      <c r="P265" s="129"/>
      <c r="Q265" s="129"/>
      <c r="R265" s="129"/>
      <c r="S265" s="129"/>
      <c r="T265" s="129"/>
      <c r="U265" s="84"/>
      <c r="W265" s="251"/>
      <c r="X265" s="251"/>
      <c r="Y265" s="251"/>
      <c r="Z265" s="251"/>
      <c r="AA265" s="251"/>
      <c r="AB265" s="252"/>
      <c r="AC265" s="238"/>
      <c r="AD265" s="239"/>
      <c r="AE265" s="239"/>
      <c r="AF265" s="239"/>
      <c r="AG265" s="239"/>
      <c r="AH265" s="236"/>
      <c r="AI265" s="238"/>
      <c r="AJ265" s="239"/>
      <c r="AK265" s="239"/>
      <c r="AL265" s="239"/>
      <c r="AM265" s="239"/>
      <c r="AN265" s="236"/>
    </row>
    <row r="266" spans="13:40" ht="6.75" customHeight="1">
      <c r="M266" s="70"/>
      <c r="N266" s="70"/>
      <c r="O266" s="70"/>
      <c r="AN266" s="83"/>
    </row>
    <row r="267" ht="6.75" customHeight="1">
      <c r="AN267" s="83"/>
    </row>
    <row r="268" spans="20:37" ht="6.75" customHeight="1">
      <c r="T268" s="88"/>
      <c r="U268" s="88"/>
      <c r="V268" s="88"/>
      <c r="W268" s="88"/>
      <c r="X268" s="88"/>
      <c r="Y268" s="84"/>
      <c r="AE268" s="83"/>
      <c r="AK268" s="83"/>
    </row>
    <row r="269" spans="7:34" ht="6.75" customHeight="1">
      <c r="G269" s="237" t="s">
        <v>543</v>
      </c>
      <c r="H269" s="231"/>
      <c r="I269" s="231"/>
      <c r="J269" s="231"/>
      <c r="K269" s="231"/>
      <c r="L269" s="235">
        <f>U269+J271</f>
        <v>8</v>
      </c>
      <c r="M269" s="89"/>
      <c r="N269" s="76"/>
      <c r="O269" s="71"/>
      <c r="P269" s="232" t="s">
        <v>544</v>
      </c>
      <c r="Q269" s="227"/>
      <c r="R269" s="227"/>
      <c r="S269" s="227"/>
      <c r="T269" s="227"/>
      <c r="U269" s="235">
        <f>AB269+AH269+1</f>
        <v>7</v>
      </c>
      <c r="V269" s="77"/>
      <c r="W269" s="232" t="s">
        <v>454</v>
      </c>
      <c r="X269" s="227"/>
      <c r="Y269" s="227"/>
      <c r="Z269" s="227"/>
      <c r="AA269" s="227"/>
      <c r="AB269" s="235">
        <v>2</v>
      </c>
      <c r="AC269" s="232" t="s">
        <v>545</v>
      </c>
      <c r="AD269" s="227"/>
      <c r="AE269" s="227"/>
      <c r="AF269" s="227"/>
      <c r="AG269" s="227"/>
      <c r="AH269" s="235">
        <v>4</v>
      </c>
    </row>
    <row r="270" spans="7:34" ht="6.75" customHeight="1">
      <c r="G270" s="238"/>
      <c r="H270" s="239"/>
      <c r="I270" s="239"/>
      <c r="J270" s="239"/>
      <c r="K270" s="239"/>
      <c r="L270" s="236"/>
      <c r="M270" s="78"/>
      <c r="N270" s="74"/>
      <c r="O270" s="86"/>
      <c r="P270" s="233"/>
      <c r="Q270" s="234"/>
      <c r="R270" s="234"/>
      <c r="S270" s="234"/>
      <c r="T270" s="234"/>
      <c r="U270" s="236"/>
      <c r="W270" s="233"/>
      <c r="X270" s="234"/>
      <c r="Y270" s="234"/>
      <c r="Z270" s="234"/>
      <c r="AA270" s="234"/>
      <c r="AB270" s="236"/>
      <c r="AC270" s="233"/>
      <c r="AD270" s="234"/>
      <c r="AE270" s="234"/>
      <c r="AF270" s="234"/>
      <c r="AG270" s="234"/>
      <c r="AH270" s="236"/>
    </row>
    <row r="271" spans="7:34" ht="6.75" customHeight="1">
      <c r="G271" s="228" t="s">
        <v>546</v>
      </c>
      <c r="H271" s="228"/>
      <c r="I271" s="228"/>
      <c r="J271" s="230">
        <v>1</v>
      </c>
      <c r="K271" s="84"/>
      <c r="L271" s="84"/>
      <c r="O271" s="70"/>
      <c r="P271" s="83"/>
      <c r="R271" s="83"/>
      <c r="S271" s="83"/>
      <c r="T271" s="83"/>
      <c r="U271" s="83"/>
      <c r="V271" s="84"/>
      <c r="X271" s="83"/>
      <c r="Y271" s="83"/>
      <c r="Z271" s="83"/>
      <c r="AA271" s="83"/>
      <c r="AB271" s="83"/>
      <c r="AC271" s="84"/>
      <c r="AD271" s="83"/>
      <c r="AE271" s="83"/>
      <c r="AF271" s="83"/>
      <c r="AG271" s="83"/>
      <c r="AH271" s="83"/>
    </row>
    <row r="272" spans="7:51" ht="6.75" customHeight="1">
      <c r="G272" s="228"/>
      <c r="H272" s="228"/>
      <c r="I272" s="228"/>
      <c r="J272" s="230"/>
      <c r="K272" s="84"/>
      <c r="L272" s="84"/>
      <c r="O272" s="70"/>
      <c r="P272" s="83"/>
      <c r="R272" s="83"/>
      <c r="S272" s="83"/>
      <c r="T272" s="83"/>
      <c r="U272" s="83"/>
      <c r="V272" s="84"/>
      <c r="X272" s="83"/>
      <c r="Y272" s="83"/>
      <c r="Z272" s="83"/>
      <c r="AA272" s="83"/>
      <c r="AB272" s="83"/>
      <c r="AC272" s="84"/>
      <c r="AD272" s="83"/>
      <c r="AE272" s="83"/>
      <c r="AF272" s="83"/>
      <c r="AG272" s="83"/>
      <c r="AH272" s="83"/>
      <c r="AQ272" s="84"/>
      <c r="AR272" s="83"/>
      <c r="AS272" s="83"/>
      <c r="AT272" s="83"/>
      <c r="AU272" s="83"/>
      <c r="AV272" s="83"/>
      <c r="AW272" s="83"/>
      <c r="AY272" s="83"/>
    </row>
    <row r="273" spans="7:40" ht="6.75" customHeight="1">
      <c r="G273" s="180"/>
      <c r="H273" s="180"/>
      <c r="I273" s="180"/>
      <c r="J273" s="181"/>
      <c r="K273" s="182"/>
      <c r="L273" s="182"/>
      <c r="M273" s="182"/>
      <c r="N273" s="182"/>
      <c r="R273" s="83"/>
      <c r="S273" s="83"/>
      <c r="T273" s="83"/>
      <c r="U273" s="83"/>
      <c r="V273" s="84"/>
      <c r="X273" s="83"/>
      <c r="Y273" s="83"/>
      <c r="Z273" s="83"/>
      <c r="AA273" s="83"/>
      <c r="AB273" s="83"/>
      <c r="AC273" s="84"/>
      <c r="AD273" s="83"/>
      <c r="AE273" s="83"/>
      <c r="AF273" s="207" t="s">
        <v>547</v>
      </c>
      <c r="AG273" s="208"/>
      <c r="AH273" s="208"/>
      <c r="AI273" s="208"/>
      <c r="AJ273" s="209"/>
      <c r="AK273" s="232" t="s">
        <v>548</v>
      </c>
      <c r="AL273" s="342"/>
      <c r="AM273" s="232" t="s">
        <v>549</v>
      </c>
      <c r="AN273" s="342"/>
    </row>
    <row r="274" spans="7:40" ht="6.75" customHeight="1">
      <c r="G274" s="180"/>
      <c r="H274" s="180"/>
      <c r="I274" s="180"/>
      <c r="J274" s="181"/>
      <c r="K274" s="182"/>
      <c r="L274" s="182"/>
      <c r="M274" s="182"/>
      <c r="N274" s="182"/>
      <c r="R274" s="83"/>
      <c r="S274" s="83"/>
      <c r="T274" s="83"/>
      <c r="U274" s="83"/>
      <c r="W274" s="83"/>
      <c r="AF274" s="210"/>
      <c r="AG274" s="211"/>
      <c r="AH274" s="211"/>
      <c r="AI274" s="211"/>
      <c r="AJ274" s="212"/>
      <c r="AK274" s="233"/>
      <c r="AL274" s="343"/>
      <c r="AM274" s="233"/>
      <c r="AN274" s="343"/>
    </row>
    <row r="275" spans="32:40" ht="6.75" customHeight="1">
      <c r="AF275" s="217" t="s">
        <v>550</v>
      </c>
      <c r="AG275" s="218"/>
      <c r="AH275" s="218"/>
      <c r="AI275" s="218"/>
      <c r="AJ275" s="219"/>
      <c r="AK275" s="213">
        <v>438</v>
      </c>
      <c r="AL275" s="214"/>
      <c r="AM275" s="198">
        <f>H60</f>
        <v>428</v>
      </c>
      <c r="AN275" s="199"/>
    </row>
    <row r="276" spans="7:40" ht="6.75" customHeight="1">
      <c r="G276" s="237" t="s">
        <v>551</v>
      </c>
      <c r="H276" s="231"/>
      <c r="I276" s="231"/>
      <c r="J276" s="231"/>
      <c r="K276" s="231"/>
      <c r="L276" s="235">
        <v>3</v>
      </c>
      <c r="AF276" s="220"/>
      <c r="AG276" s="221"/>
      <c r="AH276" s="221"/>
      <c r="AI276" s="221"/>
      <c r="AJ276" s="222"/>
      <c r="AK276" s="215"/>
      <c r="AL276" s="216"/>
      <c r="AM276" s="200"/>
      <c r="AN276" s="201"/>
    </row>
    <row r="277" spans="7:40" ht="6.75" customHeight="1">
      <c r="G277" s="238"/>
      <c r="H277" s="239"/>
      <c r="I277" s="239"/>
      <c r="J277" s="239"/>
      <c r="K277" s="239"/>
      <c r="L277" s="236"/>
      <c r="AF277" s="217" t="s">
        <v>95</v>
      </c>
      <c r="AG277" s="218"/>
      <c r="AH277" s="218"/>
      <c r="AI277" s="218"/>
      <c r="AJ277" s="219"/>
      <c r="AK277" s="213">
        <v>152</v>
      </c>
      <c r="AL277" s="214"/>
      <c r="AM277" s="198">
        <f>SUM(C225)</f>
        <v>142</v>
      </c>
      <c r="AN277" s="199"/>
    </row>
    <row r="278" spans="32:40" ht="6.75" customHeight="1">
      <c r="AF278" s="220"/>
      <c r="AG278" s="221"/>
      <c r="AH278" s="221"/>
      <c r="AI278" s="221"/>
      <c r="AJ278" s="222"/>
      <c r="AK278" s="215"/>
      <c r="AL278" s="216"/>
      <c r="AM278" s="200"/>
      <c r="AN278" s="201"/>
    </row>
    <row r="279" spans="7:40" ht="6.75" customHeight="1">
      <c r="G279" s="88"/>
      <c r="H279" s="88"/>
      <c r="I279" s="88"/>
      <c r="J279" s="88"/>
      <c r="K279" s="88"/>
      <c r="L279" s="84"/>
      <c r="AF279" s="217" t="s">
        <v>552</v>
      </c>
      <c r="AG279" s="218"/>
      <c r="AH279" s="218"/>
      <c r="AI279" s="218"/>
      <c r="AJ279" s="219"/>
      <c r="AK279" s="213">
        <v>9</v>
      </c>
      <c r="AL279" s="214"/>
      <c r="AM279" s="198">
        <f>L269</f>
        <v>8</v>
      </c>
      <c r="AN279" s="199"/>
    </row>
    <row r="280" spans="7:40" ht="6.75" customHeight="1">
      <c r="G280" s="237" t="s">
        <v>554</v>
      </c>
      <c r="H280" s="231"/>
      <c r="I280" s="231"/>
      <c r="J280" s="231"/>
      <c r="K280" s="231"/>
      <c r="L280" s="235">
        <v>3</v>
      </c>
      <c r="AF280" s="220"/>
      <c r="AG280" s="221"/>
      <c r="AH280" s="221"/>
      <c r="AI280" s="221"/>
      <c r="AJ280" s="222"/>
      <c r="AK280" s="215"/>
      <c r="AL280" s="216"/>
      <c r="AM280" s="200"/>
      <c r="AN280" s="201"/>
    </row>
    <row r="281" spans="7:40" ht="6.75" customHeight="1">
      <c r="G281" s="238"/>
      <c r="H281" s="239"/>
      <c r="I281" s="239"/>
      <c r="J281" s="239"/>
      <c r="K281" s="239"/>
      <c r="L281" s="236"/>
      <c r="AF281" s="217" t="s">
        <v>553</v>
      </c>
      <c r="AG281" s="218"/>
      <c r="AH281" s="218"/>
      <c r="AI281" s="218"/>
      <c r="AJ281" s="219"/>
      <c r="AK281" s="213">
        <v>4</v>
      </c>
      <c r="AL281" s="214"/>
      <c r="AM281" s="198">
        <f>L276</f>
        <v>3</v>
      </c>
      <c r="AN281" s="199"/>
    </row>
    <row r="282" spans="7:40" ht="6.75" customHeight="1">
      <c r="G282" s="92"/>
      <c r="H282" s="92"/>
      <c r="I282" s="92"/>
      <c r="J282" s="92"/>
      <c r="K282" s="92"/>
      <c r="L282" s="91"/>
      <c r="AF282" s="220"/>
      <c r="AG282" s="221"/>
      <c r="AH282" s="221"/>
      <c r="AI282" s="221"/>
      <c r="AJ282" s="222"/>
      <c r="AK282" s="215"/>
      <c r="AL282" s="216"/>
      <c r="AM282" s="200"/>
      <c r="AN282" s="201"/>
    </row>
    <row r="283" spans="7:40" ht="6.75" customHeight="1">
      <c r="G283" s="92"/>
      <c r="H283" s="92"/>
      <c r="I283" s="92"/>
      <c r="J283" s="92"/>
      <c r="K283" s="92"/>
      <c r="L283" s="91"/>
      <c r="AF283" s="217" t="s">
        <v>554</v>
      </c>
      <c r="AG283" s="218"/>
      <c r="AH283" s="218"/>
      <c r="AI283" s="218"/>
      <c r="AJ283" s="219"/>
      <c r="AK283" s="213">
        <v>4</v>
      </c>
      <c r="AL283" s="214"/>
      <c r="AM283" s="198">
        <f>L280</f>
        <v>3</v>
      </c>
      <c r="AN283" s="199"/>
    </row>
    <row r="284" spans="7:40" ht="6.75" customHeight="1">
      <c r="G284" s="237" t="s">
        <v>555</v>
      </c>
      <c r="H284" s="231"/>
      <c r="I284" s="231"/>
      <c r="J284" s="231"/>
      <c r="K284" s="231"/>
      <c r="L284" s="240"/>
      <c r="AF284" s="220"/>
      <c r="AG284" s="221"/>
      <c r="AH284" s="221"/>
      <c r="AI284" s="221"/>
      <c r="AJ284" s="222"/>
      <c r="AK284" s="215"/>
      <c r="AL284" s="216"/>
      <c r="AM284" s="200"/>
      <c r="AN284" s="201"/>
    </row>
    <row r="285" spans="7:40" ht="6.75" customHeight="1">
      <c r="G285" s="238"/>
      <c r="H285" s="239"/>
      <c r="I285" s="239"/>
      <c r="J285" s="239"/>
      <c r="K285" s="239"/>
      <c r="L285" s="241"/>
      <c r="AF285" s="242"/>
      <c r="AG285" s="243"/>
      <c r="AH285" s="243"/>
      <c r="AI285" s="243"/>
      <c r="AJ285" s="244"/>
      <c r="AK285" s="223"/>
      <c r="AL285" s="224"/>
      <c r="AM285" s="223"/>
      <c r="AN285" s="224"/>
    </row>
    <row r="286" spans="7:40" ht="6.75" customHeight="1">
      <c r="G286" s="120"/>
      <c r="H286" s="120"/>
      <c r="I286" s="120"/>
      <c r="J286" s="120"/>
      <c r="K286" s="120"/>
      <c r="L286" s="120"/>
      <c r="AF286" s="245"/>
      <c r="AG286" s="246"/>
      <c r="AH286" s="246"/>
      <c r="AI286" s="246"/>
      <c r="AJ286" s="247"/>
      <c r="AK286" s="225"/>
      <c r="AL286" s="226"/>
      <c r="AM286" s="225"/>
      <c r="AN286" s="226"/>
    </row>
    <row r="287" spans="32:40" ht="6.75" customHeight="1">
      <c r="AF287" s="217" t="s">
        <v>556</v>
      </c>
      <c r="AG287" s="218"/>
      <c r="AH287" s="218"/>
      <c r="AI287" s="218"/>
      <c r="AJ287" s="219"/>
      <c r="AK287" s="213">
        <v>86</v>
      </c>
      <c r="AL287" s="214"/>
      <c r="AM287" s="198">
        <f>K166</f>
        <v>85</v>
      </c>
      <c r="AN287" s="199"/>
    </row>
    <row r="288" spans="6:40" ht="6.75" customHeight="1">
      <c r="F288" s="105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30"/>
      <c r="AB288" s="130"/>
      <c r="AC288" s="107"/>
      <c r="AF288" s="220"/>
      <c r="AG288" s="221"/>
      <c r="AH288" s="221"/>
      <c r="AI288" s="221"/>
      <c r="AJ288" s="222"/>
      <c r="AK288" s="215"/>
      <c r="AL288" s="216"/>
      <c r="AM288" s="200"/>
      <c r="AN288" s="201"/>
    </row>
    <row r="289" spans="6:40" ht="6.75" customHeight="1">
      <c r="F289" s="114"/>
      <c r="G289" s="232" t="s">
        <v>557</v>
      </c>
      <c r="H289" s="227"/>
      <c r="I289" s="227"/>
      <c r="J289" s="227"/>
      <c r="K289" s="227"/>
      <c r="L289" s="235">
        <v>7</v>
      </c>
      <c r="M289" s="89"/>
      <c r="N289" s="76"/>
      <c r="O289" s="71"/>
      <c r="P289" s="232" t="s">
        <v>375</v>
      </c>
      <c r="Q289" s="227"/>
      <c r="R289" s="227"/>
      <c r="S289" s="227"/>
      <c r="T289" s="227"/>
      <c r="U289" s="235">
        <v>7</v>
      </c>
      <c r="V289" s="77"/>
      <c r="W289" s="232" t="s">
        <v>558</v>
      </c>
      <c r="X289" s="227"/>
      <c r="Y289" s="227"/>
      <c r="Z289" s="227"/>
      <c r="AA289" s="227"/>
      <c r="AB289" s="235">
        <v>6</v>
      </c>
      <c r="AC289" s="109"/>
      <c r="AF289" s="217" t="s">
        <v>559</v>
      </c>
      <c r="AG289" s="218"/>
      <c r="AH289" s="218"/>
      <c r="AI289" s="218"/>
      <c r="AJ289" s="219"/>
      <c r="AK289" s="223"/>
      <c r="AL289" s="224"/>
      <c r="AM289" s="223"/>
      <c r="AN289" s="224"/>
    </row>
    <row r="290" spans="6:40" ht="6.75" customHeight="1">
      <c r="F290" s="114"/>
      <c r="G290" s="233"/>
      <c r="H290" s="234"/>
      <c r="I290" s="234"/>
      <c r="J290" s="234"/>
      <c r="K290" s="234"/>
      <c r="L290" s="236"/>
      <c r="M290" s="78"/>
      <c r="N290" s="74"/>
      <c r="O290" s="86"/>
      <c r="P290" s="233"/>
      <c r="Q290" s="234"/>
      <c r="R290" s="234"/>
      <c r="S290" s="234"/>
      <c r="T290" s="234"/>
      <c r="U290" s="236"/>
      <c r="V290" s="122"/>
      <c r="W290" s="233"/>
      <c r="X290" s="234"/>
      <c r="Y290" s="234"/>
      <c r="Z290" s="234"/>
      <c r="AA290" s="234"/>
      <c r="AB290" s="236"/>
      <c r="AC290" s="109"/>
      <c r="AF290" s="220"/>
      <c r="AG290" s="221"/>
      <c r="AH290" s="221"/>
      <c r="AI290" s="221"/>
      <c r="AJ290" s="222"/>
      <c r="AK290" s="225"/>
      <c r="AL290" s="226"/>
      <c r="AM290" s="225"/>
      <c r="AN290" s="226"/>
    </row>
    <row r="291" spans="6:40" ht="6.75" customHeight="1">
      <c r="F291" s="114"/>
      <c r="G291" s="168"/>
      <c r="H291" s="227" t="s">
        <v>560</v>
      </c>
      <c r="I291" s="227"/>
      <c r="J291" s="227"/>
      <c r="K291" s="229">
        <v>1</v>
      </c>
      <c r="L291" s="75"/>
      <c r="M291" s="70"/>
      <c r="N291" s="70"/>
      <c r="O291" s="202" t="s">
        <v>561</v>
      </c>
      <c r="P291" s="231"/>
      <c r="Q291" s="231"/>
      <c r="R291" s="231"/>
      <c r="S291" s="231"/>
      <c r="T291" s="231"/>
      <c r="U291" s="231"/>
      <c r="V291" s="70"/>
      <c r="W291" s="227"/>
      <c r="X291" s="227"/>
      <c r="Y291" s="227"/>
      <c r="Z291" s="227"/>
      <c r="AA291" s="227"/>
      <c r="AB291" s="229"/>
      <c r="AC291" s="109"/>
      <c r="AF291" s="217" t="s">
        <v>98</v>
      </c>
      <c r="AG291" s="218"/>
      <c r="AH291" s="218"/>
      <c r="AI291" s="218"/>
      <c r="AJ291" s="219"/>
      <c r="AK291" s="213">
        <v>35</v>
      </c>
      <c r="AL291" s="214"/>
      <c r="AM291" s="198">
        <f>K190</f>
        <v>30</v>
      </c>
      <c r="AN291" s="199"/>
    </row>
    <row r="292" spans="6:40" ht="6.75" customHeight="1">
      <c r="F292" s="114"/>
      <c r="G292" s="70"/>
      <c r="H292" s="228"/>
      <c r="I292" s="228"/>
      <c r="J292" s="228"/>
      <c r="K292" s="230"/>
      <c r="L292" s="84"/>
      <c r="M292" s="70"/>
      <c r="N292" s="70"/>
      <c r="O292" s="202"/>
      <c r="P292" s="202"/>
      <c r="Q292" s="202"/>
      <c r="R292" s="202"/>
      <c r="S292" s="202"/>
      <c r="T292" s="202"/>
      <c r="U292" s="202"/>
      <c r="V292" s="70"/>
      <c r="W292" s="228"/>
      <c r="X292" s="228"/>
      <c r="Y292" s="228"/>
      <c r="Z292" s="228"/>
      <c r="AA292" s="228"/>
      <c r="AB292" s="230"/>
      <c r="AC292" s="109"/>
      <c r="AF292" s="220"/>
      <c r="AG292" s="221"/>
      <c r="AH292" s="221"/>
      <c r="AI292" s="221"/>
      <c r="AJ292" s="222"/>
      <c r="AK292" s="215"/>
      <c r="AL292" s="216"/>
      <c r="AM292" s="200"/>
      <c r="AN292" s="201"/>
    </row>
    <row r="293" spans="6:40" ht="6.75" customHeight="1">
      <c r="F293" s="114"/>
      <c r="G293" s="70"/>
      <c r="H293" s="202"/>
      <c r="I293" s="202"/>
      <c r="J293" s="202"/>
      <c r="K293" s="202"/>
      <c r="L293" s="88"/>
      <c r="M293" s="70"/>
      <c r="N293" s="70"/>
      <c r="O293" s="70"/>
      <c r="P293" s="204" t="s">
        <v>562</v>
      </c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109"/>
      <c r="AD293" s="70"/>
      <c r="AF293" s="207" t="s">
        <v>563</v>
      </c>
      <c r="AG293" s="208"/>
      <c r="AH293" s="208"/>
      <c r="AI293" s="208"/>
      <c r="AJ293" s="209"/>
      <c r="AK293" s="213">
        <f>SUM(AK275:AL292)</f>
        <v>728</v>
      </c>
      <c r="AL293" s="214"/>
      <c r="AM293" s="198">
        <f>SUM(AM275:AN292)</f>
        <v>699</v>
      </c>
      <c r="AN293" s="214"/>
    </row>
    <row r="294" spans="6:40" ht="6.75" customHeight="1">
      <c r="F294" s="111"/>
      <c r="G294" s="112"/>
      <c r="H294" s="203"/>
      <c r="I294" s="203"/>
      <c r="J294" s="203"/>
      <c r="K294" s="203"/>
      <c r="L294" s="131"/>
      <c r="M294" s="112"/>
      <c r="N294" s="112"/>
      <c r="O294" s="112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116"/>
      <c r="AD294" s="70"/>
      <c r="AF294" s="210"/>
      <c r="AG294" s="211"/>
      <c r="AH294" s="211"/>
      <c r="AI294" s="211"/>
      <c r="AJ294" s="212"/>
      <c r="AK294" s="215"/>
      <c r="AL294" s="216"/>
      <c r="AM294" s="215"/>
      <c r="AN294" s="216"/>
    </row>
    <row r="295" spans="28:30" ht="6.75" customHeight="1">
      <c r="AB295" s="70"/>
      <c r="AC295" s="70"/>
      <c r="AD295" s="70"/>
    </row>
  </sheetData>
  <sheetProtection/>
  <mergeCells count="650">
    <mergeCell ref="W25:AA26"/>
    <mergeCell ref="AB41:AB42"/>
    <mergeCell ref="AC25:AG26"/>
    <mergeCell ref="AH25:AH26"/>
    <mergeCell ref="P17:U18"/>
    <mergeCell ref="A1:P1"/>
    <mergeCell ref="AH1:AO1"/>
    <mergeCell ref="W30:AA31"/>
    <mergeCell ref="AB30:AB31"/>
    <mergeCell ref="P25:T26"/>
    <mergeCell ref="U25:U26"/>
    <mergeCell ref="P41:T42"/>
    <mergeCell ref="U41:U42"/>
    <mergeCell ref="W41:AA42"/>
    <mergeCell ref="G40:I41"/>
    <mergeCell ref="J40:J41"/>
    <mergeCell ref="G42:L43"/>
    <mergeCell ref="AC41:AG42"/>
    <mergeCell ref="AH41:AH42"/>
    <mergeCell ref="AJ41:AO42"/>
    <mergeCell ref="P44:T45"/>
    <mergeCell ref="U44:U45"/>
    <mergeCell ref="W44:AA45"/>
    <mergeCell ref="AB44:AB45"/>
    <mergeCell ref="AC44:AG45"/>
    <mergeCell ref="AH44:AH45"/>
    <mergeCell ref="AJ43:AO44"/>
    <mergeCell ref="P47:T48"/>
    <mergeCell ref="U47:U48"/>
    <mergeCell ref="W47:AA48"/>
    <mergeCell ref="AB47:AB48"/>
    <mergeCell ref="G50:J51"/>
    <mergeCell ref="K50:L51"/>
    <mergeCell ref="P50:T51"/>
    <mergeCell ref="U50:U51"/>
    <mergeCell ref="W50:AA51"/>
    <mergeCell ref="AB50:AB51"/>
    <mergeCell ref="AC50:AG51"/>
    <mergeCell ref="AH50:AH51"/>
    <mergeCell ref="AI50:AM51"/>
    <mergeCell ref="AN50:AN51"/>
    <mergeCell ref="G52:I53"/>
    <mergeCell ref="J52:J53"/>
    <mergeCell ref="P53:T54"/>
    <mergeCell ref="U53:U54"/>
    <mergeCell ref="W53:AA54"/>
    <mergeCell ref="AB53:AB54"/>
    <mergeCell ref="AC53:AG54"/>
    <mergeCell ref="AH53:AH54"/>
    <mergeCell ref="G54:I55"/>
    <mergeCell ref="J54:J55"/>
    <mergeCell ref="G56:L57"/>
    <mergeCell ref="P56:T57"/>
    <mergeCell ref="U56:U57"/>
    <mergeCell ref="W56:AA57"/>
    <mergeCell ref="AB56:AB57"/>
    <mergeCell ref="AC56:AG57"/>
    <mergeCell ref="AH56:AH57"/>
    <mergeCell ref="AI56:AM57"/>
    <mergeCell ref="AN56:AN57"/>
    <mergeCell ref="W58:AA59"/>
    <mergeCell ref="AB58:AB59"/>
    <mergeCell ref="A60:C61"/>
    <mergeCell ref="E60:G61"/>
    <mergeCell ref="H60:J61"/>
    <mergeCell ref="P61:T62"/>
    <mergeCell ref="U61:U62"/>
    <mergeCell ref="W61:AA62"/>
    <mergeCell ref="AB61:AB62"/>
    <mergeCell ref="AC61:AG62"/>
    <mergeCell ref="AH61:AH62"/>
    <mergeCell ref="AI61:AM62"/>
    <mergeCell ref="AN61:AN62"/>
    <mergeCell ref="W64:AB65"/>
    <mergeCell ref="P67:T68"/>
    <mergeCell ref="U67:U68"/>
    <mergeCell ref="W67:AA68"/>
    <mergeCell ref="AB67:AB68"/>
    <mergeCell ref="AC67:AG68"/>
    <mergeCell ref="W78:AB79"/>
    <mergeCell ref="AH67:AH68"/>
    <mergeCell ref="AJ67:AO68"/>
    <mergeCell ref="P71:T72"/>
    <mergeCell ref="U71:U72"/>
    <mergeCell ref="W71:AA72"/>
    <mergeCell ref="AB71:AB72"/>
    <mergeCell ref="AC71:AG72"/>
    <mergeCell ref="AH71:AH72"/>
    <mergeCell ref="P81:T82"/>
    <mergeCell ref="U81:U82"/>
    <mergeCell ref="AI81:AM82"/>
    <mergeCell ref="W81:AA82"/>
    <mergeCell ref="AB81:AB82"/>
    <mergeCell ref="AC81:AG82"/>
    <mergeCell ref="AH81:AH82"/>
    <mergeCell ref="G84:I85"/>
    <mergeCell ref="J84:J85"/>
    <mergeCell ref="P92:T93"/>
    <mergeCell ref="U92:U93"/>
    <mergeCell ref="W92:AA93"/>
    <mergeCell ref="AB92:AB93"/>
    <mergeCell ref="AC106:AG107"/>
    <mergeCell ref="AH106:AH107"/>
    <mergeCell ref="AI106:AM107"/>
    <mergeCell ref="AN106:AN107"/>
    <mergeCell ref="J101:J102"/>
    <mergeCell ref="G105:L106"/>
    <mergeCell ref="P106:T107"/>
    <mergeCell ref="U106:U107"/>
    <mergeCell ref="G101:I102"/>
    <mergeCell ref="W111:AA112"/>
    <mergeCell ref="AB111:AB112"/>
    <mergeCell ref="W108:AA109"/>
    <mergeCell ref="AB108:AB109"/>
    <mergeCell ref="W106:AA107"/>
    <mergeCell ref="AB106:AB107"/>
    <mergeCell ref="G143:J144"/>
    <mergeCell ref="K143:L144"/>
    <mergeCell ref="AB125:AB126"/>
    <mergeCell ref="G122:I123"/>
    <mergeCell ref="J122:J123"/>
    <mergeCell ref="P137:T138"/>
    <mergeCell ref="U137:U138"/>
    <mergeCell ref="W137:AA138"/>
    <mergeCell ref="G149:L150"/>
    <mergeCell ref="G152:J153"/>
    <mergeCell ref="K152:L153"/>
    <mergeCell ref="P152:T153"/>
    <mergeCell ref="G147:I148"/>
    <mergeCell ref="J147:J148"/>
    <mergeCell ref="P146:T147"/>
    <mergeCell ref="G145:I146"/>
    <mergeCell ref="J145:J146"/>
    <mergeCell ref="G168:I169"/>
    <mergeCell ref="J168:J169"/>
    <mergeCell ref="G170:I171"/>
    <mergeCell ref="J170:J171"/>
    <mergeCell ref="G154:I155"/>
    <mergeCell ref="J154:J155"/>
    <mergeCell ref="AN172:AN173"/>
    <mergeCell ref="AH174:AH175"/>
    <mergeCell ref="W172:AA173"/>
    <mergeCell ref="AB172:AB173"/>
    <mergeCell ref="AC172:AG173"/>
    <mergeCell ref="AH172:AH173"/>
    <mergeCell ref="AI172:AM173"/>
    <mergeCell ref="AI174:AM175"/>
    <mergeCell ref="AN174:AN175"/>
    <mergeCell ref="AI182:AM183"/>
    <mergeCell ref="AN182:AN183"/>
    <mergeCell ref="W177:AA178"/>
    <mergeCell ref="AB177:AB178"/>
    <mergeCell ref="AC177:AG178"/>
    <mergeCell ref="AH177:AH178"/>
    <mergeCell ref="AI177:AM178"/>
    <mergeCell ref="AN177:AN178"/>
    <mergeCell ref="AI179:AM180"/>
    <mergeCell ref="AN179:AN180"/>
    <mergeCell ref="AH195:AH196"/>
    <mergeCell ref="AC192:AH193"/>
    <mergeCell ref="G192:I193"/>
    <mergeCell ref="J192:J193"/>
    <mergeCell ref="AH190:AH191"/>
    <mergeCell ref="G194:L195"/>
    <mergeCell ref="W212:AA213"/>
    <mergeCell ref="P207:T208"/>
    <mergeCell ref="U207:U208"/>
    <mergeCell ref="W207:AA208"/>
    <mergeCell ref="AB207:AB208"/>
    <mergeCell ref="AC207:AG208"/>
    <mergeCell ref="AB212:AB213"/>
    <mergeCell ref="AC212:AG213"/>
    <mergeCell ref="AC237:AG238"/>
    <mergeCell ref="AH237:AH238"/>
    <mergeCell ref="AC221:AG222"/>
    <mergeCell ref="AH221:AH222"/>
    <mergeCell ref="AC215:AG216"/>
    <mergeCell ref="AH215:AH216"/>
    <mergeCell ref="AH227:AH228"/>
    <mergeCell ref="AN250:AN251"/>
    <mergeCell ref="W245:AA246"/>
    <mergeCell ref="AB245:AB246"/>
    <mergeCell ref="AC245:AG246"/>
    <mergeCell ref="AH245:AH246"/>
    <mergeCell ref="AB240:AB241"/>
    <mergeCell ref="AI245:AM246"/>
    <mergeCell ref="AN245:AN246"/>
    <mergeCell ref="W247:AA248"/>
    <mergeCell ref="AB247:AB248"/>
    <mergeCell ref="AC247:AG248"/>
    <mergeCell ref="AH247:AH248"/>
    <mergeCell ref="AI247:AM248"/>
    <mergeCell ref="AN247:AN248"/>
    <mergeCell ref="W257:AA258"/>
    <mergeCell ref="AB257:AB258"/>
    <mergeCell ref="AC257:AG258"/>
    <mergeCell ref="AH257:AH258"/>
    <mergeCell ref="W252:AA253"/>
    <mergeCell ref="AB252:AB253"/>
    <mergeCell ref="AC252:AG253"/>
    <mergeCell ref="AH252:AH253"/>
    <mergeCell ref="AI257:AM258"/>
    <mergeCell ref="AN257:AN258"/>
    <mergeCell ref="AI252:AM253"/>
    <mergeCell ref="AN252:AN253"/>
    <mergeCell ref="AC254:AG255"/>
    <mergeCell ref="AH254:AH255"/>
    <mergeCell ref="AI254:AM255"/>
    <mergeCell ref="AN254:AN255"/>
    <mergeCell ref="AK285:AL286"/>
    <mergeCell ref="AF279:AJ280"/>
    <mergeCell ref="AK279:AL280"/>
    <mergeCell ref="AM279:AN280"/>
    <mergeCell ref="AK273:AL274"/>
    <mergeCell ref="AM273:AN274"/>
    <mergeCell ref="AK275:AL276"/>
    <mergeCell ref="AM275:AN276"/>
    <mergeCell ref="AK277:AL278"/>
    <mergeCell ref="AM277:AN278"/>
    <mergeCell ref="G2:J3"/>
    <mergeCell ref="K2:L3"/>
    <mergeCell ref="P2:T3"/>
    <mergeCell ref="U2:U3"/>
    <mergeCell ref="W2:AA3"/>
    <mergeCell ref="AB2:AB3"/>
    <mergeCell ref="AC2:AG3"/>
    <mergeCell ref="AH2:AH3"/>
    <mergeCell ref="AI2:AM3"/>
    <mergeCell ref="AN2:AN3"/>
    <mergeCell ref="AQ2:BD3"/>
    <mergeCell ref="G5:I6"/>
    <mergeCell ref="J5:J6"/>
    <mergeCell ref="P5:T6"/>
    <mergeCell ref="U5:U6"/>
    <mergeCell ref="W5:AA6"/>
    <mergeCell ref="AB5:AB6"/>
    <mergeCell ref="G7:I8"/>
    <mergeCell ref="J7:J8"/>
    <mergeCell ref="P8:T9"/>
    <mergeCell ref="U8:U9"/>
    <mergeCell ref="W8:AA9"/>
    <mergeCell ref="AB8:AB9"/>
    <mergeCell ref="AC8:AG9"/>
    <mergeCell ref="AH8:AH9"/>
    <mergeCell ref="G9:L10"/>
    <mergeCell ref="W10:AN13"/>
    <mergeCell ref="P15:T16"/>
    <mergeCell ref="U15:U16"/>
    <mergeCell ref="W15:AA16"/>
    <mergeCell ref="AB15:AB16"/>
    <mergeCell ref="P20:T21"/>
    <mergeCell ref="U20:U21"/>
    <mergeCell ref="W20:AA21"/>
    <mergeCell ref="AB20:AB21"/>
    <mergeCell ref="P22:U23"/>
    <mergeCell ref="P28:T29"/>
    <mergeCell ref="U28:U29"/>
    <mergeCell ref="W28:AA29"/>
    <mergeCell ref="AB28:AB29"/>
    <mergeCell ref="AB25:AB26"/>
    <mergeCell ref="AC28:AG29"/>
    <mergeCell ref="AH28:AH29"/>
    <mergeCell ref="AI28:AM29"/>
    <mergeCell ref="AN28:AN29"/>
    <mergeCell ref="P33:T34"/>
    <mergeCell ref="U33:U34"/>
    <mergeCell ref="W33:AA34"/>
    <mergeCell ref="AB33:AB34"/>
    <mergeCell ref="AC33:AG34"/>
    <mergeCell ref="AH33:AH34"/>
    <mergeCell ref="AI33:AM34"/>
    <mergeCell ref="AN33:AN34"/>
    <mergeCell ref="G36:J37"/>
    <mergeCell ref="K36:L37"/>
    <mergeCell ref="P36:T37"/>
    <mergeCell ref="U36:U37"/>
    <mergeCell ref="W36:AA37"/>
    <mergeCell ref="AB36:AB37"/>
    <mergeCell ref="AC36:AG37"/>
    <mergeCell ref="AH36:AH37"/>
    <mergeCell ref="AI36:AM37"/>
    <mergeCell ref="AN36:AN37"/>
    <mergeCell ref="AQ36:BD37"/>
    <mergeCell ref="G38:I39"/>
    <mergeCell ref="J38:J39"/>
    <mergeCell ref="P38:U39"/>
    <mergeCell ref="AQ71:BD72"/>
    <mergeCell ref="AC73:AI74"/>
    <mergeCell ref="H75:K76"/>
    <mergeCell ref="P76:T77"/>
    <mergeCell ref="U76:U77"/>
    <mergeCell ref="W76:AA77"/>
    <mergeCell ref="AB76:AB77"/>
    <mergeCell ref="AC76:AG77"/>
    <mergeCell ref="AH76:AH77"/>
    <mergeCell ref="AN81:AN82"/>
    <mergeCell ref="G82:J83"/>
    <mergeCell ref="K82:L83"/>
    <mergeCell ref="P83:U84"/>
    <mergeCell ref="W83:AA84"/>
    <mergeCell ref="AB83:AB84"/>
    <mergeCell ref="AC83:AG84"/>
    <mergeCell ref="AH83:AH84"/>
    <mergeCell ref="AI83:AM84"/>
    <mergeCell ref="AN83:AN84"/>
    <mergeCell ref="G86:I87"/>
    <mergeCell ref="J86:J87"/>
    <mergeCell ref="W86:AF87"/>
    <mergeCell ref="AG86:AN87"/>
    <mergeCell ref="G88:L89"/>
    <mergeCell ref="P89:T90"/>
    <mergeCell ref="U89:U90"/>
    <mergeCell ref="W89:AA90"/>
    <mergeCell ref="AB89:AB90"/>
    <mergeCell ref="AC89:AG90"/>
    <mergeCell ref="AH92:AH93"/>
    <mergeCell ref="W94:AB95"/>
    <mergeCell ref="AC94:AH95"/>
    <mergeCell ref="W96:AA97"/>
    <mergeCell ref="AB96:AB97"/>
    <mergeCell ref="AQ83:BE84"/>
    <mergeCell ref="AH89:AH90"/>
    <mergeCell ref="AI92:AM93"/>
    <mergeCell ref="AN92:AN93"/>
    <mergeCell ref="K99:L100"/>
    <mergeCell ref="P99:T100"/>
    <mergeCell ref="U99:U100"/>
    <mergeCell ref="W99:AA100"/>
    <mergeCell ref="AB99:AB100"/>
    <mergeCell ref="AC92:AG93"/>
    <mergeCell ref="AC99:AG100"/>
    <mergeCell ref="AH99:AH100"/>
    <mergeCell ref="AI101:AM102"/>
    <mergeCell ref="AN101:AN102"/>
    <mergeCell ref="W102:AB103"/>
    <mergeCell ref="G103:I104"/>
    <mergeCell ref="J103:J104"/>
    <mergeCell ref="AI99:AM100"/>
    <mergeCell ref="AN99:AN100"/>
    <mergeCell ref="G99:J100"/>
    <mergeCell ref="AC111:AG112"/>
    <mergeCell ref="AH111:AH112"/>
    <mergeCell ref="P114:T115"/>
    <mergeCell ref="U114:U115"/>
    <mergeCell ref="W114:AA115"/>
    <mergeCell ref="AB114:AB115"/>
    <mergeCell ref="AC114:AG115"/>
    <mergeCell ref="AH114:AH115"/>
    <mergeCell ref="P111:T112"/>
    <mergeCell ref="U111:U112"/>
    <mergeCell ref="AI114:AM115"/>
    <mergeCell ref="AN114:AN115"/>
    <mergeCell ref="P117:T118"/>
    <mergeCell ref="U117:U118"/>
    <mergeCell ref="W117:AA118"/>
    <mergeCell ref="AB117:AB118"/>
    <mergeCell ref="G120:J121"/>
    <mergeCell ref="K120:L121"/>
    <mergeCell ref="P120:T121"/>
    <mergeCell ref="U120:U121"/>
    <mergeCell ref="AC120:AG121"/>
    <mergeCell ref="AH120:AH121"/>
    <mergeCell ref="W120:AA121"/>
    <mergeCell ref="AB120:AB121"/>
    <mergeCell ref="AI120:AM121"/>
    <mergeCell ref="AN120:AN121"/>
    <mergeCell ref="AQ120:BD121"/>
    <mergeCell ref="W122:AA123"/>
    <mergeCell ref="AB122:AB123"/>
    <mergeCell ref="G124:I125"/>
    <mergeCell ref="J124:J125"/>
    <mergeCell ref="P125:T126"/>
    <mergeCell ref="U125:U126"/>
    <mergeCell ref="W125:AA126"/>
    <mergeCell ref="AC125:AG126"/>
    <mergeCell ref="AH125:AH126"/>
    <mergeCell ref="AI125:AM126"/>
    <mergeCell ref="AN125:AN126"/>
    <mergeCell ref="G126:L127"/>
    <mergeCell ref="P128:T129"/>
    <mergeCell ref="U128:U129"/>
    <mergeCell ref="W128:AA129"/>
    <mergeCell ref="AB128:AB129"/>
    <mergeCell ref="AC128:AG129"/>
    <mergeCell ref="AH128:AH129"/>
    <mergeCell ref="AI128:AM129"/>
    <mergeCell ref="AN128:AN129"/>
    <mergeCell ref="P131:T132"/>
    <mergeCell ref="U131:U132"/>
    <mergeCell ref="W131:AA132"/>
    <mergeCell ref="AB131:AB132"/>
    <mergeCell ref="AC131:AG132"/>
    <mergeCell ref="AH131:AH132"/>
    <mergeCell ref="AQ131:BD132"/>
    <mergeCell ref="P134:T135"/>
    <mergeCell ref="U134:U135"/>
    <mergeCell ref="W134:AA135"/>
    <mergeCell ref="AB134:AB135"/>
    <mergeCell ref="AC134:AG135"/>
    <mergeCell ref="AH134:AH135"/>
    <mergeCell ref="AI134:AM135"/>
    <mergeCell ref="AN134:AN135"/>
    <mergeCell ref="AB137:AB138"/>
    <mergeCell ref="AC137:AG138"/>
    <mergeCell ref="AH137:AH138"/>
    <mergeCell ref="AI137:AM138"/>
    <mergeCell ref="AN137:AN138"/>
    <mergeCell ref="P140:T141"/>
    <mergeCell ref="U140:U141"/>
    <mergeCell ref="W140:AA141"/>
    <mergeCell ref="AB140:AB141"/>
    <mergeCell ref="AC140:AG141"/>
    <mergeCell ref="AH140:AH141"/>
    <mergeCell ref="AI140:AM141"/>
    <mergeCell ref="AN140:AN141"/>
    <mergeCell ref="P143:T144"/>
    <mergeCell ref="U143:U144"/>
    <mergeCell ref="W143:AA144"/>
    <mergeCell ref="AB143:AB144"/>
    <mergeCell ref="U146:U147"/>
    <mergeCell ref="W146:AA147"/>
    <mergeCell ref="AB146:AB147"/>
    <mergeCell ref="U152:U153"/>
    <mergeCell ref="W152:AA153"/>
    <mergeCell ref="AB152:AB153"/>
    <mergeCell ref="P154:U155"/>
    <mergeCell ref="A156:P156"/>
    <mergeCell ref="AH156:AO156"/>
    <mergeCell ref="K154:N155"/>
    <mergeCell ref="P159:T160"/>
    <mergeCell ref="U159:U160"/>
    <mergeCell ref="W159:AA160"/>
    <mergeCell ref="AB159:AB160"/>
    <mergeCell ref="W161:AN164"/>
    <mergeCell ref="G166:J167"/>
    <mergeCell ref="K166:L167"/>
    <mergeCell ref="P166:T167"/>
    <mergeCell ref="U166:U167"/>
    <mergeCell ref="W166:AA167"/>
    <mergeCell ref="AB166:AB167"/>
    <mergeCell ref="AC166:AG167"/>
    <mergeCell ref="AH166:AH167"/>
    <mergeCell ref="P169:T170"/>
    <mergeCell ref="U169:U170"/>
    <mergeCell ref="W169:AA170"/>
    <mergeCell ref="AB169:AB170"/>
    <mergeCell ref="AC169:AG170"/>
    <mergeCell ref="AH169:AH170"/>
    <mergeCell ref="G172:L173"/>
    <mergeCell ref="P172:T173"/>
    <mergeCell ref="U172:U173"/>
    <mergeCell ref="W174:AA175"/>
    <mergeCell ref="AB174:AB175"/>
    <mergeCell ref="AC174:AG175"/>
    <mergeCell ref="P177:T178"/>
    <mergeCell ref="U177:U178"/>
    <mergeCell ref="W179:AA180"/>
    <mergeCell ref="AB179:AB180"/>
    <mergeCell ref="AC179:AG180"/>
    <mergeCell ref="AH179:AH180"/>
    <mergeCell ref="P182:T183"/>
    <mergeCell ref="U182:U183"/>
    <mergeCell ref="W184:AA185"/>
    <mergeCell ref="AB184:AB185"/>
    <mergeCell ref="AC184:AG185"/>
    <mergeCell ref="AH184:AH185"/>
    <mergeCell ref="W182:AA183"/>
    <mergeCell ref="AB182:AB183"/>
    <mergeCell ref="AC182:AG183"/>
    <mergeCell ref="AH182:AH183"/>
    <mergeCell ref="AI184:AM185"/>
    <mergeCell ref="AN184:AN185"/>
    <mergeCell ref="B190:E191"/>
    <mergeCell ref="G190:J191"/>
    <mergeCell ref="K190:L191"/>
    <mergeCell ref="P190:T191"/>
    <mergeCell ref="U190:U191"/>
    <mergeCell ref="W190:AA191"/>
    <mergeCell ref="AB190:AB191"/>
    <mergeCell ref="AC190:AG191"/>
    <mergeCell ref="W198:AA199"/>
    <mergeCell ref="AB198:AB199"/>
    <mergeCell ref="AC198:AG199"/>
    <mergeCell ref="P195:T196"/>
    <mergeCell ref="U195:U196"/>
    <mergeCell ref="W195:AA196"/>
    <mergeCell ref="AB195:AB196"/>
    <mergeCell ref="AC195:AG196"/>
    <mergeCell ref="AH198:AH199"/>
    <mergeCell ref="AI198:AM199"/>
    <mergeCell ref="AN198:AN199"/>
    <mergeCell ref="AQ198:BD199"/>
    <mergeCell ref="AQ200:AZ201"/>
    <mergeCell ref="G207:J208"/>
    <mergeCell ref="K207:L208"/>
    <mergeCell ref="AH207:AH208"/>
    <mergeCell ref="P198:T199"/>
    <mergeCell ref="U198:U199"/>
    <mergeCell ref="G209:I210"/>
    <mergeCell ref="J209:J210"/>
    <mergeCell ref="P209:U210"/>
    <mergeCell ref="G211:I212"/>
    <mergeCell ref="J211:J212"/>
    <mergeCell ref="P212:T213"/>
    <mergeCell ref="U212:U213"/>
    <mergeCell ref="G213:L214"/>
    <mergeCell ref="AH212:AH213"/>
    <mergeCell ref="AI212:AM213"/>
    <mergeCell ref="AN212:AN213"/>
    <mergeCell ref="AQ212:BD213"/>
    <mergeCell ref="B214:B223"/>
    <mergeCell ref="D214:D223"/>
    <mergeCell ref="P215:T216"/>
    <mergeCell ref="U215:U216"/>
    <mergeCell ref="W215:AA216"/>
    <mergeCell ref="AB215:AB216"/>
    <mergeCell ref="AI215:AM216"/>
    <mergeCell ref="AN215:AN216"/>
    <mergeCell ref="P218:T219"/>
    <mergeCell ref="U218:U219"/>
    <mergeCell ref="W218:AA219"/>
    <mergeCell ref="AB218:AB219"/>
    <mergeCell ref="AI221:AM222"/>
    <mergeCell ref="AN221:AN222"/>
    <mergeCell ref="P224:T225"/>
    <mergeCell ref="U224:U225"/>
    <mergeCell ref="W224:AA225"/>
    <mergeCell ref="AB224:AB225"/>
    <mergeCell ref="P221:T222"/>
    <mergeCell ref="U221:U222"/>
    <mergeCell ref="W221:AA222"/>
    <mergeCell ref="AB221:AB222"/>
    <mergeCell ref="C225:E226"/>
    <mergeCell ref="P227:T228"/>
    <mergeCell ref="U227:U228"/>
    <mergeCell ref="W227:AA228"/>
    <mergeCell ref="AB227:AB228"/>
    <mergeCell ref="AC227:AG228"/>
    <mergeCell ref="G231:J232"/>
    <mergeCell ref="K231:L232"/>
    <mergeCell ref="P231:T232"/>
    <mergeCell ref="U231:U232"/>
    <mergeCell ref="W231:AA232"/>
    <mergeCell ref="AB231:AB232"/>
    <mergeCell ref="AQ232:BD233"/>
    <mergeCell ref="G233:I234"/>
    <mergeCell ref="J233:J234"/>
    <mergeCell ref="P234:T235"/>
    <mergeCell ref="U234:U235"/>
    <mergeCell ref="W234:AA235"/>
    <mergeCell ref="AB234:AB235"/>
    <mergeCell ref="AC234:AG235"/>
    <mergeCell ref="AH234:AH235"/>
    <mergeCell ref="G235:I236"/>
    <mergeCell ref="J235:J236"/>
    <mergeCell ref="G237:L238"/>
    <mergeCell ref="P237:T238"/>
    <mergeCell ref="U237:U238"/>
    <mergeCell ref="W237:AA238"/>
    <mergeCell ref="AB237:AB238"/>
    <mergeCell ref="P240:T241"/>
    <mergeCell ref="U240:U241"/>
    <mergeCell ref="AC240:AH241"/>
    <mergeCell ref="P243:T244"/>
    <mergeCell ref="U243:U244"/>
    <mergeCell ref="W243:AA244"/>
    <mergeCell ref="AB243:AB244"/>
    <mergeCell ref="AC243:AG244"/>
    <mergeCell ref="AH243:AH244"/>
    <mergeCell ref="W240:AA241"/>
    <mergeCell ref="AI243:AM244"/>
    <mergeCell ref="AN243:AN244"/>
    <mergeCell ref="AQ245:BD246"/>
    <mergeCell ref="P250:T251"/>
    <mergeCell ref="U250:U251"/>
    <mergeCell ref="W250:AA251"/>
    <mergeCell ref="AB250:AB251"/>
    <mergeCell ref="AC250:AG251"/>
    <mergeCell ref="AH250:AH251"/>
    <mergeCell ref="AI250:AM251"/>
    <mergeCell ref="W259:AA260"/>
    <mergeCell ref="AB259:AB260"/>
    <mergeCell ref="W254:AA255"/>
    <mergeCell ref="AB254:AB255"/>
    <mergeCell ref="P262:T263"/>
    <mergeCell ref="U262:U263"/>
    <mergeCell ref="W262:AA263"/>
    <mergeCell ref="AB262:AB263"/>
    <mergeCell ref="P257:T258"/>
    <mergeCell ref="U257:U258"/>
    <mergeCell ref="AH262:AH263"/>
    <mergeCell ref="AI262:AM263"/>
    <mergeCell ref="AN262:AN263"/>
    <mergeCell ref="W264:AB265"/>
    <mergeCell ref="AI264:AM265"/>
    <mergeCell ref="AN264:AN265"/>
    <mergeCell ref="AC264:AG265"/>
    <mergeCell ref="AH264:AH265"/>
    <mergeCell ref="L269:L270"/>
    <mergeCell ref="P269:T270"/>
    <mergeCell ref="U269:U270"/>
    <mergeCell ref="W269:AA270"/>
    <mergeCell ref="AB269:AB270"/>
    <mergeCell ref="AC262:AG263"/>
    <mergeCell ref="AC269:AG270"/>
    <mergeCell ref="AH269:AH270"/>
    <mergeCell ref="G271:I272"/>
    <mergeCell ref="J271:J272"/>
    <mergeCell ref="AF273:AJ274"/>
    <mergeCell ref="AF275:AJ276"/>
    <mergeCell ref="G276:K277"/>
    <mergeCell ref="L276:L277"/>
    <mergeCell ref="AF277:AJ278"/>
    <mergeCell ref="G269:K270"/>
    <mergeCell ref="G280:K281"/>
    <mergeCell ref="L280:L281"/>
    <mergeCell ref="AF281:AJ282"/>
    <mergeCell ref="AK281:AL282"/>
    <mergeCell ref="AM281:AN282"/>
    <mergeCell ref="AF283:AJ284"/>
    <mergeCell ref="AK283:AL284"/>
    <mergeCell ref="AM283:AN284"/>
    <mergeCell ref="G284:L285"/>
    <mergeCell ref="AF285:AJ286"/>
    <mergeCell ref="AM285:AN286"/>
    <mergeCell ref="AF287:AJ288"/>
    <mergeCell ref="AK287:AL288"/>
    <mergeCell ref="AM287:AN288"/>
    <mergeCell ref="G289:K290"/>
    <mergeCell ref="L289:L290"/>
    <mergeCell ref="P289:T290"/>
    <mergeCell ref="U289:U290"/>
    <mergeCell ref="W289:AA290"/>
    <mergeCell ref="AB289:AB290"/>
    <mergeCell ref="AF289:AJ290"/>
    <mergeCell ref="AK289:AL290"/>
    <mergeCell ref="AM289:AN290"/>
    <mergeCell ref="H291:J292"/>
    <mergeCell ref="K291:K292"/>
    <mergeCell ref="O291:U292"/>
    <mergeCell ref="W291:AA292"/>
    <mergeCell ref="AB291:AB292"/>
    <mergeCell ref="AF291:AJ292"/>
    <mergeCell ref="AK291:AL292"/>
    <mergeCell ref="AM291:AN292"/>
    <mergeCell ref="H293:K294"/>
    <mergeCell ref="P293:AB294"/>
    <mergeCell ref="AF293:AJ294"/>
    <mergeCell ref="AK293:AL294"/>
    <mergeCell ref="AM293:AN294"/>
  </mergeCells>
  <printOptions horizontalCentered="1"/>
  <pageMargins left="0.5511811023622047" right="0.31496062992125984" top="0.2755905511811024" bottom="0.15748031496062992" header="0.2755905511811024" footer="0.2362204724409449"/>
  <pageSetup horizontalDpi="600" verticalDpi="600" orientation="portrait" paperSize="9" scale="86" r:id="rId1"/>
  <rowBreaks count="1" manualBreakCount="1">
    <brk id="155" max="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showGridLines="0" zoomScaleSheetLayoutView="100" zoomScalePageLayoutView="0" workbookViewId="0" topLeftCell="A43">
      <selection activeCell="A1" sqref="A1:L65"/>
    </sheetView>
  </sheetViews>
  <sheetFormatPr defaultColWidth="9.00390625" defaultRowHeight="13.5"/>
  <cols>
    <col min="1" max="2" width="7.50390625" style="28" customWidth="1"/>
    <col min="3" max="3" width="8.25390625" style="28" customWidth="1"/>
    <col min="4" max="12" width="7.50390625" style="28" customWidth="1"/>
    <col min="13" max="16384" width="9.00390625" style="28" customWidth="1"/>
  </cols>
  <sheetData>
    <row r="1" spans="1:12" ht="21">
      <c r="A1" s="190" t="s">
        <v>312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7.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3.5">
      <c r="A3" s="379" t="s">
        <v>313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s="33" customFormat="1" ht="12" customHeight="1">
      <c r="A4" s="31" t="s">
        <v>314</v>
      </c>
      <c r="B4" s="374" t="s">
        <v>315</v>
      </c>
      <c r="C4" s="32" t="s">
        <v>316</v>
      </c>
      <c r="D4" s="374" t="s">
        <v>317</v>
      </c>
      <c r="E4" s="374" t="s">
        <v>318</v>
      </c>
      <c r="F4" s="374" t="s">
        <v>319</v>
      </c>
      <c r="G4" s="374" t="s">
        <v>320</v>
      </c>
      <c r="H4" s="374" t="s">
        <v>321</v>
      </c>
      <c r="I4" s="374" t="s">
        <v>322</v>
      </c>
      <c r="J4" s="374" t="s">
        <v>323</v>
      </c>
      <c r="K4" s="374" t="s">
        <v>324</v>
      </c>
      <c r="L4" s="376" t="s">
        <v>325</v>
      </c>
    </row>
    <row r="5" spans="1:12" s="33" customFormat="1" ht="12" customHeight="1">
      <c r="A5" s="34" t="s">
        <v>315</v>
      </c>
      <c r="B5" s="375"/>
      <c r="C5" s="35" t="s">
        <v>315</v>
      </c>
      <c r="D5" s="375"/>
      <c r="E5" s="375"/>
      <c r="F5" s="375"/>
      <c r="G5" s="375"/>
      <c r="H5" s="375"/>
      <c r="I5" s="375"/>
      <c r="J5" s="375"/>
      <c r="K5" s="375"/>
      <c r="L5" s="377"/>
    </row>
    <row r="6" spans="1:12" ht="12" customHeight="1">
      <c r="A6" s="184">
        <v>1</v>
      </c>
      <c r="B6" s="38">
        <v>0.01</v>
      </c>
      <c r="C6" s="38">
        <v>1E-05</v>
      </c>
      <c r="D6" s="38">
        <v>0.3937</v>
      </c>
      <c r="E6" s="38">
        <v>0.03281</v>
      </c>
      <c r="F6" s="38">
        <v>0.01094</v>
      </c>
      <c r="G6" s="39" t="s">
        <v>326</v>
      </c>
      <c r="H6" s="38">
        <v>0.0264</v>
      </c>
      <c r="I6" s="38">
        <v>0.033</v>
      </c>
      <c r="J6" s="38">
        <v>0.0055</v>
      </c>
      <c r="K6" s="39" t="s">
        <v>326</v>
      </c>
      <c r="L6" s="40" t="s">
        <v>326</v>
      </c>
    </row>
    <row r="7" spans="1:12" ht="12" customHeight="1">
      <c r="A7" s="37">
        <v>100</v>
      </c>
      <c r="B7" s="185">
        <v>1</v>
      </c>
      <c r="C7" s="38">
        <v>0.001</v>
      </c>
      <c r="D7" s="38">
        <v>39.37</v>
      </c>
      <c r="E7" s="38">
        <v>3.28083</v>
      </c>
      <c r="F7" s="38">
        <v>1.0936</v>
      </c>
      <c r="G7" s="38">
        <v>0.00062</v>
      </c>
      <c r="H7" s="38">
        <v>2.64</v>
      </c>
      <c r="I7" s="38">
        <v>3.3</v>
      </c>
      <c r="J7" s="38">
        <v>0.55</v>
      </c>
      <c r="K7" s="38">
        <v>0.0092</v>
      </c>
      <c r="L7" s="41">
        <v>0.00025</v>
      </c>
    </row>
    <row r="8" spans="1:12" ht="12" customHeight="1">
      <c r="A8" s="37">
        <v>100000</v>
      </c>
      <c r="B8" s="38">
        <v>1000</v>
      </c>
      <c r="C8" s="185">
        <v>1</v>
      </c>
      <c r="D8" s="39" t="s">
        <v>326</v>
      </c>
      <c r="E8" s="38">
        <v>3280.8</v>
      </c>
      <c r="F8" s="38">
        <v>1093.6</v>
      </c>
      <c r="G8" s="38">
        <v>0.62137</v>
      </c>
      <c r="H8" s="38">
        <v>2640</v>
      </c>
      <c r="I8" s="38">
        <v>3300</v>
      </c>
      <c r="J8" s="38">
        <v>550</v>
      </c>
      <c r="K8" s="38">
        <v>9.1667</v>
      </c>
      <c r="L8" s="41">
        <v>0.25463</v>
      </c>
    </row>
    <row r="9" spans="1:12" ht="12" customHeight="1">
      <c r="A9" s="42">
        <v>2.54</v>
      </c>
      <c r="B9" s="38">
        <v>0.0254</v>
      </c>
      <c r="C9" s="39" t="s">
        <v>326</v>
      </c>
      <c r="D9" s="185">
        <v>1</v>
      </c>
      <c r="E9" s="38">
        <v>0.08333</v>
      </c>
      <c r="F9" s="38">
        <v>0.02777</v>
      </c>
      <c r="G9" s="39" t="s">
        <v>326</v>
      </c>
      <c r="H9" s="38">
        <v>0.06706</v>
      </c>
      <c r="I9" s="38">
        <v>0.08382</v>
      </c>
      <c r="J9" s="38">
        <v>0.01397</v>
      </c>
      <c r="K9" s="39" t="s">
        <v>326</v>
      </c>
      <c r="L9" s="40" t="s">
        <v>326</v>
      </c>
    </row>
    <row r="10" spans="1:12" ht="12" customHeight="1">
      <c r="A10" s="37">
        <v>30.48</v>
      </c>
      <c r="B10" s="38">
        <v>0.3048</v>
      </c>
      <c r="C10" s="39" t="s">
        <v>326</v>
      </c>
      <c r="D10" s="38">
        <v>12</v>
      </c>
      <c r="E10" s="185">
        <v>1</v>
      </c>
      <c r="F10" s="38">
        <v>0.33333</v>
      </c>
      <c r="G10" s="39" t="s">
        <v>326</v>
      </c>
      <c r="H10" s="38">
        <v>0.80469</v>
      </c>
      <c r="I10" s="38">
        <v>1.0058</v>
      </c>
      <c r="J10" s="38">
        <v>0.16763</v>
      </c>
      <c r="K10" s="39" t="s">
        <v>326</v>
      </c>
      <c r="L10" s="40" t="s">
        <v>326</v>
      </c>
    </row>
    <row r="11" spans="1:12" ht="12" customHeight="1">
      <c r="A11" s="43">
        <v>91.44</v>
      </c>
      <c r="B11" s="38">
        <v>0.9144</v>
      </c>
      <c r="C11" s="39" t="s">
        <v>326</v>
      </c>
      <c r="D11" s="38">
        <v>36</v>
      </c>
      <c r="E11" s="38">
        <v>3</v>
      </c>
      <c r="F11" s="185">
        <v>1</v>
      </c>
      <c r="G11" s="44"/>
      <c r="H11" s="38">
        <v>2.414</v>
      </c>
      <c r="I11" s="38">
        <v>3.0175</v>
      </c>
      <c r="J11" s="38">
        <v>0.50292</v>
      </c>
      <c r="K11" s="39" t="s">
        <v>326</v>
      </c>
      <c r="L11" s="40" t="s">
        <v>326</v>
      </c>
    </row>
    <row r="12" spans="1:12" ht="12" customHeight="1">
      <c r="A12" s="37">
        <v>160934</v>
      </c>
      <c r="B12" s="38">
        <v>1609.3</v>
      </c>
      <c r="C12" s="38">
        <v>1.6093</v>
      </c>
      <c r="D12" s="38">
        <v>63360</v>
      </c>
      <c r="E12" s="38">
        <v>5280</v>
      </c>
      <c r="F12" s="38">
        <v>1760</v>
      </c>
      <c r="G12" s="185">
        <v>1</v>
      </c>
      <c r="H12" s="38">
        <v>4248.64</v>
      </c>
      <c r="I12" s="38">
        <v>5310.8</v>
      </c>
      <c r="J12" s="38">
        <v>885.12</v>
      </c>
      <c r="K12" s="38">
        <v>14.752</v>
      </c>
      <c r="L12" s="41">
        <v>0.40978</v>
      </c>
    </row>
    <row r="13" spans="1:12" ht="12" customHeight="1">
      <c r="A13" s="37">
        <v>37.879</v>
      </c>
      <c r="B13" s="38">
        <v>0.37879</v>
      </c>
      <c r="C13" s="38">
        <v>0.00038</v>
      </c>
      <c r="D13" s="38">
        <v>14.913</v>
      </c>
      <c r="E13" s="38">
        <v>1.2427</v>
      </c>
      <c r="F13" s="38">
        <v>0.41425</v>
      </c>
      <c r="G13" s="39" t="s">
        <v>326</v>
      </c>
      <c r="H13" s="185">
        <v>1</v>
      </c>
      <c r="I13" s="38">
        <v>1.25</v>
      </c>
      <c r="J13" s="38">
        <v>0.20825</v>
      </c>
      <c r="K13" s="39" t="s">
        <v>326</v>
      </c>
      <c r="L13" s="40" t="s">
        <v>326</v>
      </c>
    </row>
    <row r="14" spans="1:12" ht="12" customHeight="1">
      <c r="A14" s="37">
        <v>30.303</v>
      </c>
      <c r="B14" s="38">
        <v>0.30303</v>
      </c>
      <c r="C14" s="38">
        <v>0.0003</v>
      </c>
      <c r="D14" s="38">
        <v>11.93</v>
      </c>
      <c r="E14" s="38">
        <v>0.9942</v>
      </c>
      <c r="F14" s="38">
        <v>0.3314</v>
      </c>
      <c r="G14" s="39" t="s">
        <v>326</v>
      </c>
      <c r="H14" s="38">
        <v>0.8</v>
      </c>
      <c r="I14" s="185">
        <v>1</v>
      </c>
      <c r="J14" s="38">
        <v>0.16667</v>
      </c>
      <c r="K14" s="39" t="s">
        <v>326</v>
      </c>
      <c r="L14" s="40" t="s">
        <v>326</v>
      </c>
    </row>
    <row r="15" spans="1:12" ht="12" customHeight="1">
      <c r="A15" s="37">
        <v>181.82</v>
      </c>
      <c r="B15" s="38">
        <v>1.8182</v>
      </c>
      <c r="C15" s="38">
        <v>0.00182</v>
      </c>
      <c r="D15" s="38">
        <v>71.582</v>
      </c>
      <c r="E15" s="38">
        <v>5.9652</v>
      </c>
      <c r="F15" s="38">
        <v>1.9884</v>
      </c>
      <c r="G15" s="39" t="s">
        <v>326</v>
      </c>
      <c r="H15" s="38">
        <v>4.8</v>
      </c>
      <c r="I15" s="38">
        <v>6</v>
      </c>
      <c r="J15" s="185">
        <v>1</v>
      </c>
      <c r="K15" s="38">
        <v>0.01667</v>
      </c>
      <c r="L15" s="41">
        <v>0.00046</v>
      </c>
    </row>
    <row r="16" spans="1:12" ht="12" customHeight="1">
      <c r="A16" s="37">
        <v>10909</v>
      </c>
      <c r="B16" s="38">
        <v>109.09</v>
      </c>
      <c r="C16" s="38">
        <v>0.10909</v>
      </c>
      <c r="D16" s="38">
        <v>4295.04</v>
      </c>
      <c r="E16" s="38">
        <v>357.92</v>
      </c>
      <c r="F16" s="45">
        <v>119.3</v>
      </c>
      <c r="G16" s="38">
        <v>0.06778</v>
      </c>
      <c r="H16" s="38">
        <v>288</v>
      </c>
      <c r="I16" s="38">
        <v>360</v>
      </c>
      <c r="J16" s="38">
        <v>60</v>
      </c>
      <c r="K16" s="185">
        <v>1</v>
      </c>
      <c r="L16" s="41">
        <v>0.02778</v>
      </c>
    </row>
    <row r="17" spans="1:12" ht="12" customHeight="1">
      <c r="A17" s="46">
        <v>392730</v>
      </c>
      <c r="B17" s="47">
        <v>3927.3</v>
      </c>
      <c r="C17" s="47">
        <v>3.9273</v>
      </c>
      <c r="D17" s="47">
        <v>154620</v>
      </c>
      <c r="E17" s="47">
        <v>12885</v>
      </c>
      <c r="F17" s="47">
        <v>4295</v>
      </c>
      <c r="G17" s="47">
        <v>2.4403</v>
      </c>
      <c r="H17" s="47">
        <v>10368</v>
      </c>
      <c r="I17" s="47">
        <v>12960</v>
      </c>
      <c r="J17" s="47">
        <v>2160</v>
      </c>
      <c r="K17" s="47">
        <v>36</v>
      </c>
      <c r="L17" s="186">
        <v>1</v>
      </c>
    </row>
    <row r="18" spans="1:12" ht="7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>
      <c r="A19" s="379" t="s">
        <v>327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</row>
    <row r="20" spans="1:12" s="33" customFormat="1" ht="12" customHeight="1">
      <c r="A20" s="48" t="s">
        <v>328</v>
      </c>
      <c r="B20" s="374" t="s">
        <v>329</v>
      </c>
      <c r="C20" s="374" t="s">
        <v>330</v>
      </c>
      <c r="D20" s="32" t="s">
        <v>331</v>
      </c>
      <c r="E20" s="32" t="s">
        <v>328</v>
      </c>
      <c r="F20" s="32" t="s">
        <v>332</v>
      </c>
      <c r="G20" s="374" t="s">
        <v>333</v>
      </c>
      <c r="H20" s="32" t="s">
        <v>334</v>
      </c>
      <c r="I20" s="374" t="s">
        <v>335</v>
      </c>
      <c r="J20" s="374" t="s">
        <v>336</v>
      </c>
      <c r="K20" s="374" t="s">
        <v>337</v>
      </c>
      <c r="L20" s="376" t="s">
        <v>338</v>
      </c>
    </row>
    <row r="21" spans="1:12" s="33" customFormat="1" ht="12" customHeight="1">
      <c r="A21" s="34" t="s">
        <v>339</v>
      </c>
      <c r="B21" s="375"/>
      <c r="C21" s="375"/>
      <c r="D21" s="35" t="s">
        <v>339</v>
      </c>
      <c r="E21" s="35" t="s">
        <v>340</v>
      </c>
      <c r="F21" s="35" t="s">
        <v>341</v>
      </c>
      <c r="G21" s="375"/>
      <c r="H21" s="35" t="s">
        <v>342</v>
      </c>
      <c r="I21" s="375"/>
      <c r="J21" s="375"/>
      <c r="K21" s="375"/>
      <c r="L21" s="377"/>
    </row>
    <row r="22" spans="1:12" ht="12" customHeight="1">
      <c r="A22" s="187">
        <v>1</v>
      </c>
      <c r="B22" s="50">
        <v>0.01</v>
      </c>
      <c r="C22" s="50">
        <v>0.0001</v>
      </c>
      <c r="D22" s="50">
        <v>1E-06</v>
      </c>
      <c r="E22" s="50">
        <v>10.764</v>
      </c>
      <c r="F22" s="50">
        <v>1.196</v>
      </c>
      <c r="G22" s="50">
        <v>0.000247</v>
      </c>
      <c r="H22" s="39" t="s">
        <v>343</v>
      </c>
      <c r="I22" s="50">
        <v>10.89</v>
      </c>
      <c r="J22" s="50">
        <v>0.3025</v>
      </c>
      <c r="K22" s="50">
        <v>0.001008</v>
      </c>
      <c r="L22" s="51">
        <v>0.001008</v>
      </c>
    </row>
    <row r="23" spans="1:12" ht="12" customHeight="1">
      <c r="A23" s="49">
        <v>100</v>
      </c>
      <c r="B23" s="188">
        <v>1</v>
      </c>
      <c r="C23" s="50">
        <v>0.01</v>
      </c>
      <c r="D23" s="50">
        <v>0.0001</v>
      </c>
      <c r="E23" s="50">
        <v>1076.4</v>
      </c>
      <c r="F23" s="50">
        <v>119.6</v>
      </c>
      <c r="G23" s="50">
        <v>0.024711</v>
      </c>
      <c r="H23" s="50">
        <v>3.9E-05</v>
      </c>
      <c r="I23" s="50">
        <v>1089</v>
      </c>
      <c r="J23" s="50">
        <v>30.25</v>
      </c>
      <c r="K23" s="50">
        <v>0.10083</v>
      </c>
      <c r="L23" s="51">
        <v>0.010083</v>
      </c>
    </row>
    <row r="24" spans="1:12" ht="12" customHeight="1">
      <c r="A24" s="49">
        <v>10000</v>
      </c>
      <c r="B24" s="50">
        <v>100</v>
      </c>
      <c r="C24" s="188">
        <v>1</v>
      </c>
      <c r="D24" s="50">
        <v>0.01</v>
      </c>
      <c r="E24" s="39" t="s">
        <v>343</v>
      </c>
      <c r="F24" s="50">
        <v>11960</v>
      </c>
      <c r="G24" s="50">
        <v>2.4711</v>
      </c>
      <c r="H24" s="50">
        <v>0.003861</v>
      </c>
      <c r="I24" s="50">
        <v>108900</v>
      </c>
      <c r="J24" s="50">
        <v>3025</v>
      </c>
      <c r="K24" s="50">
        <v>10.083</v>
      </c>
      <c r="L24" s="51">
        <v>1.0083</v>
      </c>
    </row>
    <row r="25" spans="1:12" ht="12" customHeight="1">
      <c r="A25" s="49">
        <v>1000000</v>
      </c>
      <c r="B25" s="50">
        <v>10000</v>
      </c>
      <c r="C25" s="50">
        <v>100</v>
      </c>
      <c r="D25" s="188">
        <v>1</v>
      </c>
      <c r="E25" s="39" t="s">
        <v>343</v>
      </c>
      <c r="F25" s="39" t="s">
        <v>343</v>
      </c>
      <c r="G25" s="50">
        <v>247.11</v>
      </c>
      <c r="H25" s="50">
        <v>0.3861</v>
      </c>
      <c r="I25" s="50">
        <v>10890000</v>
      </c>
      <c r="J25" s="50">
        <v>302500</v>
      </c>
      <c r="K25" s="50">
        <v>1008.3</v>
      </c>
      <c r="L25" s="51">
        <v>100.83</v>
      </c>
    </row>
    <row r="26" spans="1:12" ht="12" customHeight="1">
      <c r="A26" s="49">
        <v>0.092903</v>
      </c>
      <c r="B26" s="50">
        <v>0.000929</v>
      </c>
      <c r="C26" s="50">
        <v>9.3E-06</v>
      </c>
      <c r="D26" s="39" t="s">
        <v>343</v>
      </c>
      <c r="E26" s="188">
        <v>1</v>
      </c>
      <c r="F26" s="50">
        <v>0.11</v>
      </c>
      <c r="G26" s="39" t="s">
        <v>343</v>
      </c>
      <c r="H26" s="39" t="s">
        <v>343</v>
      </c>
      <c r="I26" s="50">
        <v>1.0117</v>
      </c>
      <c r="J26" s="50">
        <v>0.0281</v>
      </c>
      <c r="K26" s="39" t="s">
        <v>343</v>
      </c>
      <c r="L26" s="40" t="s">
        <v>343</v>
      </c>
    </row>
    <row r="27" spans="1:12" ht="12" customHeight="1">
      <c r="A27" s="49">
        <v>0.83613</v>
      </c>
      <c r="B27" s="50">
        <v>0.008361</v>
      </c>
      <c r="C27" s="50">
        <v>8.4E-05</v>
      </c>
      <c r="D27" s="39" t="s">
        <v>343</v>
      </c>
      <c r="E27" s="50">
        <v>9</v>
      </c>
      <c r="F27" s="188">
        <v>1</v>
      </c>
      <c r="G27" s="39" t="s">
        <v>343</v>
      </c>
      <c r="H27" s="39" t="s">
        <v>343</v>
      </c>
      <c r="I27" s="50">
        <v>9.1055</v>
      </c>
      <c r="J27" s="50">
        <v>0.25293</v>
      </c>
      <c r="K27" s="39" t="s">
        <v>343</v>
      </c>
      <c r="L27" s="40" t="s">
        <v>343</v>
      </c>
    </row>
    <row r="28" spans="1:12" ht="12" customHeight="1">
      <c r="A28" s="49">
        <v>4046.8</v>
      </c>
      <c r="B28" s="50">
        <v>40.468</v>
      </c>
      <c r="C28" s="50">
        <v>0.40468</v>
      </c>
      <c r="D28" s="50">
        <v>0.004047</v>
      </c>
      <c r="E28" s="50">
        <v>43560</v>
      </c>
      <c r="F28" s="50">
        <v>4840</v>
      </c>
      <c r="G28" s="188">
        <v>1</v>
      </c>
      <c r="H28" s="50">
        <v>0.00156</v>
      </c>
      <c r="I28" s="39" t="s">
        <v>343</v>
      </c>
      <c r="J28" s="39" t="s">
        <v>343</v>
      </c>
      <c r="K28" s="50">
        <v>4.08043</v>
      </c>
      <c r="L28" s="51">
        <v>0.40804</v>
      </c>
    </row>
    <row r="29" spans="1:12" ht="12" customHeight="1">
      <c r="A29" s="49">
        <v>2589998</v>
      </c>
      <c r="B29" s="50">
        <v>25899</v>
      </c>
      <c r="C29" s="50">
        <v>258.99</v>
      </c>
      <c r="D29" s="50">
        <v>2.5899</v>
      </c>
      <c r="E29" s="39" t="s">
        <v>343</v>
      </c>
      <c r="F29" s="50">
        <v>3097600</v>
      </c>
      <c r="G29" s="50">
        <v>640</v>
      </c>
      <c r="H29" s="188">
        <v>1</v>
      </c>
      <c r="I29" s="39" t="s">
        <v>343</v>
      </c>
      <c r="J29" s="39" t="s">
        <v>343</v>
      </c>
      <c r="K29" s="50">
        <v>2611.5</v>
      </c>
      <c r="L29" s="51">
        <v>261.15</v>
      </c>
    </row>
    <row r="30" spans="1:12" ht="12" customHeight="1">
      <c r="A30" s="49">
        <v>0.091827</v>
      </c>
      <c r="B30" s="50">
        <v>0.000918</v>
      </c>
      <c r="C30" s="50">
        <v>9.2E-05</v>
      </c>
      <c r="D30" s="39" t="s">
        <v>343</v>
      </c>
      <c r="E30" s="50">
        <v>0.98846</v>
      </c>
      <c r="F30" s="50">
        <v>0.10982</v>
      </c>
      <c r="G30" s="39" t="s">
        <v>343</v>
      </c>
      <c r="H30" s="39" t="s">
        <v>343</v>
      </c>
      <c r="I30" s="188">
        <v>1</v>
      </c>
      <c r="J30" s="50">
        <v>0.02778</v>
      </c>
      <c r="K30" s="39" t="s">
        <v>343</v>
      </c>
      <c r="L30" s="40" t="s">
        <v>343</v>
      </c>
    </row>
    <row r="31" spans="1:12" ht="12" customHeight="1">
      <c r="A31" s="49">
        <v>3.3058</v>
      </c>
      <c r="B31" s="50">
        <v>0.033058</v>
      </c>
      <c r="C31" s="50">
        <v>0.000331</v>
      </c>
      <c r="D31" s="50">
        <v>3E-06</v>
      </c>
      <c r="E31" s="50">
        <v>35.583</v>
      </c>
      <c r="F31" s="50">
        <v>3.9537</v>
      </c>
      <c r="G31" s="39" t="s">
        <v>343</v>
      </c>
      <c r="H31" s="39" t="s">
        <v>343</v>
      </c>
      <c r="I31" s="50">
        <v>36</v>
      </c>
      <c r="J31" s="188">
        <v>1</v>
      </c>
      <c r="K31" s="50">
        <v>0.00333</v>
      </c>
      <c r="L31" s="51">
        <v>0.00033</v>
      </c>
    </row>
    <row r="32" spans="1:12" ht="12" customHeight="1">
      <c r="A32" s="49">
        <v>991.74</v>
      </c>
      <c r="B32" s="50">
        <v>9.9174</v>
      </c>
      <c r="C32" s="50">
        <v>0.099174</v>
      </c>
      <c r="D32" s="50">
        <v>0.000992</v>
      </c>
      <c r="E32" s="39" t="s">
        <v>343</v>
      </c>
      <c r="F32" s="50">
        <v>1186.1</v>
      </c>
      <c r="G32" s="50">
        <v>0.24506</v>
      </c>
      <c r="H32" s="50">
        <v>0.000382</v>
      </c>
      <c r="I32" s="50">
        <v>10800</v>
      </c>
      <c r="J32" s="50">
        <v>300</v>
      </c>
      <c r="K32" s="188">
        <v>1</v>
      </c>
      <c r="L32" s="51">
        <v>0.1</v>
      </c>
    </row>
    <row r="33" spans="1:12" ht="12" customHeight="1">
      <c r="A33" s="52">
        <v>9917.36</v>
      </c>
      <c r="B33" s="53">
        <v>99.1736</v>
      </c>
      <c r="C33" s="53">
        <v>0.991736</v>
      </c>
      <c r="D33" s="53">
        <v>0.009917</v>
      </c>
      <c r="E33" s="54" t="s">
        <v>343</v>
      </c>
      <c r="F33" s="53">
        <v>11861</v>
      </c>
      <c r="G33" s="53">
        <v>2.4507</v>
      </c>
      <c r="H33" s="53">
        <v>0.003829</v>
      </c>
      <c r="I33" s="53">
        <v>108000</v>
      </c>
      <c r="J33" s="53">
        <v>3000</v>
      </c>
      <c r="K33" s="53">
        <v>10</v>
      </c>
      <c r="L33" s="189">
        <v>1</v>
      </c>
    </row>
    <row r="34" spans="1:12" ht="7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3.5">
      <c r="A35" s="379" t="s">
        <v>344</v>
      </c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</row>
    <row r="36" spans="1:12" ht="10.5" customHeight="1">
      <c r="A36" s="55" t="s">
        <v>345</v>
      </c>
      <c r="B36" s="32" t="s">
        <v>346</v>
      </c>
      <c r="C36" s="381" t="s">
        <v>347</v>
      </c>
      <c r="D36" s="381" t="s">
        <v>348</v>
      </c>
      <c r="E36" s="381" t="s">
        <v>349</v>
      </c>
      <c r="F36" s="381" t="s">
        <v>350</v>
      </c>
      <c r="G36" s="56"/>
      <c r="H36" s="56"/>
      <c r="I36" s="56"/>
      <c r="J36" s="56"/>
      <c r="K36" s="56"/>
      <c r="L36" s="57"/>
    </row>
    <row r="37" spans="1:12" ht="10.5" customHeight="1">
      <c r="A37" s="58" t="s">
        <v>351</v>
      </c>
      <c r="B37" s="59" t="s">
        <v>339</v>
      </c>
      <c r="C37" s="382"/>
      <c r="D37" s="382"/>
      <c r="E37" s="382"/>
      <c r="F37" s="382"/>
      <c r="G37" s="59" t="s">
        <v>352</v>
      </c>
      <c r="H37" s="59" t="s">
        <v>353</v>
      </c>
      <c r="I37" s="59" t="s">
        <v>354</v>
      </c>
      <c r="J37" s="59" t="s">
        <v>355</v>
      </c>
      <c r="K37" s="59" t="s">
        <v>356</v>
      </c>
      <c r="L37" s="60" t="s">
        <v>357</v>
      </c>
    </row>
    <row r="38" spans="1:12" ht="10.5" customHeight="1">
      <c r="A38" s="61" t="s">
        <v>358</v>
      </c>
      <c r="B38" s="62" t="s">
        <v>359</v>
      </c>
      <c r="C38" s="383"/>
      <c r="D38" s="383"/>
      <c r="E38" s="383"/>
      <c r="F38" s="383"/>
      <c r="G38" s="35"/>
      <c r="H38" s="35"/>
      <c r="I38" s="35"/>
      <c r="J38" s="35"/>
      <c r="K38" s="35"/>
      <c r="L38" s="36"/>
    </row>
    <row r="39" spans="1:12" ht="12" customHeight="1">
      <c r="A39" s="184">
        <v>1</v>
      </c>
      <c r="B39" s="38">
        <v>0.001</v>
      </c>
      <c r="C39" s="38">
        <v>1E-06</v>
      </c>
      <c r="D39" s="38">
        <v>0.061024</v>
      </c>
      <c r="E39" s="38">
        <v>3.5E-05</v>
      </c>
      <c r="F39" s="39" t="s">
        <v>360</v>
      </c>
      <c r="G39" s="39" t="s">
        <v>360</v>
      </c>
      <c r="H39" s="39" t="s">
        <v>360</v>
      </c>
      <c r="I39" s="38">
        <v>4E-05</v>
      </c>
      <c r="J39" s="39" t="s">
        <v>360</v>
      </c>
      <c r="K39" s="39" t="s">
        <v>360</v>
      </c>
      <c r="L39" s="40" t="s">
        <v>360</v>
      </c>
    </row>
    <row r="40" spans="1:12" ht="12" customHeight="1">
      <c r="A40" s="37">
        <v>1000</v>
      </c>
      <c r="B40" s="185">
        <v>1</v>
      </c>
      <c r="C40" s="38">
        <v>0.001</v>
      </c>
      <c r="D40" s="38">
        <v>61.024</v>
      </c>
      <c r="E40" s="38">
        <v>0.03531</v>
      </c>
      <c r="F40" s="39" t="s">
        <v>360</v>
      </c>
      <c r="G40" s="38">
        <v>2.1134</v>
      </c>
      <c r="H40" s="38">
        <v>0.26417</v>
      </c>
      <c r="I40" s="38">
        <v>0.03594</v>
      </c>
      <c r="J40" s="38">
        <v>0.55435</v>
      </c>
      <c r="K40" s="39" t="s">
        <v>360</v>
      </c>
      <c r="L40" s="40" t="s">
        <v>360</v>
      </c>
    </row>
    <row r="41" spans="1:12" ht="12" customHeight="1">
      <c r="A41" s="37">
        <v>1000000</v>
      </c>
      <c r="B41" s="38">
        <v>1000</v>
      </c>
      <c r="C41" s="185">
        <v>1</v>
      </c>
      <c r="D41" s="39">
        <v>61024</v>
      </c>
      <c r="E41" s="38">
        <v>35.315</v>
      </c>
      <c r="F41" s="38">
        <v>1.30795</v>
      </c>
      <c r="G41" s="38">
        <v>2113.4</v>
      </c>
      <c r="H41" s="38">
        <v>264.17</v>
      </c>
      <c r="I41" s="38">
        <v>35.937</v>
      </c>
      <c r="J41" s="39" t="s">
        <v>360</v>
      </c>
      <c r="K41" s="38">
        <v>5.5435</v>
      </c>
      <c r="L41" s="41">
        <v>0.16637</v>
      </c>
    </row>
    <row r="42" spans="1:12" ht="12" customHeight="1">
      <c r="A42" s="43">
        <v>16.387</v>
      </c>
      <c r="B42" s="38">
        <v>0.01638</v>
      </c>
      <c r="C42" s="39">
        <v>1.6E-05</v>
      </c>
      <c r="D42" s="185">
        <v>1</v>
      </c>
      <c r="E42" s="39" t="s">
        <v>360</v>
      </c>
      <c r="F42" s="39" t="s">
        <v>360</v>
      </c>
      <c r="G42" s="39" t="s">
        <v>360</v>
      </c>
      <c r="H42" s="39" t="s">
        <v>360</v>
      </c>
      <c r="I42" s="39" t="s">
        <v>360</v>
      </c>
      <c r="J42" s="39" t="s">
        <v>360</v>
      </c>
      <c r="K42" s="39" t="s">
        <v>360</v>
      </c>
      <c r="L42" s="40" t="s">
        <v>360</v>
      </c>
    </row>
    <row r="43" spans="1:12" ht="12" customHeight="1">
      <c r="A43" s="37">
        <v>28317</v>
      </c>
      <c r="B43" s="38">
        <v>28.317</v>
      </c>
      <c r="C43" s="39">
        <v>0.02831</v>
      </c>
      <c r="D43" s="38">
        <v>1728</v>
      </c>
      <c r="E43" s="185">
        <v>1</v>
      </c>
      <c r="F43" s="38">
        <v>0.03704</v>
      </c>
      <c r="G43" s="39" t="s">
        <v>360</v>
      </c>
      <c r="H43" s="38">
        <v>7.4805</v>
      </c>
      <c r="I43" s="38">
        <v>1.0176</v>
      </c>
      <c r="J43" s="38">
        <v>15.698</v>
      </c>
      <c r="K43" s="39">
        <v>0.15698</v>
      </c>
      <c r="L43" s="40" t="s">
        <v>360</v>
      </c>
    </row>
    <row r="44" spans="1:12" ht="12" customHeight="1">
      <c r="A44" s="63">
        <v>764559.8</v>
      </c>
      <c r="B44" s="38">
        <v>764.53</v>
      </c>
      <c r="C44" s="39">
        <v>0.76453</v>
      </c>
      <c r="D44" s="38">
        <v>46656</v>
      </c>
      <c r="E44" s="38">
        <v>27</v>
      </c>
      <c r="F44" s="185">
        <v>1</v>
      </c>
      <c r="G44" s="39" t="s">
        <v>326</v>
      </c>
      <c r="H44" s="38">
        <v>201.97</v>
      </c>
      <c r="I44" s="38">
        <v>27.475</v>
      </c>
      <c r="J44" s="38">
        <v>423.83</v>
      </c>
      <c r="K44" s="39">
        <v>4.2383</v>
      </c>
      <c r="L44" s="40">
        <v>0.12719</v>
      </c>
    </row>
    <row r="45" spans="1:12" ht="12" customHeight="1">
      <c r="A45" s="37">
        <v>473.18</v>
      </c>
      <c r="B45" s="38">
        <v>0.47318</v>
      </c>
      <c r="C45" s="39" t="s">
        <v>326</v>
      </c>
      <c r="D45" s="38">
        <v>28.875</v>
      </c>
      <c r="E45" s="39" t="s">
        <v>326</v>
      </c>
      <c r="F45" s="39" t="s">
        <v>326</v>
      </c>
      <c r="G45" s="185">
        <v>1</v>
      </c>
      <c r="H45" s="38">
        <v>0.125</v>
      </c>
      <c r="I45" s="39" t="s">
        <v>326</v>
      </c>
      <c r="J45" s="38">
        <v>0.26231</v>
      </c>
      <c r="K45" s="39" t="s">
        <v>326</v>
      </c>
      <c r="L45" s="40" t="s">
        <v>326</v>
      </c>
    </row>
    <row r="46" spans="1:12" ht="12" customHeight="1">
      <c r="A46" s="37">
        <v>3785.4</v>
      </c>
      <c r="B46" s="38">
        <v>3.7854</v>
      </c>
      <c r="C46" s="38">
        <v>0.00378</v>
      </c>
      <c r="D46" s="38">
        <v>231</v>
      </c>
      <c r="E46" s="38">
        <v>0.13368</v>
      </c>
      <c r="F46" s="39" t="s">
        <v>326</v>
      </c>
      <c r="G46" s="39">
        <v>8</v>
      </c>
      <c r="H46" s="185">
        <v>1</v>
      </c>
      <c r="I46" s="38">
        <v>0.13604</v>
      </c>
      <c r="J46" s="38">
        <v>2.0985</v>
      </c>
      <c r="K46" s="39">
        <v>0.020985</v>
      </c>
      <c r="L46" s="40" t="s">
        <v>326</v>
      </c>
    </row>
    <row r="47" spans="1:12" ht="12" customHeight="1">
      <c r="A47" s="37">
        <v>27826</v>
      </c>
      <c r="B47" s="38">
        <v>27.826</v>
      </c>
      <c r="C47" s="38">
        <v>0.02783</v>
      </c>
      <c r="D47" s="38">
        <v>1698.1</v>
      </c>
      <c r="E47" s="38">
        <v>0.98274</v>
      </c>
      <c r="F47" s="38">
        <v>0.0367</v>
      </c>
      <c r="G47" s="39" t="s">
        <v>326</v>
      </c>
      <c r="H47" s="38">
        <v>7.3509</v>
      </c>
      <c r="I47" s="185">
        <v>1</v>
      </c>
      <c r="J47" s="38">
        <v>15.426</v>
      </c>
      <c r="K47" s="39">
        <v>0.15426</v>
      </c>
      <c r="L47" s="40">
        <v>0.00463</v>
      </c>
    </row>
    <row r="48" spans="1:12" ht="12" customHeight="1">
      <c r="A48" s="37">
        <v>1803.9</v>
      </c>
      <c r="B48" s="38">
        <v>1.8039</v>
      </c>
      <c r="C48" s="39" t="s">
        <v>326</v>
      </c>
      <c r="D48" s="38">
        <v>110.08</v>
      </c>
      <c r="E48" s="38">
        <v>0.063704</v>
      </c>
      <c r="F48" s="39" t="s">
        <v>326</v>
      </c>
      <c r="G48" s="39">
        <v>3.8123</v>
      </c>
      <c r="H48" s="38">
        <v>0.47654</v>
      </c>
      <c r="I48" s="38">
        <v>0.064827</v>
      </c>
      <c r="J48" s="185">
        <v>1</v>
      </c>
      <c r="K48" s="38">
        <v>0.01</v>
      </c>
      <c r="L48" s="41">
        <v>0.0003</v>
      </c>
    </row>
    <row r="49" spans="1:12" ht="12" customHeight="1">
      <c r="A49" s="37">
        <v>180390</v>
      </c>
      <c r="B49" s="38">
        <v>180.39</v>
      </c>
      <c r="C49" s="38">
        <v>0.18039</v>
      </c>
      <c r="D49" s="38">
        <v>11008</v>
      </c>
      <c r="E49" s="38">
        <v>6.3704</v>
      </c>
      <c r="F49" s="64">
        <v>0.23668</v>
      </c>
      <c r="G49" s="38">
        <v>381.23</v>
      </c>
      <c r="H49" s="38">
        <v>47.654</v>
      </c>
      <c r="I49" s="38">
        <v>6.4827</v>
      </c>
      <c r="J49" s="38">
        <v>100</v>
      </c>
      <c r="K49" s="185">
        <v>1</v>
      </c>
      <c r="L49" s="41">
        <v>0.03001</v>
      </c>
    </row>
    <row r="50" spans="1:12" ht="12" customHeight="1">
      <c r="A50" s="65" t="s">
        <v>326</v>
      </c>
      <c r="B50" s="47">
        <v>6010.5</v>
      </c>
      <c r="C50" s="47">
        <v>6.0105</v>
      </c>
      <c r="D50" s="54" t="s">
        <v>326</v>
      </c>
      <c r="E50" s="47">
        <v>212.26</v>
      </c>
      <c r="F50" s="47">
        <v>7.8615</v>
      </c>
      <c r="G50" s="54" t="s">
        <v>326</v>
      </c>
      <c r="H50" s="54" t="s">
        <v>326</v>
      </c>
      <c r="I50" s="47">
        <v>216</v>
      </c>
      <c r="J50" s="47">
        <v>3331.9</v>
      </c>
      <c r="K50" s="47">
        <v>33.19</v>
      </c>
      <c r="L50" s="186">
        <v>1</v>
      </c>
    </row>
    <row r="51" spans="1:12" ht="7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3.5">
      <c r="A52" s="379" t="s">
        <v>361</v>
      </c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</row>
    <row r="53" spans="1:11" ht="12" customHeight="1">
      <c r="A53" s="385" t="s">
        <v>362</v>
      </c>
      <c r="B53" s="374" t="s">
        <v>363</v>
      </c>
      <c r="C53" s="374" t="s">
        <v>364</v>
      </c>
      <c r="D53" s="374" t="s">
        <v>365</v>
      </c>
      <c r="E53" s="374" t="s">
        <v>366</v>
      </c>
      <c r="F53" s="374" t="s">
        <v>367</v>
      </c>
      <c r="G53" s="374" t="s">
        <v>368</v>
      </c>
      <c r="H53" s="374" t="s">
        <v>369</v>
      </c>
      <c r="I53" s="374" t="s">
        <v>370</v>
      </c>
      <c r="J53" s="374" t="s">
        <v>371</v>
      </c>
      <c r="K53" s="376" t="s">
        <v>372</v>
      </c>
    </row>
    <row r="54" spans="1:11" ht="12" customHeight="1">
      <c r="A54" s="386"/>
      <c r="B54" s="380"/>
      <c r="C54" s="387"/>
      <c r="D54" s="380"/>
      <c r="E54" s="380"/>
      <c r="F54" s="380"/>
      <c r="G54" s="380"/>
      <c r="H54" s="380"/>
      <c r="I54" s="380"/>
      <c r="J54" s="380"/>
      <c r="K54" s="384"/>
    </row>
    <row r="55" spans="1:11" ht="12" customHeight="1">
      <c r="A55" s="187">
        <v>1</v>
      </c>
      <c r="B55" s="50">
        <v>0.001</v>
      </c>
      <c r="C55" s="39" t="s">
        <v>373</v>
      </c>
      <c r="D55" s="50">
        <v>15.432</v>
      </c>
      <c r="E55" s="50">
        <v>0.03527</v>
      </c>
      <c r="F55" s="50">
        <v>0.0022</v>
      </c>
      <c r="G55" s="39" t="s">
        <v>373</v>
      </c>
      <c r="H55" s="39" t="s">
        <v>373</v>
      </c>
      <c r="I55" s="50">
        <v>0.26667</v>
      </c>
      <c r="J55" s="50">
        <v>0.00167</v>
      </c>
      <c r="K55" s="40" t="s">
        <v>373</v>
      </c>
    </row>
    <row r="56" spans="1:11" ht="12" customHeight="1">
      <c r="A56" s="49">
        <v>1000</v>
      </c>
      <c r="B56" s="188">
        <v>1</v>
      </c>
      <c r="C56" s="50">
        <v>0.0001</v>
      </c>
      <c r="D56" s="50">
        <v>15432</v>
      </c>
      <c r="E56" s="50">
        <v>35.273</v>
      </c>
      <c r="F56" s="50">
        <v>2.2046</v>
      </c>
      <c r="G56" s="50">
        <v>0.0011</v>
      </c>
      <c r="H56" s="50">
        <v>0.00098</v>
      </c>
      <c r="I56" s="50">
        <v>266.67</v>
      </c>
      <c r="J56" s="50">
        <v>1.6667</v>
      </c>
      <c r="K56" s="51">
        <v>0.26667</v>
      </c>
    </row>
    <row r="57" spans="1:11" ht="12" customHeight="1">
      <c r="A57" s="49">
        <v>1000000</v>
      </c>
      <c r="B57" s="50">
        <v>1000</v>
      </c>
      <c r="C57" s="188">
        <v>1</v>
      </c>
      <c r="D57" s="39" t="s">
        <v>373</v>
      </c>
      <c r="E57" s="39" t="s">
        <v>373</v>
      </c>
      <c r="F57" s="50">
        <v>2204.6</v>
      </c>
      <c r="G57" s="50">
        <v>1.1023</v>
      </c>
      <c r="H57" s="50">
        <v>0.98421</v>
      </c>
      <c r="I57" s="39" t="s">
        <v>373</v>
      </c>
      <c r="J57" s="50">
        <v>1666.7</v>
      </c>
      <c r="K57" s="51">
        <v>266.67</v>
      </c>
    </row>
    <row r="58" spans="1:11" ht="12" customHeight="1">
      <c r="A58" s="49">
        <v>0.0648</v>
      </c>
      <c r="B58" s="39" t="s">
        <v>373</v>
      </c>
      <c r="C58" s="39" t="s">
        <v>373</v>
      </c>
      <c r="D58" s="188">
        <v>1</v>
      </c>
      <c r="E58" s="50">
        <v>0.00229</v>
      </c>
      <c r="F58" s="50">
        <v>0.000743</v>
      </c>
      <c r="G58" s="39" t="s">
        <v>373</v>
      </c>
      <c r="H58" s="39" t="s">
        <v>373</v>
      </c>
      <c r="I58" s="50">
        <v>0.01728</v>
      </c>
      <c r="J58" s="50">
        <v>0.00108</v>
      </c>
      <c r="K58" s="40" t="s">
        <v>373</v>
      </c>
    </row>
    <row r="59" spans="1:11" ht="12" customHeight="1">
      <c r="A59" s="66">
        <v>28.35</v>
      </c>
      <c r="B59" s="50">
        <v>0.02835</v>
      </c>
      <c r="C59" s="39" t="s">
        <v>373</v>
      </c>
      <c r="D59" s="50">
        <v>437.5</v>
      </c>
      <c r="E59" s="188">
        <v>1</v>
      </c>
      <c r="F59" s="50">
        <v>0.0625</v>
      </c>
      <c r="G59" s="39" t="s">
        <v>373</v>
      </c>
      <c r="H59" s="39" t="s">
        <v>373</v>
      </c>
      <c r="I59" s="50">
        <v>7.5598</v>
      </c>
      <c r="J59" s="50">
        <v>0.04725</v>
      </c>
      <c r="K59" s="40" t="s">
        <v>373</v>
      </c>
    </row>
    <row r="60" spans="1:11" ht="12" customHeight="1">
      <c r="A60" s="49">
        <v>453.6</v>
      </c>
      <c r="B60" s="50">
        <v>0.4536</v>
      </c>
      <c r="C60" s="50">
        <v>0.000454</v>
      </c>
      <c r="D60" s="50">
        <v>7000</v>
      </c>
      <c r="E60" s="50">
        <v>16</v>
      </c>
      <c r="F60" s="188">
        <v>1</v>
      </c>
      <c r="G60" s="50">
        <v>0.00045</v>
      </c>
      <c r="H60" s="50">
        <v>0.00045</v>
      </c>
      <c r="I60" s="50">
        <v>120.96</v>
      </c>
      <c r="J60" s="50">
        <v>0.75599</v>
      </c>
      <c r="K60" s="51">
        <v>0.12096</v>
      </c>
    </row>
    <row r="61" spans="1:11" ht="12" customHeight="1">
      <c r="A61" s="67" t="s">
        <v>373</v>
      </c>
      <c r="B61" s="50">
        <v>907.18</v>
      </c>
      <c r="C61" s="50">
        <v>0.90718</v>
      </c>
      <c r="D61" s="39" t="s">
        <v>373</v>
      </c>
      <c r="E61" s="50">
        <v>32000</v>
      </c>
      <c r="F61" s="50">
        <v>2000</v>
      </c>
      <c r="G61" s="50">
        <v>0.8929</v>
      </c>
      <c r="H61" s="50">
        <v>0.8929</v>
      </c>
      <c r="I61" s="39" t="s">
        <v>373</v>
      </c>
      <c r="J61" s="50">
        <v>1512</v>
      </c>
      <c r="K61" s="51">
        <v>241.92</v>
      </c>
    </row>
    <row r="62" spans="1:11" ht="12" customHeight="1">
      <c r="A62" s="67" t="s">
        <v>373</v>
      </c>
      <c r="B62" s="50">
        <v>1016.05</v>
      </c>
      <c r="C62" s="68">
        <v>1.016</v>
      </c>
      <c r="D62" s="39" t="s">
        <v>373</v>
      </c>
      <c r="E62" s="50">
        <v>35840</v>
      </c>
      <c r="F62" s="50">
        <v>2240</v>
      </c>
      <c r="G62" s="50">
        <v>1.12</v>
      </c>
      <c r="H62" s="188">
        <v>1</v>
      </c>
      <c r="I62" s="50">
        <v>270944</v>
      </c>
      <c r="J62" s="50">
        <v>1693.4</v>
      </c>
      <c r="K62" s="51">
        <v>270.95</v>
      </c>
    </row>
    <row r="63" spans="1:11" ht="12" customHeight="1">
      <c r="A63" s="49">
        <v>3.75</v>
      </c>
      <c r="B63" s="39" t="s">
        <v>373</v>
      </c>
      <c r="C63" s="39" t="s">
        <v>373</v>
      </c>
      <c r="D63" s="50">
        <v>57.872</v>
      </c>
      <c r="E63" s="50">
        <v>0.13228</v>
      </c>
      <c r="F63" s="50">
        <v>0.00827</v>
      </c>
      <c r="G63" s="39" t="s">
        <v>373</v>
      </c>
      <c r="H63" s="39" t="s">
        <v>373</v>
      </c>
      <c r="I63" s="188">
        <v>1</v>
      </c>
      <c r="J63" s="39" t="s">
        <v>373</v>
      </c>
      <c r="K63" s="40" t="s">
        <v>373</v>
      </c>
    </row>
    <row r="64" spans="1:11" ht="12" customHeight="1">
      <c r="A64" s="49">
        <v>600</v>
      </c>
      <c r="B64" s="50">
        <v>0.6</v>
      </c>
      <c r="C64" s="50">
        <v>0.0006</v>
      </c>
      <c r="D64" s="50">
        <v>9259.6</v>
      </c>
      <c r="E64" s="50">
        <v>21.164</v>
      </c>
      <c r="F64" s="50">
        <v>1.3228</v>
      </c>
      <c r="G64" s="39" t="s">
        <v>373</v>
      </c>
      <c r="H64" s="39" t="s">
        <v>373</v>
      </c>
      <c r="I64" s="50">
        <v>160</v>
      </c>
      <c r="J64" s="188">
        <v>1</v>
      </c>
      <c r="K64" s="51">
        <v>0.16</v>
      </c>
    </row>
    <row r="65" spans="1:11" ht="12" customHeight="1">
      <c r="A65" s="46">
        <v>3750</v>
      </c>
      <c r="B65" s="47">
        <v>3.75</v>
      </c>
      <c r="C65" s="47">
        <v>0.00375</v>
      </c>
      <c r="D65" s="47">
        <v>57872</v>
      </c>
      <c r="E65" s="47">
        <v>132.28</v>
      </c>
      <c r="F65" s="47">
        <v>8.2672</v>
      </c>
      <c r="G65" s="47">
        <v>0.00413</v>
      </c>
      <c r="H65" s="47">
        <v>0.00369</v>
      </c>
      <c r="I65" s="47">
        <v>1000</v>
      </c>
      <c r="J65" s="47">
        <v>6.25</v>
      </c>
      <c r="K65" s="186">
        <v>1</v>
      </c>
    </row>
  </sheetData>
  <sheetProtection/>
  <mergeCells count="37">
    <mergeCell ref="K53:K54"/>
    <mergeCell ref="A53:A54"/>
    <mergeCell ref="B53:B54"/>
    <mergeCell ref="C53:C54"/>
    <mergeCell ref="D53:D54"/>
    <mergeCell ref="E53:E54"/>
    <mergeCell ref="F53:F54"/>
    <mergeCell ref="G53:G54"/>
    <mergeCell ref="H53:H54"/>
    <mergeCell ref="K20:K21"/>
    <mergeCell ref="A35:L35"/>
    <mergeCell ref="C36:C38"/>
    <mergeCell ref="D36:D38"/>
    <mergeCell ref="E36:E38"/>
    <mergeCell ref="F36:F38"/>
    <mergeCell ref="I20:I21"/>
    <mergeCell ref="J20:J21"/>
    <mergeCell ref="A52:L52"/>
    <mergeCell ref="J53:J54"/>
    <mergeCell ref="I4:I5"/>
    <mergeCell ref="I53:I54"/>
    <mergeCell ref="K4:K5"/>
    <mergeCell ref="L4:L5"/>
    <mergeCell ref="A19:L19"/>
    <mergeCell ref="B20:B21"/>
    <mergeCell ref="C20:C21"/>
    <mergeCell ref="G20:G21"/>
    <mergeCell ref="J4:J5"/>
    <mergeCell ref="L20:L21"/>
    <mergeCell ref="A1:L1"/>
    <mergeCell ref="A3:L3"/>
    <mergeCell ref="B4:B5"/>
    <mergeCell ref="D4:D5"/>
    <mergeCell ref="E4:E5"/>
    <mergeCell ref="F4:F5"/>
    <mergeCell ref="G4:G5"/>
    <mergeCell ref="H4:H5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2015-04-07T07:43:24Z</cp:lastPrinted>
  <dcterms:created xsi:type="dcterms:W3CDTF">2013-02-26T04:32:24Z</dcterms:created>
  <dcterms:modified xsi:type="dcterms:W3CDTF">2015-04-07T07:43:55Z</dcterms:modified>
  <cp:category/>
  <cp:version/>
  <cp:contentType/>
  <cp:contentStatus/>
</cp:coreProperties>
</file>