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95" windowHeight="7830" activeTab="0"/>
  </bookViews>
  <sheets>
    <sheet name="位置及び面積" sheetId="1" r:id="rId1"/>
    <sheet name="グラフ" sheetId="2" r:id="rId2"/>
    <sheet name="1-1地目面積 " sheetId="3" r:id="rId3"/>
    <sheet name="1-2評価地積 " sheetId="4" r:id="rId4"/>
    <sheet name="1-3土地評価額 " sheetId="5" r:id="rId5"/>
    <sheet name="1-4軍用地の施設名及び面積 " sheetId="6" r:id="rId6"/>
    <sheet name="1-5農地転用状況 " sheetId="7" r:id="rId7"/>
    <sheet name="1-6農地転用の推移" sheetId="8" r:id="rId8"/>
    <sheet name="1-7年別月別平均気温" sheetId="9" r:id="rId9"/>
    <sheet name="1-8年別月別平均相対湿度" sheetId="10" r:id="rId10"/>
    <sheet name="1-9気象概況" sheetId="11" r:id="rId11"/>
    <sheet name="1-10年別月別降水量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2">'1-1地目面積 '!$A$1:$H$15</definedName>
    <definedName name="_xlnm.Print_Area" localSheetId="3">'1-2評価地積 '!$A$1:$H$14</definedName>
    <definedName name="_xlnm.Print_Area" localSheetId="4">'1-3土地評価額 '!$A$1:$H$14</definedName>
    <definedName name="_xlnm.Print_Area" localSheetId="9">'1-8年別月別平均相対湿度'!$A$1:$G$19</definedName>
    <definedName name="_xlnm.Print_Area" localSheetId="1">'グラフ'!$A$1:$J$133</definedName>
    <definedName name="_xlnm.Print_Area" localSheetId="0">'位置及び面積'!$A$1:$J$66</definedName>
    <definedName name="使用場所" localSheetId="2">#REF!</definedName>
    <definedName name="使用場所" localSheetId="3">#REF!</definedName>
    <definedName name="使用場所" localSheetId="4">#REF!</definedName>
    <definedName name="使用場所" localSheetId="5">#REF!</definedName>
    <definedName name="使用場所" localSheetId="6">#REF!</definedName>
    <definedName name="使用場所" localSheetId="7">#REF!</definedName>
    <definedName name="使用場所" localSheetId="1">#REF!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<sst xmlns="http://schemas.openxmlformats.org/spreadsheetml/2006/main" count="615" uniqueCount="239">
  <si>
    <t>　　　　　　宜 野 湾 市 の 位 置 及 び 面 積</t>
  </si>
  <si>
    <t>最　 東 　端</t>
  </si>
  <si>
    <t>東　　　　　　経　</t>
  </si>
  <si>
    <t>１２７°４７′２１″</t>
  </si>
  <si>
    <t>最 　西 　端</t>
  </si>
  <si>
    <t>１２７°４３′４６″</t>
  </si>
  <si>
    <t>最 　南 　端</t>
  </si>
  <si>
    <t>北　　　　　　緯　</t>
  </si>
  <si>
    <t>２６° １４′ ４５″</t>
  </si>
  <si>
    <t>最 　北 　端</t>
  </si>
  <si>
    <t>２６° １７′ ３８″</t>
  </si>
  <si>
    <t>総 　面 　積</t>
  </si>
  <si>
    <t>１．　地　目　面　積</t>
  </si>
  <si>
    <t>２．　評　価　地　積</t>
  </si>
  <si>
    <t>３．農　地　転　用　状　況</t>
  </si>
  <si>
    <t>４．月 別 降 水 量 及 び 平 均 気 温</t>
  </si>
  <si>
    <t>１．地目面積</t>
  </si>
  <si>
    <t>平成25年</t>
  </si>
  <si>
    <t>総　数</t>
  </si>
  <si>
    <t>宅　地</t>
  </si>
  <si>
    <t>畑</t>
  </si>
  <si>
    <t>原　野</t>
  </si>
  <si>
    <t>田</t>
  </si>
  <si>
    <t>その他</t>
  </si>
  <si>
    <t>２．評価地積</t>
  </si>
  <si>
    <t>３．農地転用状況</t>
  </si>
  <si>
    <t>住宅用地</t>
  </si>
  <si>
    <t>農 地 転 用 面 積</t>
  </si>
  <si>
    <t>平成23年</t>
  </si>
  <si>
    <t>平成24年</t>
  </si>
  <si>
    <t>降水量</t>
  </si>
  <si>
    <t>平均気温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</si>
  <si>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</si>
  <si>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</si>
  <si>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</si>
  <si>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</si>
  <si>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</si>
  <si>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</si>
  <si>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</si>
  <si>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</si>
  <si>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</si>
  <si>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</si>
  <si>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</si>
  <si>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</si>
  <si>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　均</t>
  </si>
  <si>
    <t>１. 地  目  面  積</t>
  </si>
  <si>
    <t>各年1月1日現在(単位 ： ㎡)</t>
  </si>
  <si>
    <t>総　　　数</t>
  </si>
  <si>
    <t>宅　　　地</t>
  </si>
  <si>
    <t>田</t>
  </si>
  <si>
    <t>畑</t>
  </si>
  <si>
    <t>原　　　野</t>
  </si>
  <si>
    <t>そ　の　他</t>
  </si>
  <si>
    <t>注 ：土地に関する概要調査報告書より</t>
  </si>
  <si>
    <t>資料：税務課</t>
  </si>
  <si>
    <t>　 ：その他は、軍用地、里道（地番がついていないもの）を含む</t>
  </si>
  <si>
    <t xml:space="preserve">   ：総面積は、国土交通省国土地理院の「全国都道府県市区町村別面積調」より</t>
  </si>
  <si>
    <t>２. 評　価　地　積</t>
  </si>
  <si>
    <t>注 ：土地に関する概要調査報告書より(法定免税点以上のもの)</t>
  </si>
  <si>
    <t>資料：税務課</t>
  </si>
  <si>
    <t xml:space="preserve">   ：その他は、軍用地を含む</t>
  </si>
  <si>
    <t>３. 土　地　評　価　額</t>
  </si>
  <si>
    <t>軍 用 地</t>
  </si>
  <si>
    <t>　を占めている。</t>
  </si>
  <si>
    <t>４. 軍用地の施設名及び面積</t>
  </si>
  <si>
    <t>施　設　名</t>
  </si>
  <si>
    <t>計</t>
  </si>
  <si>
    <t>国 有 地</t>
  </si>
  <si>
    <t>県 有 地</t>
  </si>
  <si>
    <t>市町村有地</t>
  </si>
  <si>
    <t>私 有 地</t>
  </si>
  <si>
    <t>キャンプ瑞慶覧ＦＡＣ6044</t>
  </si>
  <si>
    <t>普天間飛行場ＦＡＣ6051</t>
  </si>
  <si>
    <t>陸軍貯油施設ＦＡＣ6076</t>
  </si>
  <si>
    <t>総　　　　　　数</t>
  </si>
  <si>
    <t>　　　　資料：基地渉外課</t>
  </si>
  <si>
    <t>５.農 地 転 用 状 況</t>
  </si>
  <si>
    <t>農地法第４条</t>
  </si>
  <si>
    <t>農地法第5条及び公共用地</t>
  </si>
  <si>
    <t>合　　　　　　　　計</t>
  </si>
  <si>
    <t>件 数</t>
  </si>
  <si>
    <t>面　　　　　積</t>
  </si>
  <si>
    <t>住宅用地</t>
  </si>
  <si>
    <t>農家住宅</t>
  </si>
  <si>
    <t>一般個人住宅</t>
  </si>
  <si>
    <t>集団住宅その他</t>
  </si>
  <si>
    <t>小　　　　　計</t>
  </si>
  <si>
    <t>鉱工業用地</t>
  </si>
  <si>
    <t>鉱　　　　　業</t>
  </si>
  <si>
    <t>建設業</t>
  </si>
  <si>
    <t>金属・機械工業</t>
  </si>
  <si>
    <t>化学・紙パルプ工業</t>
  </si>
  <si>
    <t>繊維・食料品工業</t>
  </si>
  <si>
    <t>電気・ガス・水道事業</t>
  </si>
  <si>
    <t>公共用地</t>
  </si>
  <si>
    <t>学　校　用　地</t>
  </si>
  <si>
    <t>公　園　用　地</t>
  </si>
  <si>
    <t>道水路・鉄道用地</t>
  </si>
  <si>
    <t>その他の建物施設用地</t>
  </si>
  <si>
    <t>農林・漁業用施設</t>
  </si>
  <si>
    <t>官公署・疫病等公共施設</t>
  </si>
  <si>
    <t>運輸通信用建物施設</t>
  </si>
  <si>
    <t>商業・サービス業</t>
  </si>
  <si>
    <t>ゴルフ場・その他レジャー</t>
  </si>
  <si>
    <t>駐車場・資材置き場</t>
  </si>
  <si>
    <t>小　　　　計</t>
  </si>
  <si>
    <t>植　　　　　林</t>
  </si>
  <si>
    <t>そ　　の　　他</t>
  </si>
  <si>
    <t>合　　　　　計</t>
  </si>
  <si>
    <t>注 ： 農地法第４条は、自己名義の農地を農地以外にする場合</t>
  </si>
  <si>
    <t>　  　農地法第５条は、農地を農地以外のものにする為の売買又は賃借等の場合</t>
  </si>
  <si>
    <t>６. 農 地 転 用 の 推 移</t>
  </si>
  <si>
    <t>総数</t>
  </si>
  <si>
    <t>住宅用地</t>
  </si>
  <si>
    <t>鉱工業用地</t>
  </si>
  <si>
    <t>公共用地</t>
  </si>
  <si>
    <t>その他</t>
  </si>
  <si>
    <t>件　数</t>
  </si>
  <si>
    <t>面　積</t>
  </si>
  <si>
    <t>－</t>
  </si>
  <si>
    <t>気　　候</t>
  </si>
  <si>
    <t>（単位：℃）</t>
  </si>
  <si>
    <t>平　　　均</t>
  </si>
  <si>
    <t>1月</t>
  </si>
  <si>
    <t>2月</t>
  </si>
  <si>
    <t>3月</t>
  </si>
  <si>
    <t>4月</t>
  </si>
  <si>
    <t>5月</t>
  </si>
  <si>
    <t>7月</t>
  </si>
  <si>
    <t>8月</t>
  </si>
  <si>
    <t>9月</t>
  </si>
  <si>
    <t>10月</t>
  </si>
  <si>
    <t>11月</t>
  </si>
  <si>
    <t>12月</t>
  </si>
  <si>
    <t>資料：気象庁</t>
  </si>
  <si>
    <t>８.年 別 月 別 平 均 相 対 湿 度</t>
  </si>
  <si>
    <t>（単位：％）</t>
  </si>
  <si>
    <t>6月</t>
  </si>
  <si>
    <t>　概　　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</si>
  <si>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</si>
  <si>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</si>
  <si>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</si>
  <si>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</si>
  <si>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</si>
  <si>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</si>
  <si>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</si>
  <si>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</si>
  <si>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</si>
  <si>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</si>
  <si>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</si>
  <si>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</si>
  <si>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海面気圧ｈＰａ</t>
  </si>
  <si>
    <t>気温℃</t>
  </si>
  <si>
    <t>平均</t>
  </si>
  <si>
    <t>最高</t>
  </si>
  <si>
    <t>気温</t>
  </si>
  <si>
    <t>最低</t>
  </si>
  <si>
    <t>月日</t>
  </si>
  <si>
    <t>湿度％</t>
  </si>
  <si>
    <t>最小</t>
  </si>
  <si>
    <t>湿度</t>
  </si>
  <si>
    <t>風 速</t>
  </si>
  <si>
    <t>最大</t>
  </si>
  <si>
    <t>風速</t>
  </si>
  <si>
    <t>風向</t>
  </si>
  <si>
    <t>北</t>
  </si>
  <si>
    <t>南南西</t>
  </si>
  <si>
    <t>北北西</t>
  </si>
  <si>
    <t>北北東</t>
  </si>
  <si>
    <t>南</t>
  </si>
  <si>
    <t>最大瞬間</t>
  </si>
  <si>
    <t>南東</t>
  </si>
  <si>
    <t>降水量㎜</t>
  </si>
  <si>
    <t>総量</t>
  </si>
  <si>
    <t>最大日量</t>
  </si>
  <si>
    <t>１０. 年 別 月 別 降 水 量</t>
  </si>
  <si>
    <t>合計</t>
  </si>
  <si>
    <t>各年1月1日現在(単位：千円)</t>
  </si>
  <si>
    <t>注：計数は四捨五入によるため、必ずしも符合しない。</t>
  </si>
  <si>
    <t>平成23年</t>
  </si>
  <si>
    <t>平成24年</t>
  </si>
  <si>
    <t>平成25年</t>
  </si>
  <si>
    <t xml:space="preserve"> 　　   の観測値である。</t>
  </si>
  <si>
    <t xml:space="preserve"> 　  　 の観測値である。</t>
  </si>
  <si>
    <t>3月5日
4月11日
11月20日</t>
  </si>
  <si>
    <t>南南西</t>
  </si>
  <si>
    <t>西北西</t>
  </si>
  <si>
    <t>東</t>
  </si>
  <si>
    <t>南西</t>
  </si>
  <si>
    <t>南南東</t>
  </si>
  <si>
    <t>　　　  の観測値である。</t>
  </si>
  <si>
    <t>平成26年</t>
  </si>
  <si>
    <t>１９．８０k㎡</t>
  </si>
  <si>
    <t>(各年12月末現在)</t>
  </si>
  <si>
    <t>　　平成26年3月末現在、軍用地面積は6.376k㎡で、本市の総面積（19.70k㎡）の約32.4％</t>
  </si>
  <si>
    <t>平成26年3月末現在(単位 ： k㎡、％)</t>
  </si>
  <si>
    <t>市の総面積に対する割合(％)</t>
  </si>
  <si>
    <t>平成26年</t>
  </si>
  <si>
    <t>平成27年</t>
  </si>
  <si>
    <t>　注 ： 那覇－緯度：北緯26度12.4分　経度：東経127度41.2分</t>
  </si>
  <si>
    <t>　沖縄本島は亜熱帯海洋性気候に属し、年平均気温は23.6℃(平成27年)と四季を通じて温暖で、冬の期間は極めて短く、春から夏にかけて雨量は多く、梅雨明けとともに30度近い長い夏が続く。
　また、夏から秋にかけては熱帯低気圧の進路となり、台風の襲来も多い。</t>
  </si>
  <si>
    <t>７.年 別 月 別 平 均 気 温</t>
  </si>
  <si>
    <t>6月</t>
  </si>
  <si>
    <t>９. 気　　象　</t>
  </si>
  <si>
    <t>月日</t>
  </si>
  <si>
    <t>6月27日
6月28日</t>
  </si>
  <si>
    <t>8月5日
8月18日</t>
  </si>
  <si>
    <t>3月29日
4月24日</t>
  </si>
  <si>
    <t>3月23日
3月24日</t>
  </si>
  <si>
    <t>10月12日
10月18日</t>
  </si>
  <si>
    <t>東</t>
  </si>
  <si>
    <t>6月28日
6月30日</t>
  </si>
  <si>
    <t>12月2日
12月10日</t>
  </si>
  <si>
    <t>北西</t>
  </si>
  <si>
    <t>6月5日
6月30日</t>
  </si>
  <si>
    <t>　注 ： 那覇－緯度：北緯26度12.4分　経度：東経127度41.2分の観測値である。</t>
  </si>
  <si>
    <t>各年1月1日現在(単位：㎡)</t>
  </si>
  <si>
    <t>－</t>
  </si>
  <si>
    <t>－</t>
  </si>
  <si>
    <t>資料：観光農水課</t>
  </si>
  <si>
    <t>資料：観光農水課</t>
  </si>
  <si>
    <t>平成27年</t>
  </si>
  <si>
    <t>（平成27年１月１日現在）</t>
  </si>
  <si>
    <t>（平成27年）</t>
  </si>
  <si>
    <t>４．月別降水量及び平均気温（平成27年）</t>
  </si>
  <si>
    <t>（平成27年10月1日現在）</t>
  </si>
  <si>
    <t>(単位 ： ㎜)</t>
  </si>
  <si>
    <t>平成27年12月末現在(単位 ：件・a)</t>
  </si>
  <si>
    <t>－</t>
  </si>
  <si>
    <t>－</t>
  </si>
  <si>
    <t>－</t>
  </si>
  <si>
    <t>各年12月末現在（単位 ：件・a）</t>
  </si>
  <si>
    <t>－</t>
  </si>
  <si>
    <t>　－</t>
  </si>
  <si>
    <t>－</t>
  </si>
  <si>
    <t>－</t>
  </si>
  <si>
    <t>－</t>
  </si>
  <si>
    <t>－</t>
  </si>
  <si>
    <t>　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</si>
</sst>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&quot;ｋ&quot;&quot;㎡&quot;"/>
    <numFmt numFmtId="177" formatCode="#,##0\ ;&quot;△ &quot;#,##0\ "/>
    <numFmt numFmtId="178" formatCode="#,##0\ "/>
    <numFmt numFmtId="179" formatCode="#,##0.0_ "/>
    <numFmt numFmtId="180" formatCode="0.0\ \ "/>
    <numFmt numFmtId="181" formatCode="#,##0.0\ \ "/>
    <numFmt numFmtId="182" formatCode="#,##0_ "/>
    <numFmt numFmtId="183" formatCode="#,##0.000;[Red]\-#,##0.000"/>
    <numFmt numFmtId="184" formatCode="0_);[Red]\(0\)"/>
    <numFmt numFmtId="185" formatCode="0_ "/>
    <numFmt numFmtId="186" formatCode="#,##0\ ;[Red]\-#,##0"/>
    <numFmt numFmtId="187" formatCode="#,##0.0;[Red]\-#,##0.0"/>
    <numFmt numFmtId="188" formatCode="#,##0_);[Red]\(#,##0\)"/>
    <numFmt numFmtId="189" formatCode="0.00_);[Red]\(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明朝"/>
      <family val="1"/>
    </font>
    <font>
      <b/>
      <sz val="14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5"/>
      <color indexed="8"/>
      <name val="ＭＳ Ｐゴシック"/>
      <family val="3"/>
    </font>
    <font>
      <sz val="15.25"/>
      <color indexed="8"/>
      <name val="ＭＳ 明朝"/>
      <family val="1"/>
    </font>
    <font>
      <sz val="10.1"/>
      <color indexed="8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4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11"/>
      <color theme="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/>
    </border>
    <border>
      <left style="hair"/>
      <right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thin"/>
      <top style="hair"/>
      <bottom style="hair"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hair"/>
      <top/>
      <bottom/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/>
    </border>
    <border>
      <left style="thin"/>
      <right style="hair"/>
      <top>
        <color indexed="63"/>
      </top>
      <bottom style="hair"/>
    </border>
    <border>
      <left style="double"/>
      <right style="thin"/>
      <top style="thin"/>
      <bottom/>
    </border>
    <border>
      <left style="double"/>
      <right style="thin"/>
      <top>
        <color indexed="63"/>
      </top>
      <bottom style="hair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 style="thin"/>
      <right style="hair"/>
      <top style="thin"/>
      <bottom style="thin"/>
      <diagonal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1" fillId="32" borderId="0" applyNumberFormat="0" applyBorder="0" applyAlignment="0" applyProtection="0"/>
  </cellStyleXfs>
  <cellXfs count="421">
    <xf numFmtId="0" fontId="0" fillId="0" borderId="0" xfId="0" applyFont="1" applyAlignment="1">
      <alignment vertical="center"/>
    </xf>
    <xf numFmtId="0" fontId="3" fillId="0" borderId="0" xfId="65" applyFill="1">
      <alignment vertical="center"/>
      <protection/>
    </xf>
    <xf numFmtId="0" fontId="5" fillId="0" borderId="0" xfId="65" applyFont="1" applyFill="1" applyAlignment="1">
      <alignment horizontal="left" vertical="center"/>
      <protection/>
    </xf>
    <xf numFmtId="0" fontId="3" fillId="0" borderId="10" xfId="65" applyFill="1" applyBorder="1" applyAlignment="1">
      <alignment horizontal="center" vertical="center"/>
      <protection/>
    </xf>
    <xf numFmtId="0" fontId="3" fillId="0" borderId="11" xfId="65" applyFill="1" applyBorder="1" applyAlignment="1">
      <alignment horizontal="center" vertical="center"/>
      <protection/>
    </xf>
    <xf numFmtId="0" fontId="3" fillId="0" borderId="12" xfId="65" applyFill="1" applyBorder="1" applyAlignment="1">
      <alignment horizontal="center" vertical="center"/>
      <protection/>
    </xf>
    <xf numFmtId="0" fontId="3" fillId="0" borderId="13" xfId="65" applyFill="1" applyBorder="1" applyAlignment="1">
      <alignment horizontal="center" vertical="center"/>
      <protection/>
    </xf>
    <xf numFmtId="0" fontId="3" fillId="0" borderId="14" xfId="65" applyFill="1" applyBorder="1" applyAlignment="1">
      <alignment horizontal="right" vertical="center"/>
      <protection/>
    </xf>
    <xf numFmtId="0" fontId="3" fillId="0" borderId="15" xfId="65" applyFill="1" applyBorder="1" applyAlignment="1">
      <alignment horizontal="center" vertical="center"/>
      <protection/>
    </xf>
    <xf numFmtId="0" fontId="3" fillId="0" borderId="10" xfId="65" applyFill="1" applyBorder="1">
      <alignment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2" xfId="65" applyFill="1" applyBorder="1">
      <alignment vertical="center"/>
      <protection/>
    </xf>
    <xf numFmtId="0" fontId="3" fillId="0" borderId="13" xfId="65" applyFill="1" applyBorder="1">
      <alignment vertical="center"/>
      <protection/>
    </xf>
    <xf numFmtId="0" fontId="3" fillId="0" borderId="14" xfId="65" applyFont="1" applyFill="1" applyBorder="1" applyAlignment="1">
      <alignment horizontal="center" vertical="center"/>
      <protection/>
    </xf>
    <xf numFmtId="0" fontId="3" fillId="0" borderId="15" xfId="65" applyFill="1" applyBorder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62" fillId="0" borderId="0" xfId="62" applyFont="1">
      <alignment/>
      <protection/>
    </xf>
    <xf numFmtId="0" fontId="62" fillId="0" borderId="0" xfId="62" applyFont="1" applyAlignment="1">
      <alignment horizontal="center" vertical="center" readingOrder="1"/>
      <protection/>
    </xf>
    <xf numFmtId="9" fontId="62" fillId="0" borderId="0" xfId="62" applyNumberFormat="1" applyFont="1" applyAlignment="1">
      <alignment horizontal="center" vertical="center" readingOrder="1"/>
      <protection/>
    </xf>
    <xf numFmtId="0" fontId="9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justify" vertical="justify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176" fontId="11" fillId="0" borderId="0" xfId="51" applyNumberFormat="1" applyFont="1" applyFill="1" applyBorder="1" applyAlignment="1">
      <alignment vertical="center"/>
    </xf>
    <xf numFmtId="0" fontId="11" fillId="0" borderId="0" xfId="63" applyFont="1" applyFill="1" applyBorder="1" applyAlignment="1">
      <alignment/>
      <protection/>
    </xf>
    <xf numFmtId="0" fontId="12" fillId="0" borderId="0" xfId="64" applyFont="1" applyFill="1" applyBorder="1" applyAlignment="1">
      <alignment horizontal="center" vertical="center"/>
      <protection/>
    </xf>
    <xf numFmtId="0" fontId="12" fillId="0" borderId="0" xfId="64" applyFont="1" applyFill="1" applyBorder="1" applyAlignment="1">
      <alignment horizontal="distributed" vertical="center"/>
      <protection/>
    </xf>
    <xf numFmtId="177" fontId="12" fillId="0" borderId="0" xfId="51" applyNumberFormat="1" applyFont="1" applyFill="1" applyBorder="1" applyAlignment="1">
      <alignment vertical="center"/>
    </xf>
    <xf numFmtId="176" fontId="12" fillId="0" borderId="0" xfId="64" applyNumberFormat="1" applyFont="1" applyFill="1" applyBorder="1" applyAlignment="1">
      <alignment horizontal="center" vertical="center"/>
      <protection/>
    </xf>
    <xf numFmtId="178" fontId="11" fillId="0" borderId="0" xfId="51" applyNumberFormat="1" applyFont="1" applyFill="1" applyBorder="1" applyAlignment="1">
      <alignment vertical="center"/>
    </xf>
    <xf numFmtId="0" fontId="12" fillId="0" borderId="0" xfId="64" applyFont="1" applyFill="1" applyBorder="1" applyAlignment="1">
      <alignment horizontal="distributed" vertical="top"/>
      <protection/>
    </xf>
    <xf numFmtId="0" fontId="11" fillId="0" borderId="0" xfId="63" applyFont="1" applyFill="1" applyBorder="1" applyAlignment="1">
      <alignment horizontal="left" vertical="center"/>
      <protection/>
    </xf>
    <xf numFmtId="0" fontId="11" fillId="33" borderId="0" xfId="64" applyFont="1" applyFill="1" applyBorder="1" applyAlignment="1">
      <alignment horizontal="center" vertical="center"/>
      <protection/>
    </xf>
    <xf numFmtId="0" fontId="11" fillId="33" borderId="0" xfId="64" applyFont="1" applyFill="1" applyBorder="1" applyAlignment="1">
      <alignment horizontal="center"/>
      <protection/>
    </xf>
    <xf numFmtId="0" fontId="11" fillId="33" borderId="0" xfId="64" applyFont="1" applyFill="1" applyBorder="1" applyAlignment="1">
      <alignment horizontal="center" vertical="center"/>
      <protection/>
    </xf>
    <xf numFmtId="179" fontId="11" fillId="0" borderId="0" xfId="62" applyNumberFormat="1" applyFont="1" applyFill="1" applyBorder="1" applyAlignment="1">
      <alignment horizontal="right" vertical="center"/>
      <protection/>
    </xf>
    <xf numFmtId="180" fontId="11" fillId="0" borderId="0" xfId="62" applyNumberFormat="1" applyFont="1" applyFill="1" applyBorder="1" applyAlignment="1">
      <alignment horizontal="right" vertical="center"/>
      <protection/>
    </xf>
    <xf numFmtId="180" fontId="11" fillId="0" borderId="0" xfId="64" applyNumberFormat="1" applyFont="1" applyFill="1" applyBorder="1" applyAlignment="1">
      <alignment vertical="center"/>
      <protection/>
    </xf>
    <xf numFmtId="180" fontId="11" fillId="0" borderId="0" xfId="62" applyNumberFormat="1" applyFont="1" applyBorder="1" applyAlignment="1">
      <alignment vertical="center"/>
      <protection/>
    </xf>
    <xf numFmtId="181" fontId="11" fillId="0" borderId="0" xfId="51" applyNumberFormat="1" applyFont="1" applyFill="1" applyBorder="1" applyAlignment="1">
      <alignment vertical="center"/>
    </xf>
    <xf numFmtId="181" fontId="11" fillId="0" borderId="0" xfId="51" applyNumberFormat="1" applyFont="1" applyBorder="1" applyAlignment="1">
      <alignment vertical="center"/>
    </xf>
    <xf numFmtId="179" fontId="11" fillId="0" borderId="0" xfId="51" applyNumberFormat="1" applyFont="1" applyFill="1" applyBorder="1" applyAlignment="1">
      <alignment horizontal="right" vertical="center"/>
    </xf>
    <xf numFmtId="0" fontId="16" fillId="0" borderId="0" xfId="62" applyFont="1" applyFill="1" applyAlignment="1">
      <alignment horizontal="center" vertical="center"/>
      <protection/>
    </xf>
    <xf numFmtId="0" fontId="3" fillId="0" borderId="0" xfId="62" applyFill="1">
      <alignment/>
      <protection/>
    </xf>
    <xf numFmtId="0" fontId="9" fillId="0" borderId="0" xfId="62" applyFont="1" applyFill="1">
      <alignment/>
      <protection/>
    </xf>
    <xf numFmtId="0" fontId="17" fillId="0" borderId="14" xfId="62" applyFont="1" applyFill="1" applyBorder="1" applyAlignment="1">
      <alignment/>
      <protection/>
    </xf>
    <xf numFmtId="0" fontId="17" fillId="0" borderId="0" xfId="62" applyFont="1" applyFill="1" applyBorder="1" applyAlignment="1">
      <alignment horizontal="right"/>
      <protection/>
    </xf>
    <xf numFmtId="0" fontId="2" fillId="0" borderId="0" xfId="62" applyFont="1" applyFill="1">
      <alignment/>
      <protection/>
    </xf>
    <xf numFmtId="178" fontId="3" fillId="0" borderId="0" xfId="62" applyNumberFormat="1" applyFill="1">
      <alignment/>
      <protection/>
    </xf>
    <xf numFmtId="0" fontId="17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17" fillId="0" borderId="0" xfId="62" applyFont="1" applyFill="1" applyAlignment="1">
      <alignment horizontal="right" vertical="center"/>
      <protection/>
    </xf>
    <xf numFmtId="0" fontId="3" fillId="0" borderId="0" xfId="62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7" fillId="0" borderId="0" xfId="62" applyFont="1" applyFill="1">
      <alignment/>
      <protection/>
    </xf>
    <xf numFmtId="0" fontId="17" fillId="0" borderId="0" xfId="62" applyFont="1" applyFill="1" applyBorder="1" applyAlignment="1">
      <alignment vertical="center"/>
      <protection/>
    </xf>
    <xf numFmtId="0" fontId="3" fillId="0" borderId="0" xfId="62" applyFont="1" applyFill="1">
      <alignment/>
      <protection/>
    </xf>
    <xf numFmtId="0" fontId="3" fillId="0" borderId="0" xfId="62" applyFont="1" applyFill="1" applyAlignment="1">
      <alignment vertical="center"/>
      <protection/>
    </xf>
    <xf numFmtId="0" fontId="26" fillId="0" borderId="0" xfId="62" applyFont="1" applyFill="1">
      <alignment/>
      <protection/>
    </xf>
    <xf numFmtId="179" fontId="8" fillId="0" borderId="0" xfId="62" applyNumberFormat="1" applyFont="1" applyFill="1" applyBorder="1" applyAlignment="1">
      <alignment horizontal="right" vertical="center"/>
      <protection/>
    </xf>
    <xf numFmtId="179" fontId="8" fillId="0" borderId="16" xfId="51" applyNumberFormat="1" applyFont="1" applyFill="1" applyBorder="1" applyAlignment="1">
      <alignment horizontal="right" vertical="center"/>
    </xf>
    <xf numFmtId="0" fontId="26" fillId="0" borderId="0" xfId="62" applyFont="1" applyFill="1" applyBorder="1">
      <alignment/>
      <protection/>
    </xf>
    <xf numFmtId="178" fontId="8" fillId="0" borderId="17" xfId="51" applyNumberFormat="1" applyFont="1" applyFill="1" applyBorder="1" applyAlignment="1">
      <alignment vertical="center"/>
    </xf>
    <xf numFmtId="178" fontId="8" fillId="0" borderId="18" xfId="51" applyNumberFormat="1" applyFont="1" applyFill="1" applyBorder="1" applyAlignment="1">
      <alignment vertical="center"/>
    </xf>
    <xf numFmtId="178" fontId="8" fillId="0" borderId="19" xfId="51" applyNumberFormat="1" applyFont="1" applyFill="1" applyBorder="1" applyAlignment="1">
      <alignment vertical="center"/>
    </xf>
    <xf numFmtId="178" fontId="19" fillId="0" borderId="17" xfId="51" applyNumberFormat="1" applyFont="1" applyFill="1" applyBorder="1" applyAlignment="1">
      <alignment vertical="center"/>
    </xf>
    <xf numFmtId="178" fontId="19" fillId="0" borderId="18" xfId="51" applyNumberFormat="1" applyFont="1" applyFill="1" applyBorder="1" applyAlignment="1">
      <alignment vertical="center"/>
    </xf>
    <xf numFmtId="178" fontId="19" fillId="0" borderId="16" xfId="51" applyNumberFormat="1" applyFont="1" applyFill="1" applyBorder="1" applyAlignment="1">
      <alignment vertical="center"/>
    </xf>
    <xf numFmtId="178" fontId="8" fillId="0" borderId="16" xfId="51" applyNumberFormat="1" applyFont="1" applyFill="1" applyBorder="1" applyAlignment="1">
      <alignment vertical="center"/>
    </xf>
    <xf numFmtId="0" fontId="3" fillId="0" borderId="0" xfId="62">
      <alignment/>
      <protection/>
    </xf>
    <xf numFmtId="178" fontId="8" fillId="0" borderId="0" xfId="51" applyNumberFormat="1" applyFont="1" applyFill="1" applyBorder="1" applyAlignment="1">
      <alignment vertical="center"/>
    </xf>
    <xf numFmtId="178" fontId="8" fillId="0" borderId="16" xfId="51" applyNumberFormat="1" applyFont="1" applyFill="1" applyBorder="1" applyAlignment="1">
      <alignment horizontal="right" vertical="center" shrinkToFit="1"/>
    </xf>
    <xf numFmtId="178" fontId="19" fillId="0" borderId="16" xfId="51" applyNumberFormat="1" applyFont="1" applyFill="1" applyBorder="1" applyAlignment="1">
      <alignment horizontal="right" vertical="center" shrinkToFit="1"/>
    </xf>
    <xf numFmtId="178" fontId="8" fillId="0" borderId="18" xfId="51" applyNumberFormat="1" applyFont="1" applyFill="1" applyBorder="1" applyAlignment="1">
      <alignment horizontal="right" vertical="center" shrinkToFit="1"/>
    </xf>
    <xf numFmtId="178" fontId="8" fillId="0" borderId="17" xfId="51" applyNumberFormat="1" applyFont="1" applyFill="1" applyBorder="1" applyAlignment="1">
      <alignment horizontal="right" vertical="center" shrinkToFit="1"/>
    </xf>
    <xf numFmtId="178" fontId="8" fillId="0" borderId="19" xfId="51" applyNumberFormat="1" applyFont="1" applyFill="1" applyBorder="1" applyAlignment="1">
      <alignment vertical="center" shrinkToFit="1"/>
    </xf>
    <xf numFmtId="178" fontId="21" fillId="0" borderId="0" xfId="62" applyNumberFormat="1" applyFont="1" applyFill="1">
      <alignment/>
      <protection/>
    </xf>
    <xf numFmtId="0" fontId="22" fillId="0" borderId="0" xfId="62" applyFont="1" applyFill="1">
      <alignment/>
      <protection/>
    </xf>
    <xf numFmtId="178" fontId="19" fillId="0" borderId="18" xfId="51" applyNumberFormat="1" applyFont="1" applyFill="1" applyBorder="1" applyAlignment="1">
      <alignment horizontal="right" vertical="center" shrinkToFit="1"/>
    </xf>
    <xf numFmtId="178" fontId="19" fillId="0" borderId="17" xfId="51" applyNumberFormat="1" applyFont="1" applyFill="1" applyBorder="1" applyAlignment="1">
      <alignment horizontal="right" vertical="center" shrinkToFit="1"/>
    </xf>
    <xf numFmtId="178" fontId="8" fillId="0" borderId="20" xfId="51" applyNumberFormat="1" applyFont="1" applyFill="1" applyBorder="1" applyAlignment="1">
      <alignment vertical="center" shrinkToFit="1"/>
    </xf>
    <xf numFmtId="183" fontId="8" fillId="0" borderId="18" xfId="51" applyNumberFormat="1" applyFont="1" applyFill="1" applyBorder="1" applyAlignment="1">
      <alignment vertical="center"/>
    </xf>
    <xf numFmtId="38" fontId="8" fillId="0" borderId="18" xfId="51" applyFont="1" applyFill="1" applyBorder="1" applyAlignment="1">
      <alignment vertical="center"/>
    </xf>
    <xf numFmtId="38" fontId="8" fillId="0" borderId="18" xfId="51" applyNumberFormat="1" applyFont="1" applyFill="1" applyBorder="1" applyAlignment="1">
      <alignment vertical="center"/>
    </xf>
    <xf numFmtId="183" fontId="8" fillId="0" borderId="21" xfId="51" applyNumberFormat="1" applyFont="1" applyFill="1" applyBorder="1" applyAlignment="1">
      <alignment vertical="center"/>
    </xf>
    <xf numFmtId="0" fontId="26" fillId="0" borderId="0" xfId="62" applyFont="1">
      <alignment/>
      <protection/>
    </xf>
    <xf numFmtId="187" fontId="23" fillId="0" borderId="18" xfId="51" applyNumberFormat="1" applyFont="1" applyFill="1" applyBorder="1" applyAlignment="1">
      <alignment horizontal="center" vertical="center"/>
    </xf>
    <xf numFmtId="187" fontId="23" fillId="0" borderId="22" xfId="51" applyNumberFormat="1" applyFont="1" applyFill="1" applyBorder="1" applyAlignment="1">
      <alignment horizontal="center" vertical="center"/>
    </xf>
    <xf numFmtId="38" fontId="23" fillId="0" borderId="18" xfId="51" applyFont="1" applyFill="1" applyBorder="1" applyAlignment="1">
      <alignment horizontal="center" vertical="center"/>
    </xf>
    <xf numFmtId="187" fontId="23" fillId="0" borderId="23" xfId="51" applyNumberFormat="1" applyFont="1" applyFill="1" applyBorder="1" applyAlignment="1">
      <alignment horizontal="center" vertical="center"/>
    </xf>
    <xf numFmtId="0" fontId="3" fillId="0" borderId="0" xfId="62" applyFill="1" applyBorder="1">
      <alignment/>
      <protection/>
    </xf>
    <xf numFmtId="180" fontId="63" fillId="34" borderId="0" xfId="0" applyNumberFormat="1" applyFont="1" applyFill="1" applyBorder="1" applyAlignment="1">
      <alignment vertical="center"/>
    </xf>
    <xf numFmtId="181" fontId="63" fillId="34" borderId="0" xfId="51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24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 shrinkToFit="1"/>
    </xf>
    <xf numFmtId="0" fontId="9" fillId="0" borderId="26" xfId="0" applyFont="1" applyFill="1" applyBorder="1" applyAlignment="1">
      <alignment vertical="center"/>
    </xf>
    <xf numFmtId="183" fontId="8" fillId="0" borderId="27" xfId="51" applyNumberFormat="1" applyFont="1" applyFill="1" applyBorder="1" applyAlignment="1">
      <alignment horizontal="right" vertical="center" wrapText="1"/>
    </xf>
    <xf numFmtId="183" fontId="8" fillId="0" borderId="18" xfId="51" applyNumberFormat="1" applyFont="1" applyFill="1" applyBorder="1" applyAlignment="1">
      <alignment horizontal="right" vertical="center" wrapText="1"/>
    </xf>
    <xf numFmtId="189" fontId="8" fillId="0" borderId="28" xfId="51" applyNumberFormat="1" applyFont="1" applyFill="1" applyBorder="1" applyAlignment="1">
      <alignment vertical="center"/>
    </xf>
    <xf numFmtId="183" fontId="8" fillId="0" borderId="27" xfId="51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183" fontId="8" fillId="0" borderId="30" xfId="51" applyNumberFormat="1" applyFont="1" applyFill="1" applyBorder="1" applyAlignment="1">
      <alignment horizontal="right" vertical="center" wrapText="1"/>
    </xf>
    <xf numFmtId="189" fontId="8" fillId="0" borderId="31" xfId="43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/>
    </xf>
    <xf numFmtId="183" fontId="8" fillId="0" borderId="21" xfId="51" applyNumberFormat="1" applyFont="1" applyFill="1" applyBorder="1" applyAlignment="1">
      <alignment horizontal="right" vertical="center"/>
    </xf>
    <xf numFmtId="183" fontId="8" fillId="0" borderId="21" xfId="51" applyNumberFormat="1" applyFont="1" applyFill="1" applyBorder="1" applyAlignment="1">
      <alignment horizontal="right" vertical="center" wrapText="1"/>
    </xf>
    <xf numFmtId="0" fontId="23" fillId="0" borderId="32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11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7" fillId="0" borderId="0" xfId="0" applyFont="1" applyAlignment="1">
      <alignment/>
    </xf>
    <xf numFmtId="0" fontId="23" fillId="0" borderId="33" xfId="0" applyFont="1" applyFill="1" applyBorder="1" applyAlignment="1">
      <alignment horizontal="center" vertical="center"/>
    </xf>
    <xf numFmtId="56" fontId="23" fillId="0" borderId="23" xfId="0" applyNumberFormat="1" applyFont="1" applyFill="1" applyBorder="1" applyAlignment="1">
      <alignment horizontal="center" vertical="center" wrapText="1"/>
    </xf>
    <xf numFmtId="56" fontId="23" fillId="0" borderId="18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56" fontId="23" fillId="0" borderId="23" xfId="0" applyNumberFormat="1" applyFont="1" applyFill="1" applyBorder="1" applyAlignment="1">
      <alignment horizontal="center" vertical="center"/>
    </xf>
    <xf numFmtId="56" fontId="23" fillId="0" borderId="3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center"/>
    </xf>
    <xf numFmtId="0" fontId="23" fillId="0" borderId="35" xfId="0" applyFont="1" applyFill="1" applyBorder="1" applyAlignment="1">
      <alignment horizontal="distributed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23" fillId="0" borderId="3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9" fontId="8" fillId="0" borderId="33" xfId="0" applyNumberFormat="1" applyFont="1" applyFill="1" applyBorder="1" applyAlignment="1">
      <alignment horizontal="right" vertical="center"/>
    </xf>
    <xf numFmtId="179" fontId="8" fillId="0" borderId="34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9" fillId="0" borderId="39" xfId="0" applyFont="1" applyFill="1" applyBorder="1" applyAlignment="1">
      <alignment horizontal="distributed" vertical="center"/>
    </xf>
    <xf numFmtId="179" fontId="8" fillId="0" borderId="17" xfId="51" applyNumberFormat="1" applyFont="1" applyFill="1" applyBorder="1" applyAlignment="1">
      <alignment horizontal="right" vertical="center"/>
    </xf>
    <xf numFmtId="179" fontId="8" fillId="0" borderId="18" xfId="51" applyNumberFormat="1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distributed" vertical="center"/>
    </xf>
    <xf numFmtId="179" fontId="8" fillId="0" borderId="41" xfId="0" applyNumberFormat="1" applyFont="1" applyFill="1" applyBorder="1" applyAlignment="1">
      <alignment horizontal="right" vertical="center"/>
    </xf>
    <xf numFmtId="179" fontId="8" fillId="0" borderId="42" xfId="0" applyNumberFormat="1" applyFont="1" applyFill="1" applyBorder="1" applyAlignment="1">
      <alignment horizontal="right" vertical="center"/>
    </xf>
    <xf numFmtId="0" fontId="9" fillId="0" borderId="43" xfId="0" applyFont="1" applyFill="1" applyBorder="1" applyAlignment="1">
      <alignment horizontal="distributed" vertical="center"/>
    </xf>
    <xf numFmtId="179" fontId="8" fillId="0" borderId="44" xfId="0" applyNumberFormat="1" applyFont="1" applyFill="1" applyBorder="1" applyAlignment="1">
      <alignment horizontal="right" vertical="center"/>
    </xf>
    <xf numFmtId="179" fontId="8" fillId="0" borderId="15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11" xfId="62" applyFont="1" applyFill="1" applyBorder="1" applyAlignment="1">
      <alignment horizontal="right" vertical="center"/>
      <protection/>
    </xf>
    <xf numFmtId="0" fontId="9" fillId="0" borderId="0" xfId="62" applyFont="1" applyFill="1" applyBorder="1">
      <alignment/>
      <protection/>
    </xf>
    <xf numFmtId="0" fontId="20" fillId="0" borderId="0" xfId="0" applyFont="1" applyFill="1" applyAlignment="1">
      <alignment horizontal="center" vertical="center"/>
    </xf>
    <xf numFmtId="0" fontId="17" fillId="0" borderId="14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distributed" vertical="center"/>
    </xf>
    <xf numFmtId="0" fontId="23" fillId="0" borderId="17" xfId="0" applyFont="1" applyFill="1" applyBorder="1" applyAlignment="1">
      <alignment horizontal="distributed" vertical="center"/>
    </xf>
    <xf numFmtId="0" fontId="17" fillId="0" borderId="17" xfId="0" applyFont="1" applyFill="1" applyBorder="1" applyAlignment="1">
      <alignment horizontal="distributed" vertical="center"/>
    </xf>
    <xf numFmtId="0" fontId="23" fillId="0" borderId="45" xfId="0" applyFont="1" applyFill="1" applyBorder="1" applyAlignment="1">
      <alignment horizontal="distributed" vertical="center"/>
    </xf>
    <xf numFmtId="0" fontId="25" fillId="0" borderId="18" xfId="0" applyFont="1" applyFill="1" applyBorder="1" applyAlignment="1">
      <alignment horizontal="distributed" vertical="center"/>
    </xf>
    <xf numFmtId="185" fontId="24" fillId="0" borderId="21" xfId="0" applyNumberFormat="1" applyFont="1" applyFill="1" applyBorder="1" applyAlignment="1">
      <alignment vertical="center"/>
    </xf>
    <xf numFmtId="185" fontId="24" fillId="0" borderId="20" xfId="0" applyNumberFormat="1" applyFont="1" applyFill="1" applyBorder="1" applyAlignment="1">
      <alignment vertical="center"/>
    </xf>
    <xf numFmtId="184" fontId="8" fillId="0" borderId="33" xfId="0" applyNumberFormat="1" applyFont="1" applyFill="1" applyBorder="1" applyAlignment="1">
      <alignment horizontal="right" vertical="center"/>
    </xf>
    <xf numFmtId="184" fontId="8" fillId="0" borderId="46" xfId="0" applyNumberFormat="1" applyFont="1" applyFill="1" applyBorder="1" applyAlignment="1">
      <alignment horizontal="right" vertical="center"/>
    </xf>
    <xf numFmtId="184" fontId="8" fillId="0" borderId="37" xfId="0" applyNumberFormat="1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vertical="center"/>
    </xf>
    <xf numFmtId="185" fontId="24" fillId="0" borderId="18" xfId="0" applyNumberFormat="1" applyFont="1" applyFill="1" applyBorder="1" applyAlignment="1">
      <alignment vertical="center"/>
    </xf>
    <xf numFmtId="185" fontId="24" fillId="0" borderId="18" xfId="0" applyNumberFormat="1" applyFont="1" applyFill="1" applyBorder="1" applyAlignment="1">
      <alignment horizontal="right" vertical="center"/>
    </xf>
    <xf numFmtId="185" fontId="24" fillId="0" borderId="17" xfId="0" applyNumberFormat="1" applyFont="1" applyFill="1" applyBorder="1" applyAlignment="1">
      <alignment vertical="center"/>
    </xf>
    <xf numFmtId="185" fontId="24" fillId="0" borderId="38" xfId="0" applyNumberFormat="1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185" fontId="24" fillId="0" borderId="23" xfId="0" applyNumberFormat="1" applyFont="1" applyFill="1" applyBorder="1" applyAlignment="1">
      <alignment vertical="center"/>
    </xf>
    <xf numFmtId="185" fontId="24" fillId="0" borderId="23" xfId="0" applyNumberFormat="1" applyFont="1" applyFill="1" applyBorder="1" applyAlignment="1">
      <alignment horizontal="right" vertical="center"/>
    </xf>
    <xf numFmtId="185" fontId="24" fillId="0" borderId="46" xfId="0" applyNumberFormat="1" applyFont="1" applyFill="1" applyBorder="1" applyAlignment="1">
      <alignment vertical="center"/>
    </xf>
    <xf numFmtId="184" fontId="8" fillId="0" borderId="18" xfId="0" applyNumberFormat="1" applyFont="1" applyFill="1" applyBorder="1" applyAlignment="1">
      <alignment horizontal="right" vertical="center"/>
    </xf>
    <xf numFmtId="184" fontId="8" fillId="0" borderId="17" xfId="0" applyNumberFormat="1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84" fontId="8" fillId="0" borderId="42" xfId="0" applyNumberFormat="1" applyFont="1" applyFill="1" applyBorder="1" applyAlignment="1">
      <alignment horizontal="right" vertical="center"/>
    </xf>
    <xf numFmtId="184" fontId="8" fillId="0" borderId="34" xfId="0" applyNumberFormat="1" applyFont="1" applyFill="1" applyBorder="1" applyAlignment="1">
      <alignment horizontal="right" vertical="center"/>
    </xf>
    <xf numFmtId="184" fontId="8" fillId="0" borderId="15" xfId="0" applyNumberFormat="1" applyFont="1" applyFill="1" applyBorder="1" applyAlignment="1">
      <alignment horizontal="right" vertical="center"/>
    </xf>
    <xf numFmtId="178" fontId="8" fillId="0" borderId="20" xfId="51" applyNumberFormat="1" applyFont="1" applyFill="1" applyBorder="1" applyAlignment="1">
      <alignment vertical="center"/>
    </xf>
    <xf numFmtId="178" fontId="8" fillId="0" borderId="38" xfId="51" applyNumberFormat="1" applyFont="1" applyFill="1" applyBorder="1" applyAlignment="1">
      <alignment vertical="center"/>
    </xf>
    <xf numFmtId="185" fontId="24" fillId="0" borderId="38" xfId="0" applyNumberFormat="1" applyFont="1" applyFill="1" applyBorder="1" applyAlignment="1">
      <alignment horizontal="right" vertical="center"/>
    </xf>
    <xf numFmtId="187" fontId="23" fillId="0" borderId="18" xfId="51" applyNumberFormat="1" applyFont="1" applyFill="1" applyBorder="1" applyAlignment="1">
      <alignment horizontal="right" vertical="center"/>
    </xf>
    <xf numFmtId="187" fontId="23" fillId="0" borderId="33" xfId="51" applyNumberFormat="1" applyFont="1" applyFill="1" applyBorder="1" applyAlignment="1">
      <alignment horizontal="right" vertical="center"/>
    </xf>
    <xf numFmtId="56" fontId="23" fillId="0" borderId="23" xfId="0" applyNumberFormat="1" applyFont="1" applyFill="1" applyBorder="1" applyAlignment="1">
      <alignment horizontal="right" vertical="center" wrapText="1"/>
    </xf>
    <xf numFmtId="56" fontId="23" fillId="0" borderId="23" xfId="0" applyNumberFormat="1" applyFont="1" applyFill="1" applyBorder="1" applyAlignment="1">
      <alignment horizontal="right" vertical="center"/>
    </xf>
    <xf numFmtId="56" fontId="23" fillId="0" borderId="18" xfId="0" applyNumberFormat="1" applyFont="1" applyFill="1" applyBorder="1" applyAlignment="1">
      <alignment horizontal="right" vertical="center" wrapText="1"/>
    </xf>
    <xf numFmtId="187" fontId="23" fillId="0" borderId="22" xfId="51" applyNumberFormat="1" applyFont="1" applyFill="1" applyBorder="1" applyAlignment="1">
      <alignment horizontal="right" vertical="center"/>
    </xf>
    <xf numFmtId="38" fontId="23" fillId="0" borderId="18" xfId="5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187" fontId="23" fillId="0" borderId="23" xfId="51" applyNumberFormat="1" applyFont="1" applyFill="1" applyBorder="1" applyAlignment="1">
      <alignment horizontal="right" vertical="center"/>
    </xf>
    <xf numFmtId="56" fontId="23" fillId="0" borderId="34" xfId="0" applyNumberFormat="1" applyFont="1" applyFill="1" applyBorder="1" applyAlignment="1">
      <alignment horizontal="right" vertical="center"/>
    </xf>
    <xf numFmtId="186" fontId="8" fillId="0" borderId="17" xfId="0" applyNumberFormat="1" applyFont="1" applyBorder="1" applyAlignment="1">
      <alignment horizontal="center"/>
    </xf>
    <xf numFmtId="186" fontId="8" fillId="0" borderId="18" xfId="0" applyNumberFormat="1" applyFont="1" applyBorder="1" applyAlignment="1">
      <alignment horizontal="center"/>
    </xf>
    <xf numFmtId="186" fontId="8" fillId="35" borderId="18" xfId="0" applyNumberFormat="1" applyFont="1" applyFill="1" applyBorder="1" applyAlignment="1">
      <alignment horizontal="center"/>
    </xf>
    <xf numFmtId="186" fontId="8" fillId="0" borderId="16" xfId="0" applyNumberFormat="1" applyFont="1" applyFill="1" applyBorder="1" applyAlignment="1">
      <alignment horizontal="center"/>
    </xf>
    <xf numFmtId="186" fontId="8" fillId="0" borderId="41" xfId="0" applyNumberFormat="1" applyFont="1" applyBorder="1" applyAlignment="1">
      <alignment horizontal="center"/>
    </xf>
    <xf numFmtId="186" fontId="8" fillId="0" borderId="33" xfId="0" applyNumberFormat="1" applyFont="1" applyFill="1" applyBorder="1" applyAlignment="1">
      <alignment horizontal="center"/>
    </xf>
    <xf numFmtId="186" fontId="8" fillId="35" borderId="33" xfId="0" applyNumberFormat="1" applyFont="1" applyFill="1" applyBorder="1" applyAlignment="1">
      <alignment horizontal="center"/>
    </xf>
    <xf numFmtId="186" fontId="8" fillId="0" borderId="42" xfId="0" applyNumberFormat="1" applyFont="1" applyFill="1" applyBorder="1" applyAlignment="1">
      <alignment horizontal="center"/>
    </xf>
    <xf numFmtId="186" fontId="8" fillId="0" borderId="44" xfId="0" applyNumberFormat="1" applyFont="1" applyBorder="1" applyAlignment="1">
      <alignment horizontal="center"/>
    </xf>
    <xf numFmtId="186" fontId="8" fillId="0" borderId="34" xfId="0" applyNumberFormat="1" applyFont="1" applyFill="1" applyBorder="1" applyAlignment="1">
      <alignment horizontal="center"/>
    </xf>
    <xf numFmtId="186" fontId="8" fillId="35" borderId="34" xfId="0" applyNumberFormat="1" applyFont="1" applyFill="1" applyBorder="1" applyAlignment="1">
      <alignment horizontal="center"/>
    </xf>
    <xf numFmtId="186" fontId="8" fillId="0" borderId="15" xfId="0" applyNumberFormat="1" applyFont="1" applyFill="1" applyBorder="1" applyAlignment="1">
      <alignment horizontal="center"/>
    </xf>
    <xf numFmtId="187" fontId="23" fillId="0" borderId="38" xfId="51" applyNumberFormat="1" applyFont="1" applyFill="1" applyBorder="1" applyAlignment="1">
      <alignment horizontal="center" vertical="center"/>
    </xf>
    <xf numFmtId="187" fontId="23" fillId="0" borderId="33" xfId="51" applyNumberFormat="1" applyFont="1" applyFill="1" applyBorder="1" applyAlignment="1">
      <alignment horizontal="center" vertical="center"/>
    </xf>
    <xf numFmtId="187" fontId="23" fillId="0" borderId="37" xfId="51" applyNumberFormat="1" applyFont="1" applyFill="1" applyBorder="1" applyAlignment="1">
      <alignment horizontal="center" vertical="center"/>
    </xf>
    <xf numFmtId="56" fontId="23" fillId="0" borderId="48" xfId="0" applyNumberFormat="1" applyFont="1" applyFill="1" applyBorder="1" applyAlignment="1">
      <alignment horizontal="center" vertical="center" wrapText="1"/>
    </xf>
    <xf numFmtId="56" fontId="23" fillId="0" borderId="18" xfId="0" applyNumberFormat="1" applyFont="1" applyFill="1" applyBorder="1" applyAlignment="1">
      <alignment horizontal="center" vertical="center"/>
    </xf>
    <xf numFmtId="56" fontId="23" fillId="0" borderId="38" xfId="0" applyNumberFormat="1" applyFont="1" applyFill="1" applyBorder="1" applyAlignment="1">
      <alignment horizontal="center" vertical="center"/>
    </xf>
    <xf numFmtId="187" fontId="23" fillId="0" borderId="49" xfId="51" applyNumberFormat="1" applyFont="1" applyFill="1" applyBorder="1" applyAlignment="1">
      <alignment horizontal="center" vertical="center"/>
    </xf>
    <xf numFmtId="38" fontId="23" fillId="0" borderId="38" xfId="51" applyFont="1" applyFill="1" applyBorder="1" applyAlignment="1">
      <alignment horizontal="center" vertical="center"/>
    </xf>
    <xf numFmtId="56" fontId="23" fillId="0" borderId="33" xfId="0" applyNumberFormat="1" applyFont="1" applyFill="1" applyBorder="1" applyAlignment="1">
      <alignment horizontal="center" vertical="center" wrapText="1"/>
    </xf>
    <xf numFmtId="56" fontId="23" fillId="0" borderId="33" xfId="0" applyNumberFormat="1" applyFont="1" applyFill="1" applyBorder="1" applyAlignment="1">
      <alignment horizontal="center" vertical="center"/>
    </xf>
    <xf numFmtId="187" fontId="23" fillId="0" borderId="48" xfId="51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56" fontId="23" fillId="0" borderId="48" xfId="0" applyNumberFormat="1" applyFont="1" applyFill="1" applyBorder="1" applyAlignment="1">
      <alignment horizontal="center" vertical="center"/>
    </xf>
    <xf numFmtId="56" fontId="23" fillId="0" borderId="21" xfId="0" applyNumberFormat="1" applyFont="1" applyFill="1" applyBorder="1" applyAlignment="1">
      <alignment horizontal="center" vertical="center" wrapText="1"/>
    </xf>
    <xf numFmtId="56" fontId="23" fillId="0" borderId="34" xfId="0" applyNumberFormat="1" applyFont="1" applyFill="1" applyBorder="1" applyAlignment="1">
      <alignment horizontal="center" vertical="center" wrapText="1"/>
    </xf>
    <xf numFmtId="56" fontId="23" fillId="0" borderId="20" xfId="0" applyNumberFormat="1" applyFont="1" applyFill="1" applyBorder="1" applyAlignment="1">
      <alignment horizontal="center" vertical="center" wrapText="1"/>
    </xf>
    <xf numFmtId="180" fontId="8" fillId="0" borderId="17" xfId="0" applyNumberFormat="1" applyFont="1" applyBorder="1" applyAlignment="1">
      <alignment horizontal="center" vertical="center"/>
    </xf>
    <xf numFmtId="180" fontId="8" fillId="0" borderId="18" xfId="0" applyNumberFormat="1" applyFont="1" applyBorder="1" applyAlignment="1">
      <alignment horizontal="center" vertical="center"/>
    </xf>
    <xf numFmtId="180" fontId="8" fillId="35" borderId="18" xfId="0" applyNumberFormat="1" applyFont="1" applyFill="1" applyBorder="1" applyAlignment="1">
      <alignment horizontal="center" vertical="center"/>
    </xf>
    <xf numFmtId="180" fontId="8" fillId="0" borderId="16" xfId="0" applyNumberFormat="1" applyFont="1" applyFill="1" applyBorder="1" applyAlignment="1">
      <alignment horizontal="center" vertical="center"/>
    </xf>
    <xf numFmtId="180" fontId="8" fillId="0" borderId="41" xfId="0" applyNumberFormat="1" applyFont="1" applyBorder="1" applyAlignment="1">
      <alignment horizontal="center" vertical="center"/>
    </xf>
    <xf numFmtId="180" fontId="8" fillId="0" borderId="33" xfId="0" applyNumberFormat="1" applyFont="1" applyFill="1" applyBorder="1" applyAlignment="1">
      <alignment horizontal="center" vertical="center"/>
    </xf>
    <xf numFmtId="180" fontId="8" fillId="35" borderId="33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181" fontId="8" fillId="0" borderId="41" xfId="51" applyNumberFormat="1" applyFont="1" applyBorder="1" applyAlignment="1">
      <alignment horizontal="center" vertical="center"/>
    </xf>
    <xf numFmtId="181" fontId="8" fillId="0" borderId="33" xfId="51" applyNumberFormat="1" applyFont="1" applyFill="1" applyBorder="1" applyAlignment="1">
      <alignment horizontal="center" vertical="center"/>
    </xf>
    <xf numFmtId="181" fontId="8" fillId="35" borderId="33" xfId="51" applyNumberFormat="1" applyFont="1" applyFill="1" applyBorder="1" applyAlignment="1">
      <alignment horizontal="center" vertical="center"/>
    </xf>
    <xf numFmtId="181" fontId="8" fillId="0" borderId="42" xfId="51" applyNumberFormat="1" applyFont="1" applyFill="1" applyBorder="1" applyAlignment="1">
      <alignment horizontal="center" vertical="center"/>
    </xf>
    <xf numFmtId="180" fontId="8" fillId="0" borderId="44" xfId="0" applyNumberFormat="1" applyFont="1" applyBorder="1" applyAlignment="1">
      <alignment horizontal="center" vertical="center"/>
    </xf>
    <xf numFmtId="180" fontId="8" fillId="0" borderId="34" xfId="0" applyNumberFormat="1" applyFont="1" applyFill="1" applyBorder="1" applyAlignment="1">
      <alignment horizontal="center" vertical="center"/>
    </xf>
    <xf numFmtId="180" fontId="8" fillId="35" borderId="34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85" fontId="24" fillId="0" borderId="21" xfId="0" applyNumberFormat="1" applyFont="1" applyFill="1" applyBorder="1" applyAlignment="1">
      <alignment horizontal="right" vertical="center"/>
    </xf>
    <xf numFmtId="0" fontId="6" fillId="0" borderId="0" xfId="65" applyFont="1" applyFill="1" applyAlignment="1">
      <alignment horizontal="center" vertical="center"/>
      <protection/>
    </xf>
    <xf numFmtId="0" fontId="5" fillId="0" borderId="0" xfId="65" applyFont="1" applyFill="1" applyAlignment="1">
      <alignment horizontal="center" vertical="top"/>
      <protection/>
    </xf>
    <xf numFmtId="0" fontId="3" fillId="0" borderId="50" xfId="65" applyFill="1" applyBorder="1" applyAlignment="1">
      <alignment horizontal="center" vertical="center"/>
      <protection/>
    </xf>
    <xf numFmtId="0" fontId="3" fillId="0" borderId="50" xfId="65" applyFill="1" applyBorder="1" applyAlignment="1">
      <alignment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16" fillId="0" borderId="0" xfId="62" applyFont="1" applyFill="1" applyAlignment="1">
      <alignment horizontal="center" vertical="center"/>
      <protection/>
    </xf>
    <xf numFmtId="0" fontId="9" fillId="0" borderId="51" xfId="62" applyFont="1" applyFill="1" applyBorder="1" applyAlignment="1">
      <alignment horizontal="justify" vertical="justify"/>
      <protection/>
    </xf>
    <xf numFmtId="0" fontId="9" fillId="0" borderId="52" xfId="62" applyFont="1" applyFill="1" applyBorder="1" applyAlignment="1">
      <alignment horizontal="justify" vertical="justify"/>
      <protection/>
    </xf>
    <xf numFmtId="0" fontId="9" fillId="0" borderId="53" xfId="62" applyFont="1" applyFill="1" applyBorder="1" applyAlignment="1">
      <alignment horizontal="justify" vertical="justify"/>
      <protection/>
    </xf>
    <xf numFmtId="0" fontId="9" fillId="0" borderId="54" xfId="62" applyFont="1" applyFill="1" applyBorder="1" applyAlignment="1">
      <alignment horizontal="justify" vertical="justify"/>
      <protection/>
    </xf>
    <xf numFmtId="0" fontId="9" fillId="0" borderId="55" xfId="62" applyFont="1" applyFill="1" applyBorder="1" applyAlignment="1">
      <alignment horizontal="justify" vertical="justify"/>
      <protection/>
    </xf>
    <xf numFmtId="0" fontId="9" fillId="0" borderId="56" xfId="62" applyFont="1" applyFill="1" applyBorder="1" applyAlignment="1">
      <alignment horizontal="justify" vertical="justify"/>
      <protection/>
    </xf>
    <xf numFmtId="0" fontId="9" fillId="0" borderId="57" xfId="62" applyFont="1" applyFill="1" applyBorder="1" applyAlignment="1">
      <alignment horizontal="justify" vertical="justify"/>
      <protection/>
    </xf>
    <xf numFmtId="0" fontId="9" fillId="0" borderId="58" xfId="62" applyFont="1" applyFill="1" applyBorder="1" applyAlignment="1">
      <alignment horizontal="justify" vertical="justify"/>
      <protection/>
    </xf>
    <xf numFmtId="0" fontId="9" fillId="0" borderId="59" xfId="62" applyFont="1" applyFill="1" applyBorder="1" applyAlignment="1">
      <alignment horizontal="justify" vertical="justify"/>
      <protection/>
    </xf>
    <xf numFmtId="0" fontId="9" fillId="0" borderId="3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61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18" fillId="0" borderId="32" xfId="62" applyFont="1" applyFill="1" applyBorder="1" applyAlignment="1">
      <alignment horizontal="center" vertical="center"/>
      <protection/>
    </xf>
    <xf numFmtId="0" fontId="18" fillId="0" borderId="45" xfId="62" applyFont="1" applyFill="1" applyBorder="1" applyAlignment="1">
      <alignment horizontal="center" vertical="center"/>
      <protection/>
    </xf>
    <xf numFmtId="0" fontId="18" fillId="0" borderId="27" xfId="62" applyFont="1" applyFill="1" applyBorder="1" applyAlignment="1">
      <alignment horizontal="center" vertical="center"/>
      <protection/>
    </xf>
    <xf numFmtId="0" fontId="9" fillId="0" borderId="32" xfId="62" applyFont="1" applyFill="1" applyBorder="1" applyAlignment="1">
      <alignment horizontal="center" vertical="center"/>
      <protection/>
    </xf>
    <xf numFmtId="0" fontId="9" fillId="0" borderId="45" xfId="62" applyFont="1" applyFill="1" applyBorder="1" applyAlignment="1">
      <alignment horizontal="center" vertical="center"/>
      <protection/>
    </xf>
    <xf numFmtId="0" fontId="9" fillId="0" borderId="27" xfId="62" applyFont="1" applyFill="1" applyBorder="1" applyAlignment="1">
      <alignment horizontal="center" vertical="center"/>
      <protection/>
    </xf>
    <xf numFmtId="0" fontId="9" fillId="0" borderId="29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30" xfId="62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9" fillId="0" borderId="51" xfId="0" applyFont="1" applyFill="1" applyBorder="1" applyAlignment="1">
      <alignment horizontal="justify" vertical="justify"/>
    </xf>
    <xf numFmtId="0" fontId="9" fillId="0" borderId="52" xfId="0" applyFont="1" applyFill="1" applyBorder="1" applyAlignment="1">
      <alignment horizontal="justify" vertical="justify"/>
    </xf>
    <xf numFmtId="0" fontId="9" fillId="0" borderId="53" xfId="0" applyFont="1" applyFill="1" applyBorder="1" applyAlignment="1">
      <alignment horizontal="justify" vertical="justify"/>
    </xf>
    <xf numFmtId="0" fontId="9" fillId="0" borderId="54" xfId="0" applyFont="1" applyFill="1" applyBorder="1" applyAlignment="1">
      <alignment horizontal="justify" vertical="justify"/>
    </xf>
    <xf numFmtId="0" fontId="9" fillId="0" borderId="55" xfId="0" applyFont="1" applyFill="1" applyBorder="1" applyAlignment="1">
      <alignment horizontal="justify" vertical="justify"/>
    </xf>
    <xf numFmtId="0" fontId="9" fillId="0" borderId="56" xfId="0" applyFont="1" applyFill="1" applyBorder="1" applyAlignment="1">
      <alignment horizontal="justify" vertical="justify"/>
    </xf>
    <xf numFmtId="0" fontId="9" fillId="0" borderId="57" xfId="0" applyFont="1" applyFill="1" applyBorder="1" applyAlignment="1">
      <alignment horizontal="justify" vertical="justify"/>
    </xf>
    <xf numFmtId="0" fontId="9" fillId="0" borderId="58" xfId="0" applyFont="1" applyFill="1" applyBorder="1" applyAlignment="1">
      <alignment horizontal="justify" vertical="justify"/>
    </xf>
    <xf numFmtId="0" fontId="9" fillId="0" borderId="59" xfId="0" applyFont="1" applyFill="1" applyBorder="1" applyAlignment="1">
      <alignment horizontal="justify" vertical="justify"/>
    </xf>
    <xf numFmtId="0" fontId="9" fillId="0" borderId="35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horizontal="distributed" vertical="center"/>
    </xf>
    <xf numFmtId="0" fontId="9" fillId="0" borderId="63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distributed" vertical="center"/>
    </xf>
    <xf numFmtId="0" fontId="9" fillId="0" borderId="49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distributed" vertical="center"/>
    </xf>
    <xf numFmtId="0" fontId="23" fillId="0" borderId="67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left" vertical="distributed"/>
    </xf>
    <xf numFmtId="0" fontId="23" fillId="0" borderId="69" xfId="0" applyFont="1" applyFill="1" applyBorder="1" applyAlignment="1">
      <alignment horizontal="left" vertical="distributed"/>
    </xf>
    <xf numFmtId="0" fontId="23" fillId="0" borderId="70" xfId="0" applyFont="1" applyFill="1" applyBorder="1" applyAlignment="1">
      <alignment horizontal="left" vertical="distributed"/>
    </xf>
    <xf numFmtId="0" fontId="23" fillId="0" borderId="71" xfId="0" applyFont="1" applyFill="1" applyBorder="1" applyAlignment="1">
      <alignment horizontal="left" vertical="distributed"/>
    </xf>
    <xf numFmtId="0" fontId="23" fillId="0" borderId="60" xfId="0" applyFont="1" applyFill="1" applyBorder="1" applyAlignment="1">
      <alignment horizontal="distributed" vertical="center"/>
    </xf>
    <xf numFmtId="0" fontId="17" fillId="0" borderId="60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distributed" vertical="center"/>
    </xf>
    <xf numFmtId="0" fontId="23" fillId="0" borderId="18" xfId="0" applyFont="1" applyFill="1" applyBorder="1" applyAlignment="1">
      <alignment horizontal="distributed" vertical="center"/>
    </xf>
    <xf numFmtId="0" fontId="23" fillId="0" borderId="47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distributed" vertical="distributed"/>
    </xf>
    <xf numFmtId="0" fontId="23" fillId="0" borderId="39" xfId="0" applyFont="1" applyFill="1" applyBorder="1" applyAlignment="1">
      <alignment horizontal="distributed" vertical="justify"/>
    </xf>
    <xf numFmtId="0" fontId="23" fillId="0" borderId="73" xfId="0" applyFont="1" applyFill="1" applyBorder="1" applyAlignment="1">
      <alignment horizontal="center" vertical="center" textRotation="255"/>
    </xf>
    <xf numFmtId="0" fontId="23" fillId="0" borderId="40" xfId="0" applyFont="1" applyFill="1" applyBorder="1" applyAlignment="1">
      <alignment horizontal="center" vertical="center" textRotation="255"/>
    </xf>
    <xf numFmtId="0" fontId="23" fillId="0" borderId="65" xfId="0" applyFont="1" applyFill="1" applyBorder="1" applyAlignment="1">
      <alignment horizontal="center" vertical="center" textRotation="255"/>
    </xf>
    <xf numFmtId="0" fontId="17" fillId="0" borderId="39" xfId="0" applyFont="1" applyFill="1" applyBorder="1" applyAlignment="1">
      <alignment horizontal="distributed" vertical="justify"/>
    </xf>
    <xf numFmtId="0" fontId="9" fillId="0" borderId="7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justify" vertical="justify"/>
    </xf>
    <xf numFmtId="0" fontId="9" fillId="0" borderId="78" xfId="0" applyFont="1" applyFill="1" applyBorder="1" applyAlignment="1">
      <alignment horizontal="justify" vertical="justify"/>
    </xf>
    <xf numFmtId="0" fontId="9" fillId="0" borderId="79" xfId="0" applyFont="1" applyFill="1" applyBorder="1" applyAlignment="1">
      <alignment horizontal="justify" vertical="justify"/>
    </xf>
    <xf numFmtId="0" fontId="9" fillId="0" borderId="80" xfId="0" applyFont="1" applyFill="1" applyBorder="1" applyAlignment="1">
      <alignment horizontal="distributed" vertical="center"/>
    </xf>
    <xf numFmtId="0" fontId="9" fillId="0" borderId="81" xfId="0" applyFont="1" applyFill="1" applyBorder="1" applyAlignment="1">
      <alignment horizontal="distributed" vertical="center"/>
    </xf>
    <xf numFmtId="0" fontId="9" fillId="0" borderId="82" xfId="0" applyFont="1" applyFill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4" xfId="0" applyFont="1" applyBorder="1" applyAlignment="1">
      <alignment horizontal="distributed" vertical="center"/>
    </xf>
    <xf numFmtId="0" fontId="9" fillId="0" borderId="75" xfId="0" applyFont="1" applyBorder="1" applyAlignment="1">
      <alignment horizontal="distributed" vertical="center"/>
    </xf>
    <xf numFmtId="0" fontId="18" fillId="0" borderId="0" xfId="0" applyFont="1" applyAlignment="1">
      <alignment horizontal="center"/>
    </xf>
    <xf numFmtId="0" fontId="9" fillId="35" borderId="35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justify" vertical="justify"/>
    </xf>
    <xf numFmtId="0" fontId="9" fillId="0" borderId="53" xfId="0" applyFont="1" applyBorder="1" applyAlignment="1">
      <alignment horizontal="justify" vertical="justify"/>
    </xf>
    <xf numFmtId="0" fontId="9" fillId="0" borderId="57" xfId="0" applyFont="1" applyBorder="1" applyAlignment="1">
      <alignment horizontal="justify" vertical="justify"/>
    </xf>
    <xf numFmtId="0" fontId="9" fillId="0" borderId="59" xfId="0" applyFont="1" applyBorder="1" applyAlignment="1">
      <alignment horizontal="justify" vertical="justify"/>
    </xf>
    <xf numFmtId="0" fontId="9" fillId="0" borderId="3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83" xfId="0" applyFont="1" applyBorder="1" applyAlignment="1">
      <alignment horizontal="distributed" vertical="center"/>
    </xf>
    <xf numFmtId="0" fontId="9" fillId="0" borderId="84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76" xfId="0" applyFont="1" applyBorder="1" applyAlignment="1">
      <alignment horizontal="distributed" vertical="center"/>
    </xf>
    <xf numFmtId="0" fontId="9" fillId="0" borderId="85" xfId="0" applyFont="1" applyBorder="1" applyAlignment="1">
      <alignment horizontal="justify" vertical="justify"/>
    </xf>
    <xf numFmtId="0" fontId="0" fillId="0" borderId="86" xfId="0" applyBorder="1" applyAlignment="1">
      <alignment horizontal="justify" vertical="justify"/>
    </xf>
    <xf numFmtId="0" fontId="0" fillId="0" borderId="87" xfId="0" applyBorder="1" applyAlignment="1">
      <alignment horizontal="justify" vertical="justify"/>
    </xf>
    <xf numFmtId="0" fontId="0" fillId="0" borderId="88" xfId="0" applyBorder="1" applyAlignment="1">
      <alignment horizontal="justify" vertical="justify"/>
    </xf>
    <xf numFmtId="0" fontId="9" fillId="0" borderId="40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9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4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9" fillId="0" borderId="73" xfId="0" applyFont="1" applyFill="1" applyBorder="1" applyAlignment="1">
      <alignment horizontal="center" vertical="distributed" textRotation="255"/>
    </xf>
    <xf numFmtId="0" fontId="9" fillId="0" borderId="40" xfId="0" applyFont="1" applyFill="1" applyBorder="1" applyAlignment="1">
      <alignment horizontal="center" vertical="distributed" textRotation="255"/>
    </xf>
    <xf numFmtId="0" fontId="9" fillId="0" borderId="65" xfId="0" applyFont="1" applyFill="1" applyBorder="1" applyAlignment="1">
      <alignment horizontal="center" vertical="distributed" textRotation="255"/>
    </xf>
    <xf numFmtId="0" fontId="9" fillId="0" borderId="17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right" vertical="center"/>
    </xf>
    <xf numFmtId="0" fontId="9" fillId="0" borderId="73" xfId="0" applyFont="1" applyFill="1" applyBorder="1" applyAlignment="1">
      <alignment horizontal="center" vertical="distributed"/>
    </xf>
    <xf numFmtId="0" fontId="9" fillId="0" borderId="40" xfId="0" applyFont="1" applyFill="1" applyBorder="1" applyAlignment="1">
      <alignment horizontal="center" vertical="distributed"/>
    </xf>
    <xf numFmtId="0" fontId="9" fillId="0" borderId="43" xfId="0" applyFont="1" applyFill="1" applyBorder="1" applyAlignment="1">
      <alignment horizontal="center" vertical="distributed"/>
    </xf>
    <xf numFmtId="0" fontId="9" fillId="0" borderId="45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distributed" textRotation="255"/>
    </xf>
    <xf numFmtId="0" fontId="9" fillId="0" borderId="22" xfId="0" applyFont="1" applyFill="1" applyBorder="1" applyAlignment="1">
      <alignment horizontal="center" vertical="distributed" textRotation="255"/>
    </xf>
    <xf numFmtId="0" fontId="9" fillId="0" borderId="33" xfId="0" applyFont="1" applyFill="1" applyBorder="1" applyAlignment="1">
      <alignment horizontal="center" vertical="distributed" textRotation="255"/>
    </xf>
    <xf numFmtId="0" fontId="9" fillId="0" borderId="19" xfId="0" applyFont="1" applyFill="1" applyBorder="1" applyAlignment="1">
      <alignment horizontal="distributed" vertical="center"/>
    </xf>
    <xf numFmtId="0" fontId="9" fillId="0" borderId="62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73" xfId="0" applyFont="1" applyFill="1" applyBorder="1" applyAlignment="1">
      <alignment horizontal="center" vertical="distributed" textRotation="255" indent="4"/>
    </xf>
    <xf numFmtId="0" fontId="9" fillId="0" borderId="40" xfId="0" applyFont="1" applyFill="1" applyBorder="1" applyAlignment="1">
      <alignment horizontal="center" vertical="distributed" textRotation="255" indent="4"/>
    </xf>
    <xf numFmtId="0" fontId="9" fillId="0" borderId="65" xfId="0" applyFont="1" applyFill="1" applyBorder="1" applyAlignment="1">
      <alignment horizontal="center" vertical="distributed" textRotation="255" indent="4"/>
    </xf>
    <xf numFmtId="0" fontId="9" fillId="0" borderId="1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left" vertical="distributed"/>
    </xf>
    <xf numFmtId="0" fontId="9" fillId="0" borderId="68" xfId="0" applyFont="1" applyFill="1" applyBorder="1" applyAlignment="1">
      <alignment horizontal="left" vertical="distributed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標準_グ ラ フ" xfId="64"/>
    <cellStyle name="標準_位置と面積☆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15"/>
          <c:h val="0.85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グラフ!$A$139:$A$143</c:f>
              <c:strCache/>
            </c:strRef>
          </c:cat>
          <c:val>
            <c:numRef>
              <c:f>グラフ!$B$139:$B$143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15"/>
          <c:w val="0.82375"/>
          <c:h val="0.810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グラフ!$A$149:$A$153</c:f>
              <c:strCache/>
            </c:strRef>
          </c:cat>
          <c:val>
            <c:numRef>
              <c:f>グラフ!$B$149:$B$153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（単位：㎜）</a:t>
            </a:r>
          </a:p>
        </c:rich>
      </c:tx>
      <c:layout>
        <c:manualLayout>
          <c:xMode val="factor"/>
          <c:yMode val="factor"/>
          <c:x val="-0.430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6675"/>
          <c:w val="1"/>
          <c:h val="0.9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グラフ!$B$164</c:f>
              <c:strCache>
                <c:ptCount val="1"/>
                <c:pt idx="0">
                  <c:v>降水量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グラフ!$A$165:$A$176</c:f>
              <c:strCache/>
            </c:strRef>
          </c:cat>
          <c:val>
            <c:numRef>
              <c:f>グラフ!$B$165:$B$176</c:f>
              <c:numCache/>
            </c:numRef>
          </c:val>
        </c:ser>
        <c:gapWidth val="70"/>
        <c:axId val="16618413"/>
        <c:axId val="15347990"/>
      </c:barChart>
      <c:lineChart>
        <c:grouping val="standard"/>
        <c:varyColors val="0"/>
        <c:ser>
          <c:idx val="0"/>
          <c:order val="1"/>
          <c:tx>
            <c:strRef>
              <c:f>グラフ!$C$164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グラフ!$A$165:$A$176</c:f>
              <c:strCache/>
            </c:strRef>
          </c:cat>
          <c:val>
            <c:numRef>
              <c:f>グラフ!$C$165:$C$176</c:f>
              <c:numCache/>
            </c:numRef>
          </c:val>
          <c:smooth val="0"/>
        </c:ser>
        <c:axId val="3914183"/>
        <c:axId val="35227648"/>
      </c:lineChart>
      <c:catAx>
        <c:axId val="16618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（単位：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℃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5575"/>
              <c:y val="0.1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47990"/>
        <c:crosses val="autoZero"/>
        <c:auto val="0"/>
        <c:lblOffset val="100"/>
        <c:tickLblSkip val="1"/>
        <c:noMultiLvlLbl val="0"/>
      </c:catAx>
      <c:valAx>
        <c:axId val="15347990"/>
        <c:scaling>
          <c:orientation val="minMax"/>
          <c:max val="7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18413"/>
        <c:crossesAt val="1"/>
        <c:crossBetween val="between"/>
        <c:dispUnits/>
      </c:valAx>
      <c:catAx>
        <c:axId val="3914183"/>
        <c:scaling>
          <c:orientation val="minMax"/>
        </c:scaling>
        <c:axPos val="b"/>
        <c:delete val="1"/>
        <c:majorTickMark val="out"/>
        <c:minorTickMark val="none"/>
        <c:tickLblPos val="nextTo"/>
        <c:crossAx val="35227648"/>
        <c:crosses val="autoZero"/>
        <c:auto val="0"/>
        <c:lblOffset val="100"/>
        <c:tickLblSkip val="1"/>
        <c:noMultiLvlLbl val="0"/>
      </c:catAx>
      <c:valAx>
        <c:axId val="3522764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418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925"/>
          <c:y val="0.0305"/>
          <c:w val="0.272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（単位：件）</a:t>
            </a:r>
          </a:p>
        </c:rich>
      </c:tx>
      <c:layout>
        <c:manualLayout>
          <c:xMode val="factor"/>
          <c:yMode val="factor"/>
          <c:x val="-0.430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6875"/>
          <c:w val="0.999"/>
          <c:h val="0.9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グラフ!$C$156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グラフ!$A$157:$A$161</c:f>
              <c:strCache/>
            </c:strRef>
          </c:cat>
          <c:val>
            <c:numRef>
              <c:f>グラフ!$C$157:$C$161</c:f>
              <c:numCache/>
            </c:numRef>
          </c:val>
        </c:ser>
        <c:ser>
          <c:idx val="1"/>
          <c:order val="1"/>
          <c:tx>
            <c:strRef>
              <c:f>グラフ!$B$156</c:f>
              <c:strCache>
                <c:ptCount val="1"/>
                <c:pt idx="0">
                  <c:v>住宅用地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グラフ!$A$157:$A$161</c:f>
              <c:strCache/>
            </c:strRef>
          </c:cat>
          <c:val>
            <c:numRef>
              <c:f>グラフ!$B$157:$B$161</c:f>
              <c:numCache/>
            </c:numRef>
          </c:val>
        </c:ser>
        <c:overlap val="100"/>
        <c:gapWidth val="70"/>
        <c:axId val="48613377"/>
        <c:axId val="34867210"/>
      </c:barChart>
      <c:lineChart>
        <c:grouping val="standard"/>
        <c:varyColors val="0"/>
        <c:ser>
          <c:idx val="2"/>
          <c:order val="2"/>
          <c:tx>
            <c:strRef>
              <c:f>グラフ!$D$156</c:f>
              <c:strCache>
                <c:ptCount val="1"/>
                <c:pt idx="0">
                  <c:v>農 地 転 用 面 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グラフ!$A$157:$A$161</c:f>
              <c:strCache/>
            </c:strRef>
          </c:cat>
          <c:val>
            <c:numRef>
              <c:f>グラフ!$D$157:$D$161</c:f>
              <c:numCache/>
            </c:numRef>
          </c:val>
          <c:smooth val="0"/>
        </c:ser>
        <c:axId val="45369435"/>
        <c:axId val="5671732"/>
      </c:lineChart>
      <c:catAx>
        <c:axId val="48613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（単位：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57"/>
              <c:y val="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67210"/>
        <c:crosses val="autoZero"/>
        <c:auto val="0"/>
        <c:lblOffset val="100"/>
        <c:tickLblSkip val="1"/>
        <c:noMultiLvlLbl val="0"/>
      </c:catAx>
      <c:valAx>
        <c:axId val="34867210"/>
        <c:scaling>
          <c:orientation val="minMax"/>
          <c:max val="1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13377"/>
        <c:crossesAt val="1"/>
        <c:crossBetween val="between"/>
        <c:dispUnits/>
        <c:majorUnit val="20"/>
      </c:valAx>
      <c:catAx>
        <c:axId val="45369435"/>
        <c:scaling>
          <c:orientation val="minMax"/>
        </c:scaling>
        <c:axPos val="b"/>
        <c:delete val="1"/>
        <c:majorTickMark val="out"/>
        <c:minorTickMark val="none"/>
        <c:tickLblPos val="nextTo"/>
        <c:crossAx val="5671732"/>
        <c:crosses val="autoZero"/>
        <c:auto val="0"/>
        <c:lblOffset val="100"/>
        <c:tickLblSkip val="1"/>
        <c:noMultiLvlLbl val="0"/>
      </c:catAx>
      <c:valAx>
        <c:axId val="5671732"/>
        <c:scaling>
          <c:orientation val="minMax"/>
          <c:max val="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69435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"/>
          <c:y val="0.09575"/>
          <c:w val="0.529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18</xdr:row>
      <xdr:rowOff>28575</xdr:rowOff>
    </xdr:from>
    <xdr:to>
      <xdr:col>9</xdr:col>
      <xdr:colOff>133350</xdr:colOff>
      <xdr:row>57</xdr:row>
      <xdr:rowOff>133350</xdr:rowOff>
    </xdr:to>
    <xdr:grpSp>
      <xdr:nvGrpSpPr>
        <xdr:cNvPr id="1" name="グループ化 70"/>
        <xdr:cNvGrpSpPr>
          <a:grpSpLocks/>
        </xdr:cNvGrpSpPr>
      </xdr:nvGrpSpPr>
      <xdr:grpSpPr>
        <a:xfrm>
          <a:off x="390525" y="3476625"/>
          <a:ext cx="6067425" cy="6791325"/>
          <a:chOff x="0" y="0"/>
          <a:chExt cx="5927539" cy="6289200"/>
        </a:xfrm>
        <a:solidFill>
          <a:srgbClr val="FFFFFF"/>
        </a:solidFill>
      </xdr:grpSpPr>
      <xdr:pic>
        <xdr:nvPicPr>
          <xdr:cNvPr id="2" name="図 7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927539" cy="62892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72"/>
          <xdr:cNvSpPr txBox="1">
            <a:spLocks noChangeArrowheads="1"/>
          </xdr:cNvSpPr>
        </xdr:nvSpPr>
        <xdr:spPr>
          <a:xfrm>
            <a:off x="5056191" y="847470"/>
            <a:ext cx="626837" cy="3081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国頭村</a:t>
            </a:r>
          </a:p>
        </xdr:txBody>
      </xdr:sp>
      <xdr:sp>
        <xdr:nvSpPr>
          <xdr:cNvPr id="4" name="テキスト ボックス 73"/>
          <xdr:cNvSpPr txBox="1">
            <a:spLocks noChangeArrowheads="1"/>
          </xdr:cNvSpPr>
        </xdr:nvSpPr>
        <xdr:spPr>
          <a:xfrm>
            <a:off x="2239128" y="3589561"/>
            <a:ext cx="740942" cy="2295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うるま市</a:t>
            </a:r>
          </a:p>
        </xdr:txBody>
      </xdr:sp>
      <xdr:sp>
        <xdr:nvSpPr>
          <xdr:cNvPr id="5" name="テキスト ボックス 74"/>
          <xdr:cNvSpPr txBox="1">
            <a:spLocks noChangeArrowheads="1"/>
          </xdr:cNvSpPr>
        </xdr:nvSpPr>
        <xdr:spPr>
          <a:xfrm>
            <a:off x="4217444" y="1402492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大宜見村</a:t>
            </a:r>
          </a:p>
        </xdr:txBody>
      </xdr:sp>
      <xdr:sp>
        <xdr:nvSpPr>
          <xdr:cNvPr id="6" name="テキスト ボックス 75"/>
          <xdr:cNvSpPr txBox="1">
            <a:spLocks noChangeArrowheads="1"/>
          </xdr:cNvSpPr>
        </xdr:nvSpPr>
        <xdr:spPr>
          <a:xfrm>
            <a:off x="4779078" y="1632047"/>
            <a:ext cx="764653" cy="3081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東村</a:t>
            </a:r>
          </a:p>
        </xdr:txBody>
      </xdr:sp>
      <xdr:sp>
        <xdr:nvSpPr>
          <xdr:cNvPr id="7" name="テキスト ボックス 76"/>
          <xdr:cNvSpPr txBox="1">
            <a:spLocks noChangeArrowheads="1"/>
          </xdr:cNvSpPr>
        </xdr:nvSpPr>
        <xdr:spPr>
          <a:xfrm>
            <a:off x="2833364" y="1402492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今帰仁村</a:t>
            </a:r>
          </a:p>
        </xdr:txBody>
      </xdr:sp>
      <xdr:sp>
        <xdr:nvSpPr>
          <xdr:cNvPr id="8" name="テキスト ボックス 77"/>
          <xdr:cNvSpPr txBox="1">
            <a:spLocks noChangeArrowheads="1"/>
          </xdr:cNvSpPr>
        </xdr:nvSpPr>
        <xdr:spPr>
          <a:xfrm>
            <a:off x="2686657" y="1693367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本部町</a:t>
            </a:r>
          </a:p>
        </xdr:txBody>
      </xdr:sp>
      <xdr:sp>
        <xdr:nvSpPr>
          <xdr:cNvPr id="9" name="テキスト ボックス 78"/>
          <xdr:cNvSpPr txBox="1">
            <a:spLocks noChangeArrowheads="1"/>
          </xdr:cNvSpPr>
        </xdr:nvSpPr>
        <xdr:spPr>
          <a:xfrm>
            <a:off x="1807899" y="1094321"/>
            <a:ext cx="773544" cy="3081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伊江村</a:t>
            </a:r>
          </a:p>
        </xdr:txBody>
      </xdr:sp>
      <xdr:sp>
        <xdr:nvSpPr>
          <xdr:cNvPr id="10" name="テキスト ボックス 79"/>
          <xdr:cNvSpPr txBox="1">
            <a:spLocks noChangeArrowheads="1"/>
          </xdr:cNvSpPr>
        </xdr:nvSpPr>
        <xdr:spPr>
          <a:xfrm>
            <a:off x="3394998" y="2143045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名護市</a:t>
            </a:r>
          </a:p>
        </xdr:txBody>
      </xdr:sp>
      <xdr:sp>
        <xdr:nvSpPr>
          <xdr:cNvPr id="11" name="テキスト ボックス 80"/>
          <xdr:cNvSpPr txBox="1">
            <a:spLocks noChangeArrowheads="1"/>
          </xdr:cNvSpPr>
        </xdr:nvSpPr>
        <xdr:spPr>
          <a:xfrm>
            <a:off x="2947469" y="2893032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宜野座村</a:t>
            </a:r>
          </a:p>
        </xdr:txBody>
      </xdr:sp>
      <xdr:sp>
        <xdr:nvSpPr>
          <xdr:cNvPr id="12" name="テキスト ボックス 81"/>
          <xdr:cNvSpPr txBox="1">
            <a:spLocks noChangeArrowheads="1"/>
          </xdr:cNvSpPr>
        </xdr:nvSpPr>
        <xdr:spPr>
          <a:xfrm>
            <a:off x="2288030" y="2929195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恩納村</a:t>
            </a:r>
          </a:p>
        </xdr:txBody>
      </xdr:sp>
      <xdr:sp>
        <xdr:nvSpPr>
          <xdr:cNvPr id="13" name="テキスト ボックス 82"/>
          <xdr:cNvSpPr txBox="1">
            <a:spLocks noChangeArrowheads="1"/>
          </xdr:cNvSpPr>
        </xdr:nvSpPr>
        <xdr:spPr>
          <a:xfrm>
            <a:off x="2597744" y="3078563"/>
            <a:ext cx="773544" cy="3081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金武町</a:t>
            </a:r>
          </a:p>
        </xdr:txBody>
      </xdr:sp>
      <xdr:sp>
        <xdr:nvSpPr>
          <xdr:cNvPr id="14" name="テキスト ボックス 83"/>
          <xdr:cNvSpPr txBox="1">
            <a:spLocks noChangeArrowheads="1"/>
          </xdr:cNvSpPr>
        </xdr:nvSpPr>
        <xdr:spPr>
          <a:xfrm>
            <a:off x="1083258" y="3995214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嘉手納町</a:t>
            </a:r>
          </a:p>
        </xdr:txBody>
      </xdr:sp>
      <xdr:sp>
        <xdr:nvSpPr>
          <xdr:cNvPr id="15" name="テキスト ボックス 84"/>
          <xdr:cNvSpPr txBox="1">
            <a:spLocks noChangeArrowheads="1"/>
          </xdr:cNvSpPr>
        </xdr:nvSpPr>
        <xdr:spPr>
          <a:xfrm>
            <a:off x="2206526" y="4400868"/>
            <a:ext cx="773544" cy="3081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北中城村</a:t>
            </a:r>
          </a:p>
        </xdr:txBody>
      </xdr:sp>
      <xdr:sp>
        <xdr:nvSpPr>
          <xdr:cNvPr id="16" name="テキスト ボックス 85"/>
          <xdr:cNvSpPr txBox="1">
            <a:spLocks noChangeArrowheads="1"/>
          </xdr:cNvSpPr>
        </xdr:nvSpPr>
        <xdr:spPr>
          <a:xfrm>
            <a:off x="1847910" y="4065968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沖縄市</a:t>
            </a:r>
          </a:p>
        </xdr:txBody>
      </xdr:sp>
      <xdr:sp>
        <xdr:nvSpPr>
          <xdr:cNvPr id="17" name="テキスト ボックス 86"/>
          <xdr:cNvSpPr txBox="1">
            <a:spLocks noChangeArrowheads="1"/>
          </xdr:cNvSpPr>
        </xdr:nvSpPr>
        <xdr:spPr>
          <a:xfrm>
            <a:off x="1987207" y="4965323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与那原町</a:t>
            </a:r>
          </a:p>
        </xdr:txBody>
      </xdr:sp>
      <xdr:sp>
        <xdr:nvSpPr>
          <xdr:cNvPr id="18" name="テキスト ボックス 87"/>
          <xdr:cNvSpPr txBox="1">
            <a:spLocks noChangeArrowheads="1"/>
          </xdr:cNvSpPr>
        </xdr:nvSpPr>
        <xdr:spPr>
          <a:xfrm>
            <a:off x="2019809" y="5098969"/>
            <a:ext cx="773544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南風原町</a:t>
            </a:r>
          </a:p>
        </xdr:txBody>
      </xdr:sp>
      <xdr:sp>
        <xdr:nvSpPr>
          <xdr:cNvPr id="19" name="テキスト ボックス 88"/>
          <xdr:cNvSpPr txBox="1">
            <a:spLocks noChangeArrowheads="1"/>
          </xdr:cNvSpPr>
        </xdr:nvSpPr>
        <xdr:spPr>
          <a:xfrm>
            <a:off x="1474475" y="3608429"/>
            <a:ext cx="764653" cy="300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読谷村</a:t>
            </a:r>
          </a:p>
        </xdr:txBody>
      </xdr:sp>
      <xdr:sp>
        <xdr:nvSpPr>
          <xdr:cNvPr id="20" name="テキスト ボックス 89"/>
          <xdr:cNvSpPr txBox="1">
            <a:spLocks noChangeArrowheads="1"/>
          </xdr:cNvSpPr>
        </xdr:nvSpPr>
        <xdr:spPr>
          <a:xfrm>
            <a:off x="1099558" y="5856818"/>
            <a:ext cx="692040" cy="2641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糸満市</a:t>
            </a:r>
          </a:p>
        </xdr:txBody>
      </xdr:sp>
      <xdr:sp>
        <xdr:nvSpPr>
          <xdr:cNvPr id="21" name="テキスト ボックス 90"/>
          <xdr:cNvSpPr txBox="1">
            <a:spLocks noChangeArrowheads="1"/>
          </xdr:cNvSpPr>
        </xdr:nvSpPr>
        <xdr:spPr>
          <a:xfrm>
            <a:off x="1181062" y="4683882"/>
            <a:ext cx="643138" cy="256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浦添市</a:t>
            </a:r>
          </a:p>
        </xdr:txBody>
      </xdr:sp>
      <xdr:sp>
        <xdr:nvSpPr>
          <xdr:cNvPr id="22" name="テキスト ボックス 91"/>
          <xdr:cNvSpPr txBox="1">
            <a:spLocks noChangeArrowheads="1"/>
          </xdr:cNvSpPr>
        </xdr:nvSpPr>
        <xdr:spPr>
          <a:xfrm>
            <a:off x="1139569" y="5001486"/>
            <a:ext cx="652029" cy="256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那覇市</a:t>
            </a:r>
          </a:p>
        </xdr:txBody>
      </xdr:sp>
      <xdr:sp>
        <xdr:nvSpPr>
          <xdr:cNvPr id="23" name="テキスト ボックス 92"/>
          <xdr:cNvSpPr txBox="1">
            <a:spLocks noChangeArrowheads="1"/>
          </xdr:cNvSpPr>
        </xdr:nvSpPr>
        <xdr:spPr>
          <a:xfrm>
            <a:off x="1661193" y="5416574"/>
            <a:ext cx="652029" cy="256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南城市</a:t>
            </a:r>
          </a:p>
        </xdr:txBody>
      </xdr:sp>
      <xdr:sp>
        <xdr:nvSpPr>
          <xdr:cNvPr id="24" name="テキスト ボックス 93"/>
          <xdr:cNvSpPr txBox="1">
            <a:spLocks noChangeArrowheads="1"/>
          </xdr:cNvSpPr>
        </xdr:nvSpPr>
        <xdr:spPr>
          <a:xfrm>
            <a:off x="1547088" y="4896142"/>
            <a:ext cx="692040" cy="256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西原町</a:t>
            </a:r>
          </a:p>
        </xdr:txBody>
      </xdr:sp>
      <xdr:sp>
        <xdr:nvSpPr>
          <xdr:cNvPr id="25" name="テキスト ボックス 94"/>
          <xdr:cNvSpPr txBox="1">
            <a:spLocks noChangeArrowheads="1"/>
          </xdr:cNvSpPr>
        </xdr:nvSpPr>
        <xdr:spPr>
          <a:xfrm>
            <a:off x="1514486" y="5759335"/>
            <a:ext cx="692040" cy="256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八重瀬町</a:t>
            </a:r>
          </a:p>
        </xdr:txBody>
      </xdr:sp>
      <xdr:pic>
        <xdr:nvPicPr>
          <xdr:cNvPr id="26" name="図 9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404161" y="3910310"/>
            <a:ext cx="788363" cy="8506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図 9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2228" y="4268795"/>
            <a:ext cx="1585617" cy="38364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8" name="テキスト ボックス 97"/>
          <xdr:cNvSpPr txBox="1">
            <a:spLocks noChangeArrowheads="1"/>
          </xdr:cNvSpPr>
        </xdr:nvSpPr>
        <xdr:spPr>
          <a:xfrm>
            <a:off x="1458175" y="4234204"/>
            <a:ext cx="626837" cy="3081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北谷町</a:t>
            </a:r>
          </a:p>
        </xdr:txBody>
      </xdr:sp>
      <xdr:sp>
        <xdr:nvSpPr>
          <xdr:cNvPr id="29" name="テキスト ボックス 98"/>
          <xdr:cNvSpPr txBox="1">
            <a:spLocks noChangeArrowheads="1"/>
          </xdr:cNvSpPr>
        </xdr:nvSpPr>
        <xdr:spPr>
          <a:xfrm>
            <a:off x="3599498" y="4190180"/>
            <a:ext cx="293413" cy="13930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太　平　洋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xdr:txBody>
      </xdr:sp>
      <xdr:sp>
        <xdr:nvSpPr>
          <xdr:cNvPr id="30" name="テキスト ボックス 99"/>
          <xdr:cNvSpPr txBox="1">
            <a:spLocks noChangeArrowheads="1"/>
          </xdr:cNvSpPr>
        </xdr:nvSpPr>
        <xdr:spPr>
          <a:xfrm>
            <a:off x="1155870" y="1270418"/>
            <a:ext cx="293413" cy="16399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東　シ　ナ　海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xdr:txBody>
      </xdr:sp>
      <xdr:sp>
        <xdr:nvSpPr>
          <xdr:cNvPr id="31" name="テキスト ボックス 101"/>
          <xdr:cNvSpPr txBox="1">
            <a:spLocks noChangeArrowheads="1"/>
          </xdr:cNvSpPr>
        </xdr:nvSpPr>
        <xdr:spPr>
          <a:xfrm>
            <a:off x="1913113" y="4657153"/>
            <a:ext cx="773544" cy="3081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中城村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0</xdr:col>
      <xdr:colOff>438150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04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419100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438150</xdr:colOff>
      <xdr:row>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0" y="704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419100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438150</xdr:colOff>
      <xdr:row>4</xdr:row>
      <xdr:rowOff>19050</xdr:rowOff>
    </xdr:to>
    <xdr:sp>
      <xdr:nvSpPr>
        <xdr:cNvPr id="5" name="Rectangle 1"/>
        <xdr:cNvSpPr>
          <a:spLocks/>
        </xdr:cNvSpPr>
      </xdr:nvSpPr>
      <xdr:spPr>
        <a:xfrm>
          <a:off x="0" y="704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6" name="Rectangle 2"/>
        <xdr:cNvSpPr>
          <a:spLocks/>
        </xdr:cNvSpPr>
      </xdr:nvSpPr>
      <xdr:spPr>
        <a:xfrm>
          <a:off x="419100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438150</xdr:colOff>
      <xdr:row>4</xdr:row>
      <xdr:rowOff>19050</xdr:rowOff>
    </xdr:to>
    <xdr:sp>
      <xdr:nvSpPr>
        <xdr:cNvPr id="7" name="Rectangle 3"/>
        <xdr:cNvSpPr>
          <a:spLocks/>
        </xdr:cNvSpPr>
      </xdr:nvSpPr>
      <xdr:spPr>
        <a:xfrm>
          <a:off x="0" y="7048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8" name="Rectangle 4"/>
        <xdr:cNvSpPr>
          <a:spLocks/>
        </xdr:cNvSpPr>
      </xdr:nvSpPr>
      <xdr:spPr>
        <a:xfrm>
          <a:off x="419100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866775</xdr:colOff>
      <xdr:row>5</xdr:row>
      <xdr:rowOff>0</xdr:rowOff>
    </xdr:from>
    <xdr:ext cx="4286250" cy="5019675"/>
    <xdr:graphicFrame>
      <xdr:nvGraphicFramePr>
        <xdr:cNvPr id="1" name="グラフ 1"/>
        <xdr:cNvGraphicFramePr/>
      </xdr:nvGraphicFramePr>
      <xdr:xfrm>
        <a:off x="1466850" y="952500"/>
        <a:ext cx="42862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857250</xdr:colOff>
      <xdr:row>35</xdr:row>
      <xdr:rowOff>0</xdr:rowOff>
    </xdr:from>
    <xdr:ext cx="4324350" cy="5295900"/>
    <xdr:graphicFrame>
      <xdr:nvGraphicFramePr>
        <xdr:cNvPr id="2" name="グラフ 2"/>
        <xdr:cNvGraphicFramePr/>
      </xdr:nvGraphicFramePr>
      <xdr:xfrm>
        <a:off x="1457325" y="6648450"/>
        <a:ext cx="4324350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4</xdr:col>
      <xdr:colOff>85725</xdr:colOff>
      <xdr:row>15</xdr:row>
      <xdr:rowOff>104775</xdr:rowOff>
    </xdr:from>
    <xdr:to>
      <xdr:col>5</xdr:col>
      <xdr:colOff>9525</xdr:colOff>
      <xdr:row>19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00" y="2867025"/>
          <a:ext cx="7715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面　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19.80k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100%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0</xdr:col>
      <xdr:colOff>581025</xdr:colOff>
      <xdr:row>102</xdr:row>
      <xdr:rowOff>0</xdr:rowOff>
    </xdr:from>
    <xdr:ext cx="5867400" cy="4705350"/>
    <xdr:graphicFrame>
      <xdr:nvGraphicFramePr>
        <xdr:cNvPr id="4" name="グラフ 5"/>
        <xdr:cNvGraphicFramePr/>
      </xdr:nvGraphicFramePr>
      <xdr:xfrm>
        <a:off x="581025" y="18888075"/>
        <a:ext cx="5867400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6</xdr:col>
      <xdr:colOff>114300</xdr:colOff>
      <xdr:row>25</xdr:row>
      <xdr:rowOff>76200</xdr:rowOff>
    </xdr:from>
    <xdr:ext cx="552450" cy="142875"/>
    <xdr:sp>
      <xdr:nvSpPr>
        <xdr:cNvPr id="5" name="Line 6"/>
        <xdr:cNvSpPr>
          <a:spLocks/>
        </xdr:cNvSpPr>
      </xdr:nvSpPr>
      <xdr:spPr>
        <a:xfrm flipH="1">
          <a:off x="4362450" y="4648200"/>
          <a:ext cx="552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161925</xdr:rowOff>
    </xdr:from>
    <xdr:ext cx="219075" cy="476250"/>
    <xdr:sp>
      <xdr:nvSpPr>
        <xdr:cNvPr id="6" name="Line 7"/>
        <xdr:cNvSpPr>
          <a:spLocks/>
        </xdr:cNvSpPr>
      </xdr:nvSpPr>
      <xdr:spPr>
        <a:xfrm flipH="1" flipV="1">
          <a:off x="4248150" y="4914900"/>
          <a:ext cx="2190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85725</xdr:colOff>
      <xdr:row>27</xdr:row>
      <xdr:rowOff>76200</xdr:rowOff>
    </xdr:from>
    <xdr:ext cx="371475" cy="495300"/>
    <xdr:sp>
      <xdr:nvSpPr>
        <xdr:cNvPr id="7" name="Line 8"/>
        <xdr:cNvSpPr>
          <a:spLocks/>
        </xdr:cNvSpPr>
      </xdr:nvSpPr>
      <xdr:spPr>
        <a:xfrm flipV="1">
          <a:off x="3705225" y="5010150"/>
          <a:ext cx="371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59</xdr:row>
      <xdr:rowOff>28575</xdr:rowOff>
    </xdr:from>
    <xdr:ext cx="390525" cy="371475"/>
    <xdr:sp>
      <xdr:nvSpPr>
        <xdr:cNvPr id="8" name="Line 9"/>
        <xdr:cNvSpPr>
          <a:spLocks/>
        </xdr:cNvSpPr>
      </xdr:nvSpPr>
      <xdr:spPr>
        <a:xfrm flipV="1">
          <a:off x="2495550" y="11020425"/>
          <a:ext cx="390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400050</xdr:colOff>
      <xdr:row>59</xdr:row>
      <xdr:rowOff>95250</xdr:rowOff>
    </xdr:from>
    <xdr:ext cx="85725" cy="276225"/>
    <xdr:sp>
      <xdr:nvSpPr>
        <xdr:cNvPr id="9" name="Line 10"/>
        <xdr:cNvSpPr>
          <a:spLocks/>
        </xdr:cNvSpPr>
      </xdr:nvSpPr>
      <xdr:spPr>
        <a:xfrm flipH="1" flipV="1">
          <a:off x="3171825" y="11087100"/>
          <a:ext cx="857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819150</xdr:colOff>
      <xdr:row>59</xdr:row>
      <xdr:rowOff>19050</xdr:rowOff>
    </xdr:from>
    <xdr:ext cx="390525" cy="361950"/>
    <xdr:sp>
      <xdr:nvSpPr>
        <xdr:cNvPr id="10" name="Line 11"/>
        <xdr:cNvSpPr>
          <a:spLocks/>
        </xdr:cNvSpPr>
      </xdr:nvSpPr>
      <xdr:spPr>
        <a:xfrm flipH="1" flipV="1">
          <a:off x="3590925" y="11010900"/>
          <a:ext cx="390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72</xdr:row>
      <xdr:rowOff>19050</xdr:rowOff>
    </xdr:from>
    <xdr:ext cx="5867400" cy="4705350"/>
    <xdr:graphicFrame>
      <xdr:nvGraphicFramePr>
        <xdr:cNvPr id="11" name="グラフ 12"/>
        <xdr:cNvGraphicFramePr/>
      </xdr:nvGraphicFramePr>
      <xdr:xfrm>
        <a:off x="609600" y="13439775"/>
        <a:ext cx="5867400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3</xdr:col>
      <xdr:colOff>390525</xdr:colOff>
      <xdr:row>165</xdr:row>
      <xdr:rowOff>0</xdr:rowOff>
    </xdr:from>
    <xdr:to>
      <xdr:col>4</xdr:col>
      <xdr:colOff>361950</xdr:colOff>
      <xdr:row>168</xdr:row>
      <xdr:rowOff>142875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2476500" y="3004185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FFFFFF"/>
              </a:solidFill>
            </a:rPr>
            <a:t>～</a:t>
          </a:r>
        </a:p>
      </xdr:txBody>
    </xdr:sp>
    <xdr:clientData/>
  </xdr:twoCellAnchor>
  <xdr:oneCellAnchor>
    <xdr:from>
      <xdr:col>4</xdr:col>
      <xdr:colOff>47625</xdr:colOff>
      <xdr:row>45</xdr:row>
      <xdr:rowOff>28575</xdr:rowOff>
    </xdr:from>
    <xdr:ext cx="962025" cy="904875"/>
    <xdr:sp>
      <xdr:nvSpPr>
        <xdr:cNvPr id="13" name="テキスト ボックス 13"/>
        <xdr:cNvSpPr txBox="1">
          <a:spLocks noChangeArrowheads="1"/>
        </xdr:cNvSpPr>
      </xdr:nvSpPr>
      <xdr:spPr>
        <a:xfrm>
          <a:off x="2819400" y="8486775"/>
          <a:ext cx="9620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面　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14.087k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8125" y="3924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924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90525" y="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2" name="Rectangle 3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4" name="Rectangle 5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7" name="Rectangle 8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8" name="Rectangle 9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9" name="Rectangle 10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0" name="Rectangle 3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11" name="Rectangle 4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2" name="Rectangle 5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13" name="Rectangle 6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4" name="Rectangle 7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15" name="Rectangle 8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6" name="Rectangle 9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17" name="Rectangle 10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152400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90525" y="57150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209550</xdr:colOff>
      <xdr:row>6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1</xdr:col>
      <xdr:colOff>104775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866775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1</xdr:col>
      <xdr:colOff>123825</xdr:colOff>
      <xdr:row>3</xdr:row>
      <xdr:rowOff>9525</xdr:rowOff>
    </xdr:from>
    <xdr:to>
      <xdr:col>2</xdr:col>
      <xdr:colOff>238125</xdr:colOff>
      <xdr:row>3</xdr:row>
      <xdr:rowOff>228600</xdr:rowOff>
    </xdr:to>
    <xdr:sp>
      <xdr:nvSpPr>
        <xdr:cNvPr id="2" name="Rectangle 3"/>
        <xdr:cNvSpPr>
          <a:spLocks/>
        </xdr:cNvSpPr>
      </xdr:nvSpPr>
      <xdr:spPr>
        <a:xfrm>
          <a:off x="561975" y="5619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</xdr:col>
      <xdr:colOff>104775</xdr:colOff>
      <xdr:row>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866775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1</xdr:col>
      <xdr:colOff>66675</xdr:colOff>
      <xdr:row>8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0" y="19335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66675</xdr:colOff>
      <xdr:row>7</xdr:row>
      <xdr:rowOff>0</xdr:rowOff>
    </xdr:from>
    <xdr:to>
      <xdr:col>2</xdr:col>
      <xdr:colOff>0</xdr:colOff>
      <xdr:row>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47675" y="17716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1</xdr:col>
      <xdr:colOff>66675</xdr:colOff>
      <xdr:row>8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66675</xdr:colOff>
      <xdr:row>7</xdr:row>
      <xdr:rowOff>0</xdr:rowOff>
    </xdr:from>
    <xdr:to>
      <xdr:col>2</xdr:col>
      <xdr:colOff>0</xdr:colOff>
      <xdr:row>8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47675" y="17716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1</xdr:col>
      <xdr:colOff>66675</xdr:colOff>
      <xdr:row>8</xdr:row>
      <xdr:rowOff>171450</xdr:rowOff>
    </xdr:to>
    <xdr:sp>
      <xdr:nvSpPr>
        <xdr:cNvPr id="5" name="Rectangle 1"/>
        <xdr:cNvSpPr>
          <a:spLocks/>
        </xdr:cNvSpPr>
      </xdr:nvSpPr>
      <xdr:spPr>
        <a:xfrm>
          <a:off x="0" y="19335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66675</xdr:colOff>
      <xdr:row>7</xdr:row>
      <xdr:rowOff>0</xdr:rowOff>
    </xdr:from>
    <xdr:to>
      <xdr:col>2</xdr:col>
      <xdr:colOff>0</xdr:colOff>
      <xdr:row>8</xdr:row>
      <xdr:rowOff>9525</xdr:rowOff>
    </xdr:to>
    <xdr:sp>
      <xdr:nvSpPr>
        <xdr:cNvPr id="6" name="Rectangle 2"/>
        <xdr:cNvSpPr>
          <a:spLocks/>
        </xdr:cNvSpPr>
      </xdr:nvSpPr>
      <xdr:spPr>
        <a:xfrm>
          <a:off x="447675" y="17716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1</xdr:col>
      <xdr:colOff>66675</xdr:colOff>
      <xdr:row>8</xdr:row>
      <xdr:rowOff>171450</xdr:rowOff>
    </xdr:to>
    <xdr:sp>
      <xdr:nvSpPr>
        <xdr:cNvPr id="7" name="Rectangle 3"/>
        <xdr:cNvSpPr>
          <a:spLocks/>
        </xdr:cNvSpPr>
      </xdr:nvSpPr>
      <xdr:spPr>
        <a:xfrm>
          <a:off x="0" y="19335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66675</xdr:colOff>
      <xdr:row>7</xdr:row>
      <xdr:rowOff>0</xdr:rowOff>
    </xdr:from>
    <xdr:to>
      <xdr:col>2</xdr:col>
      <xdr:colOff>0</xdr:colOff>
      <xdr:row>8</xdr:row>
      <xdr:rowOff>9525</xdr:rowOff>
    </xdr:to>
    <xdr:sp>
      <xdr:nvSpPr>
        <xdr:cNvPr id="8" name="Rectangle 4"/>
        <xdr:cNvSpPr>
          <a:spLocks/>
        </xdr:cNvSpPr>
      </xdr:nvSpPr>
      <xdr:spPr>
        <a:xfrm>
          <a:off x="447675" y="17716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1</xdr:col>
      <xdr:colOff>66675</xdr:colOff>
      <xdr:row>3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0" y="57150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月別</a:t>
          </a:r>
        </a:p>
      </xdr:txBody>
    </xdr:sp>
    <xdr:clientData/>
  </xdr:twoCellAnchor>
  <xdr:twoCellAnchor>
    <xdr:from>
      <xdr:col>1</xdr:col>
      <xdr:colOff>66675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38150" y="438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1</xdr:col>
      <xdr:colOff>66675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38150" y="438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1</xdr:col>
      <xdr:colOff>66675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4" name="Rectangle 2"/>
        <xdr:cNvSpPr>
          <a:spLocks/>
        </xdr:cNvSpPr>
      </xdr:nvSpPr>
      <xdr:spPr>
        <a:xfrm>
          <a:off x="438150" y="438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1</xdr:col>
      <xdr:colOff>66675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5" name="Rectangle 4"/>
        <xdr:cNvSpPr>
          <a:spLocks/>
        </xdr:cNvSpPr>
      </xdr:nvSpPr>
      <xdr:spPr>
        <a:xfrm>
          <a:off x="438150" y="4381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</xdr:row>
      <xdr:rowOff>295275</xdr:rowOff>
    </xdr:from>
    <xdr:to>
      <xdr:col>3</xdr:col>
      <xdr:colOff>457200</xdr:colOff>
      <xdr:row>3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190625" y="7334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2</xdr:col>
      <xdr:colOff>438150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914400" y="4476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180975</xdr:colOff>
      <xdr:row>3</xdr:row>
      <xdr:rowOff>304800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85725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54578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m/s</a:t>
          </a:r>
        </a:p>
      </xdr:txBody>
    </xdr:sp>
    <xdr:clientData/>
  </xdr:twoCellAnchor>
  <xdr:twoCellAnchor>
    <xdr:from>
      <xdr:col>3</xdr:col>
      <xdr:colOff>238125</xdr:colOff>
      <xdr:row>2</xdr:row>
      <xdr:rowOff>295275</xdr:rowOff>
    </xdr:from>
    <xdr:to>
      <xdr:col>3</xdr:col>
      <xdr:colOff>457200</xdr:colOff>
      <xdr:row>3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1190625" y="7334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2</xdr:col>
      <xdr:colOff>438150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6" name="Rectangle 6"/>
        <xdr:cNvSpPr>
          <a:spLocks/>
        </xdr:cNvSpPr>
      </xdr:nvSpPr>
      <xdr:spPr>
        <a:xfrm>
          <a:off x="914400" y="4476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180975</xdr:colOff>
      <xdr:row>3</xdr:row>
      <xdr:rowOff>304800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050" y="85725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54578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m/s</a:t>
          </a:r>
        </a:p>
      </xdr:txBody>
    </xdr:sp>
    <xdr:clientData/>
  </xdr:twoCellAnchor>
  <xdr:twoCellAnchor>
    <xdr:from>
      <xdr:col>3</xdr:col>
      <xdr:colOff>238125</xdr:colOff>
      <xdr:row>2</xdr:row>
      <xdr:rowOff>295275</xdr:rowOff>
    </xdr:from>
    <xdr:to>
      <xdr:col>3</xdr:col>
      <xdr:colOff>457200</xdr:colOff>
      <xdr:row>3</xdr:row>
      <xdr:rowOff>180975</xdr:rowOff>
    </xdr:to>
    <xdr:sp>
      <xdr:nvSpPr>
        <xdr:cNvPr id="9" name="Rectangle 1"/>
        <xdr:cNvSpPr>
          <a:spLocks/>
        </xdr:cNvSpPr>
      </xdr:nvSpPr>
      <xdr:spPr>
        <a:xfrm>
          <a:off x="1190625" y="7334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2</xdr:col>
      <xdr:colOff>438150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10" name="Rectangle 2"/>
        <xdr:cNvSpPr>
          <a:spLocks/>
        </xdr:cNvSpPr>
      </xdr:nvSpPr>
      <xdr:spPr>
        <a:xfrm>
          <a:off x="914400" y="4476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180975</xdr:colOff>
      <xdr:row>3</xdr:row>
      <xdr:rowOff>304800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9050" y="85725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12" name="Rectangle 4"/>
        <xdr:cNvSpPr>
          <a:spLocks/>
        </xdr:cNvSpPr>
      </xdr:nvSpPr>
      <xdr:spPr>
        <a:xfrm>
          <a:off x="0" y="54578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m/s</a:t>
          </a:r>
        </a:p>
      </xdr:txBody>
    </xdr:sp>
    <xdr:clientData/>
  </xdr:twoCellAnchor>
  <xdr:twoCellAnchor>
    <xdr:from>
      <xdr:col>3</xdr:col>
      <xdr:colOff>238125</xdr:colOff>
      <xdr:row>2</xdr:row>
      <xdr:rowOff>295275</xdr:rowOff>
    </xdr:from>
    <xdr:to>
      <xdr:col>3</xdr:col>
      <xdr:colOff>457200</xdr:colOff>
      <xdr:row>3</xdr:row>
      <xdr:rowOff>180975</xdr:rowOff>
    </xdr:to>
    <xdr:sp>
      <xdr:nvSpPr>
        <xdr:cNvPr id="13" name="Rectangle 5"/>
        <xdr:cNvSpPr>
          <a:spLocks/>
        </xdr:cNvSpPr>
      </xdr:nvSpPr>
      <xdr:spPr>
        <a:xfrm>
          <a:off x="1190625" y="7334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2</xdr:col>
      <xdr:colOff>438150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14" name="Rectangle 6"/>
        <xdr:cNvSpPr>
          <a:spLocks/>
        </xdr:cNvSpPr>
      </xdr:nvSpPr>
      <xdr:spPr>
        <a:xfrm>
          <a:off x="914400" y="4476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180975</xdr:colOff>
      <xdr:row>3</xdr:row>
      <xdr:rowOff>304800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19050" y="85725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16" name="Rectangle 8"/>
        <xdr:cNvSpPr>
          <a:spLocks/>
        </xdr:cNvSpPr>
      </xdr:nvSpPr>
      <xdr:spPr>
        <a:xfrm>
          <a:off x="0" y="54578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m/s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3&#32113;&#35336;&#26360;\&#24179;&#25104;23&#24180;&#24230;&#12288;&#23452;&#37326;&#28286;&#24066;&#32113;&#35336;&#26360;&#12288;&#26657;&#27491;&#24460;\H23&#32113;&#35336;&#26360;(HP&#25522;&#36617;&#29992;)\H23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5&#32113;&#35336;&#26360;\&#36884;&#20013;&#12384;&#12424;\&#31532;1&#31456;&#12288;&#22303;&#22320;&#12539;&#27671;&#35937;(H2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&#65288;&#20445;&#30041;&#20998;&#65289;\&#12464;&#12521;&#12501;\&#23436;&#25104;\&#31532;&#65297;&#31456;&#12288;&#12464;&#12521;&#125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4&#32113;&#35336;&#26360;%20&#20381;&#38972;&#29992;&#12288;(11&#26376;1&#26085;&#26356;&#26032;&#65289;\&#22238;&#31572;\&#32207;&#21209;&#37096;\&#31246;&#21209;&#35506;&#32113;&#35336;&#29992;&#12487;&#12540;&#12479;&#65288;H24&#65289;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4&#32113;&#35336;&#26360;%20&#20381;&#38972;&#29992;&#12288;(11&#26376;1&#26085;&#26356;&#26032;&#65289;\&#22238;&#31572;\&#22522;&#22320;&#25919;&#31574;&#37096;\&#22522;&#22320;&#28169;&#22806;&#35506;(H24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4&#32113;&#35336;&#26360;%20&#20381;&#38972;&#29992;&#12288;(11&#26376;1&#26085;&#26356;&#26032;&#65289;\&#22238;&#31572;\&#24066;&#27665;&#32076;&#28168;&#37096;\&#36786;&#27700;&#25391;&#33288;&#35506;&#65288;H24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位置及び面積"/>
      <sheetName val="グラフ"/>
      <sheetName val="1-1地目面積"/>
      <sheetName val="1-2評価地面積"/>
      <sheetName val="1-3土地評価額"/>
      <sheetName val="1-4軍用地の施設名及び面積"/>
      <sheetName val="1-5農地転用状況"/>
      <sheetName val="1-6農地転用の推移"/>
      <sheetName val="1-7年別月別平均気温"/>
      <sheetName val="1-8年別月別平均相対湿度"/>
      <sheetName val="1-9気象概況"/>
      <sheetName val="1-10年別月別降水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位置及び面積"/>
      <sheetName val="グラフ"/>
      <sheetName val="1-5農地転用状況 "/>
      <sheetName val="1-6農地転用の推移"/>
      <sheetName val="1-7年別月別平均気温"/>
      <sheetName val="1-8年別月別平均相対湿度"/>
      <sheetName val="1-9気象概況"/>
      <sheetName val="1-10年別月別降水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統計にみる市民のくらし "/>
      <sheetName val="1-1地目面積"/>
      <sheetName val="1-2評価地面積"/>
      <sheetName val="1-3土地評価額"/>
      <sheetName val="6-3市内の家屋数"/>
      <sheetName val="6-4課税家屋の床面積"/>
      <sheetName val="6-5木造家屋"/>
      <sheetName val="6-7非木造家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4軍用地の施設名及び面積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-5農地転用状況"/>
      <sheetName val="1-6農地転用の推移"/>
      <sheetName val="5-20漁業種類別漁獲量"/>
      <sheetName val="5-21登録漁船隻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6:K64"/>
  <sheetViews>
    <sheetView showGridLines="0" tabSelected="1" zoomScale="55" zoomScaleNormal="55" zoomScaleSheetLayoutView="70" zoomScalePageLayoutView="0" workbookViewId="0" topLeftCell="A1">
      <selection activeCell="N11" sqref="N11"/>
    </sheetView>
  </sheetViews>
  <sheetFormatPr defaultColWidth="9.140625" defaultRowHeight="15"/>
  <cols>
    <col min="1" max="1" width="13.7109375" style="1" customWidth="1"/>
    <col min="2" max="2" width="17.00390625" style="1" customWidth="1"/>
    <col min="3" max="3" width="6.00390625" style="1" customWidth="1"/>
    <col min="4" max="4" width="16.140625" style="1" customWidth="1"/>
    <col min="5" max="5" width="6.00390625" style="1" customWidth="1"/>
    <col min="6" max="16384" width="9.00390625" style="1" customWidth="1"/>
  </cols>
  <sheetData>
    <row r="5" ht="6" customHeight="1"/>
    <row r="6" spans="1:11" ht="27.75" customHeight="1">
      <c r="A6" s="260" t="s">
        <v>0</v>
      </c>
      <c r="B6" s="260"/>
      <c r="C6" s="260"/>
      <c r="D6" s="260"/>
      <c r="E6" s="260"/>
      <c r="F6" s="260"/>
      <c r="G6" s="260"/>
      <c r="H6" s="260"/>
      <c r="I6" s="260"/>
      <c r="J6" s="260"/>
      <c r="K6" s="2"/>
    </row>
    <row r="7" ht="14.25" customHeight="1"/>
    <row r="8" spans="2:5" ht="15" customHeight="1">
      <c r="B8" s="261" t="s">
        <v>1</v>
      </c>
      <c r="C8" s="3"/>
      <c r="D8" s="4" t="s">
        <v>2</v>
      </c>
      <c r="E8" s="5"/>
    </row>
    <row r="9" spans="2:5" ht="15" customHeight="1">
      <c r="B9" s="262"/>
      <c r="C9" s="6"/>
      <c r="D9" s="7" t="s">
        <v>3</v>
      </c>
      <c r="E9" s="8"/>
    </row>
    <row r="10" spans="2:5" ht="15" customHeight="1">
      <c r="B10" s="261" t="s">
        <v>4</v>
      </c>
      <c r="C10" s="3"/>
      <c r="D10" s="4" t="s">
        <v>2</v>
      </c>
      <c r="E10" s="5"/>
    </row>
    <row r="11" spans="2:5" ht="15" customHeight="1">
      <c r="B11" s="262"/>
      <c r="C11" s="6"/>
      <c r="D11" s="7" t="s">
        <v>5</v>
      </c>
      <c r="E11" s="8"/>
    </row>
    <row r="12" spans="2:5" ht="15" customHeight="1">
      <c r="B12" s="261" t="s">
        <v>6</v>
      </c>
      <c r="C12" s="3"/>
      <c r="D12" s="4" t="s">
        <v>7</v>
      </c>
      <c r="E12" s="5"/>
    </row>
    <row r="13" spans="2:5" ht="15" customHeight="1">
      <c r="B13" s="262"/>
      <c r="C13" s="6"/>
      <c r="D13" s="7" t="s">
        <v>8</v>
      </c>
      <c r="E13" s="8"/>
    </row>
    <row r="14" spans="2:5" ht="15" customHeight="1">
      <c r="B14" s="261" t="s">
        <v>9</v>
      </c>
      <c r="C14" s="3"/>
      <c r="D14" s="4" t="s">
        <v>7</v>
      </c>
      <c r="E14" s="5"/>
    </row>
    <row r="15" spans="2:5" ht="15" customHeight="1">
      <c r="B15" s="262"/>
      <c r="C15" s="6"/>
      <c r="D15" s="7" t="s">
        <v>10</v>
      </c>
      <c r="E15" s="8"/>
    </row>
    <row r="16" spans="2:5" ht="15" customHeight="1">
      <c r="B16" s="261" t="s">
        <v>11</v>
      </c>
      <c r="C16" s="9"/>
      <c r="D16" s="10" t="s">
        <v>192</v>
      </c>
      <c r="E16" s="11"/>
    </row>
    <row r="17" spans="2:5" ht="15" customHeight="1">
      <c r="B17" s="262"/>
      <c r="C17" s="12"/>
      <c r="D17" s="13" t="s">
        <v>225</v>
      </c>
      <c r="E17" s="14"/>
    </row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64" spans="1:10" ht="14.25">
      <c r="A64" s="259"/>
      <c r="B64" s="259"/>
      <c r="C64" s="259"/>
      <c r="D64" s="259"/>
      <c r="E64" s="259"/>
      <c r="F64" s="259"/>
      <c r="G64" s="259"/>
      <c r="H64" s="259"/>
      <c r="I64" s="259"/>
      <c r="J64" s="259"/>
    </row>
  </sheetData>
  <sheetProtection/>
  <mergeCells count="7">
    <mergeCell ref="A64:J64"/>
    <mergeCell ref="A6:J6"/>
    <mergeCell ref="B8:B9"/>
    <mergeCell ref="B10:B11"/>
    <mergeCell ref="B12:B13"/>
    <mergeCell ref="B14:B15"/>
    <mergeCell ref="B16:B17"/>
  </mergeCells>
  <printOptions/>
  <pageMargins left="0.16" right="0.15" top="0.16" bottom="0.16" header="0.16" footer="0.16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1"/>
  <sheetViews>
    <sheetView showGridLines="0" zoomScaleSheetLayoutView="100" zoomScalePageLayoutView="0" workbookViewId="0" topLeftCell="A1">
      <selection activeCell="G19" sqref="A1:G19"/>
    </sheetView>
  </sheetViews>
  <sheetFormatPr defaultColWidth="9.140625" defaultRowHeight="15"/>
  <cols>
    <col min="1" max="2" width="5.57421875" style="44" customWidth="1"/>
    <col min="3" max="7" width="13.8515625" style="44" customWidth="1"/>
    <col min="8" max="16384" width="9.00390625" style="44" customWidth="1"/>
  </cols>
  <sheetData>
    <row r="1" spans="1:7" ht="21">
      <c r="A1" s="362" t="s">
        <v>135</v>
      </c>
      <c r="B1" s="362"/>
      <c r="C1" s="362"/>
      <c r="D1" s="362"/>
      <c r="E1" s="362"/>
      <c r="F1" s="362"/>
      <c r="G1" s="362"/>
    </row>
    <row r="2" spans="1:7" ht="13.5">
      <c r="A2" s="121"/>
      <c r="B2" s="121"/>
      <c r="C2" s="122"/>
      <c r="D2" s="122"/>
      <c r="E2" s="122"/>
      <c r="F2" s="122"/>
      <c r="G2" s="122" t="s">
        <v>136</v>
      </c>
    </row>
    <row r="3" spans="1:7" ht="13.5" customHeight="1">
      <c r="A3" s="380"/>
      <c r="B3" s="381"/>
      <c r="C3" s="363" t="s">
        <v>179</v>
      </c>
      <c r="D3" s="363" t="s">
        <v>180</v>
      </c>
      <c r="E3" s="368" t="s">
        <v>181</v>
      </c>
      <c r="F3" s="363" t="s">
        <v>197</v>
      </c>
      <c r="G3" s="359" t="s">
        <v>198</v>
      </c>
    </row>
    <row r="4" spans="1:7" ht="13.5" customHeight="1">
      <c r="A4" s="382"/>
      <c r="B4" s="383"/>
      <c r="C4" s="364"/>
      <c r="D4" s="364"/>
      <c r="E4" s="369"/>
      <c r="F4" s="364"/>
      <c r="G4" s="360"/>
    </row>
    <row r="5" spans="1:7" ht="16.5" customHeight="1">
      <c r="A5" s="386" t="s">
        <v>122</v>
      </c>
      <c r="B5" s="387"/>
      <c r="C5" s="213">
        <v>75</v>
      </c>
      <c r="D5" s="214">
        <v>74</v>
      </c>
      <c r="E5" s="215">
        <f>AVERAGE(E6:E17)</f>
        <v>72.5</v>
      </c>
      <c r="F5" s="215">
        <f>AVERAGE(F6:F17)</f>
        <v>73.16666666666667</v>
      </c>
      <c r="G5" s="216">
        <f>AVERAGE(G6:G17)</f>
        <v>73</v>
      </c>
    </row>
    <row r="6" spans="1:7" ht="16.5" customHeight="1">
      <c r="A6" s="384" t="s">
        <v>123</v>
      </c>
      <c r="B6" s="385"/>
      <c r="C6" s="217">
        <v>65</v>
      </c>
      <c r="D6" s="218">
        <v>71</v>
      </c>
      <c r="E6" s="219">
        <v>66</v>
      </c>
      <c r="F6" s="219">
        <v>61</v>
      </c>
      <c r="G6" s="220">
        <v>61</v>
      </c>
    </row>
    <row r="7" spans="1:7" ht="16.5" customHeight="1">
      <c r="A7" s="384" t="s">
        <v>124</v>
      </c>
      <c r="B7" s="385"/>
      <c r="C7" s="217">
        <v>71</v>
      </c>
      <c r="D7" s="218">
        <v>74</v>
      </c>
      <c r="E7" s="219">
        <v>72</v>
      </c>
      <c r="F7" s="219">
        <v>72</v>
      </c>
      <c r="G7" s="220">
        <v>65</v>
      </c>
    </row>
    <row r="8" spans="1:7" ht="16.5" customHeight="1">
      <c r="A8" s="384" t="s">
        <v>125</v>
      </c>
      <c r="B8" s="385"/>
      <c r="C8" s="217">
        <v>63</v>
      </c>
      <c r="D8" s="218">
        <v>71</v>
      </c>
      <c r="E8" s="219">
        <v>72</v>
      </c>
      <c r="F8" s="219">
        <v>69</v>
      </c>
      <c r="G8" s="220">
        <v>72</v>
      </c>
    </row>
    <row r="9" spans="1:7" ht="16.5" customHeight="1">
      <c r="A9" s="384" t="s">
        <v>126</v>
      </c>
      <c r="B9" s="385"/>
      <c r="C9" s="217">
        <v>69</v>
      </c>
      <c r="D9" s="218">
        <v>75</v>
      </c>
      <c r="E9" s="219">
        <v>74</v>
      </c>
      <c r="F9" s="219">
        <v>73</v>
      </c>
      <c r="G9" s="220">
        <v>76</v>
      </c>
    </row>
    <row r="10" spans="1:7" ht="16.5" customHeight="1">
      <c r="A10" s="384" t="s">
        <v>127</v>
      </c>
      <c r="B10" s="385"/>
      <c r="C10" s="217">
        <v>86</v>
      </c>
      <c r="D10" s="218">
        <v>77</v>
      </c>
      <c r="E10" s="219">
        <v>81</v>
      </c>
      <c r="F10" s="219">
        <v>81</v>
      </c>
      <c r="G10" s="220">
        <v>81</v>
      </c>
    </row>
    <row r="11" spans="1:7" ht="16.5" customHeight="1">
      <c r="A11" s="384" t="s">
        <v>137</v>
      </c>
      <c r="B11" s="385"/>
      <c r="C11" s="217">
        <v>85</v>
      </c>
      <c r="D11" s="218">
        <v>86</v>
      </c>
      <c r="E11" s="219">
        <v>80</v>
      </c>
      <c r="F11" s="219">
        <v>85</v>
      </c>
      <c r="G11" s="220">
        <v>83</v>
      </c>
    </row>
    <row r="12" spans="1:7" ht="16.5" customHeight="1">
      <c r="A12" s="384" t="s">
        <v>128</v>
      </c>
      <c r="B12" s="385"/>
      <c r="C12" s="217">
        <v>81</v>
      </c>
      <c r="D12" s="218">
        <v>79</v>
      </c>
      <c r="E12" s="219">
        <v>73</v>
      </c>
      <c r="F12" s="219">
        <v>80</v>
      </c>
      <c r="G12" s="220">
        <v>79</v>
      </c>
    </row>
    <row r="13" spans="1:7" ht="16.5" customHeight="1">
      <c r="A13" s="384" t="s">
        <v>129</v>
      </c>
      <c r="B13" s="385"/>
      <c r="C13" s="217">
        <v>81</v>
      </c>
      <c r="D13" s="218">
        <v>82</v>
      </c>
      <c r="E13" s="219">
        <v>76</v>
      </c>
      <c r="F13" s="219">
        <v>82</v>
      </c>
      <c r="G13" s="220">
        <v>79</v>
      </c>
    </row>
    <row r="14" spans="1:7" ht="16.5" customHeight="1">
      <c r="A14" s="384" t="s">
        <v>130</v>
      </c>
      <c r="B14" s="385"/>
      <c r="C14" s="217">
        <v>76</v>
      </c>
      <c r="D14" s="218">
        <v>76</v>
      </c>
      <c r="E14" s="219">
        <v>74</v>
      </c>
      <c r="F14" s="219">
        <v>75</v>
      </c>
      <c r="G14" s="220">
        <v>73</v>
      </c>
    </row>
    <row r="15" spans="1:7" ht="16.5" customHeight="1">
      <c r="A15" s="384" t="s">
        <v>131</v>
      </c>
      <c r="B15" s="385"/>
      <c r="C15" s="217">
        <v>78</v>
      </c>
      <c r="D15" s="218">
        <v>70</v>
      </c>
      <c r="E15" s="219">
        <v>72</v>
      </c>
      <c r="F15" s="219">
        <v>70</v>
      </c>
      <c r="G15" s="220">
        <v>68</v>
      </c>
    </row>
    <row r="16" spans="1:7" ht="16.5" customHeight="1">
      <c r="A16" s="384" t="s">
        <v>132</v>
      </c>
      <c r="B16" s="385"/>
      <c r="C16" s="217">
        <v>76</v>
      </c>
      <c r="D16" s="218">
        <v>67</v>
      </c>
      <c r="E16" s="219">
        <v>66</v>
      </c>
      <c r="F16" s="219">
        <v>68</v>
      </c>
      <c r="G16" s="220">
        <v>71</v>
      </c>
    </row>
    <row r="17" spans="1:7" ht="16.5" customHeight="1">
      <c r="A17" s="388" t="s">
        <v>133</v>
      </c>
      <c r="B17" s="389"/>
      <c r="C17" s="221">
        <v>69</v>
      </c>
      <c r="D17" s="222">
        <v>65</v>
      </c>
      <c r="E17" s="223">
        <v>64</v>
      </c>
      <c r="F17" s="223">
        <v>62</v>
      </c>
      <c r="G17" s="224">
        <v>68</v>
      </c>
    </row>
    <row r="18" spans="1:7" s="53" customFormat="1" ht="15.75" customHeight="1">
      <c r="A18" s="123" t="s">
        <v>199</v>
      </c>
      <c r="B18" s="124"/>
      <c r="C18" s="125"/>
      <c r="D18" s="125"/>
      <c r="E18" s="125"/>
      <c r="F18" s="125"/>
      <c r="G18" s="125" t="s">
        <v>134</v>
      </c>
    </row>
    <row r="19" spans="1:7" s="53" customFormat="1" ht="15.75" customHeight="1">
      <c r="A19" s="126" t="s">
        <v>183</v>
      </c>
      <c r="B19" s="127"/>
      <c r="C19" s="127"/>
      <c r="D19" s="127"/>
      <c r="E19" s="127"/>
      <c r="F19" s="127"/>
      <c r="G19" s="127"/>
    </row>
    <row r="20" spans="1:7" ht="13.5" customHeight="1">
      <c r="A20" s="86"/>
      <c r="B20" s="86"/>
      <c r="C20" s="86"/>
      <c r="D20" s="86"/>
      <c r="E20" s="86"/>
      <c r="F20" s="86"/>
      <c r="G20" s="86"/>
    </row>
    <row r="21" spans="1:7" ht="13.5" customHeight="1">
      <c r="A21" s="70"/>
      <c r="B21" s="70"/>
      <c r="C21" s="70"/>
      <c r="D21" s="70"/>
      <c r="E21" s="70"/>
      <c r="F21" s="70"/>
      <c r="G21" s="70"/>
    </row>
  </sheetData>
  <sheetProtection/>
  <mergeCells count="20">
    <mergeCell ref="A16:B16"/>
    <mergeCell ref="A17:B17"/>
    <mergeCell ref="A11:B11"/>
    <mergeCell ref="A12:B12"/>
    <mergeCell ref="A13:B13"/>
    <mergeCell ref="A14:B14"/>
    <mergeCell ref="A15:B15"/>
    <mergeCell ref="A7:B7"/>
    <mergeCell ref="A6:B6"/>
    <mergeCell ref="A5:B5"/>
    <mergeCell ref="A8:B8"/>
    <mergeCell ref="A9:B9"/>
    <mergeCell ref="A10:B10"/>
    <mergeCell ref="D3:D4"/>
    <mergeCell ref="G3:G4"/>
    <mergeCell ref="A1:G1"/>
    <mergeCell ref="E3:E4"/>
    <mergeCell ref="F3:F4"/>
    <mergeCell ref="C3:C4"/>
    <mergeCell ref="A3:B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49"/>
  <sheetViews>
    <sheetView showGridLines="0" zoomScaleSheetLayoutView="100" zoomScalePageLayoutView="0" workbookViewId="0" topLeftCell="A1">
      <pane xSplit="4" ySplit="1" topLeftCell="F2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B6" sqref="B6:D6"/>
    </sheetView>
  </sheetViews>
  <sheetFormatPr defaultColWidth="9.140625" defaultRowHeight="15"/>
  <cols>
    <col min="1" max="2" width="3.57421875" style="135" customWidth="1"/>
    <col min="3" max="4" width="7.140625" style="135" customWidth="1"/>
    <col min="5" max="5" width="9.7109375" style="135" customWidth="1"/>
    <col min="6" max="9" width="9.57421875" style="135" customWidth="1"/>
    <col min="10" max="10" width="9.7109375" style="135" customWidth="1"/>
    <col min="11" max="21" width="8.140625" style="135" customWidth="1"/>
    <col min="22" max="16384" width="9.00390625" style="135" customWidth="1"/>
  </cols>
  <sheetData>
    <row r="1" spans="1:21" ht="21">
      <c r="A1" s="392" t="s">
        <v>203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136" t="s">
        <v>138</v>
      </c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3.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24" customHeight="1">
      <c r="A3" s="398"/>
      <c r="B3" s="399"/>
      <c r="C3" s="399"/>
      <c r="D3" s="400"/>
      <c r="E3" s="390" t="s">
        <v>179</v>
      </c>
      <c r="F3" s="390" t="s">
        <v>180</v>
      </c>
      <c r="G3" s="390" t="s">
        <v>181</v>
      </c>
      <c r="H3" s="390" t="s">
        <v>197</v>
      </c>
      <c r="I3" s="390" t="s">
        <v>198</v>
      </c>
      <c r="J3" s="137" t="s">
        <v>198</v>
      </c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9"/>
    </row>
    <row r="4" spans="1:21" ht="24" customHeight="1">
      <c r="A4" s="401"/>
      <c r="B4" s="402"/>
      <c r="C4" s="402"/>
      <c r="D4" s="403"/>
      <c r="E4" s="391"/>
      <c r="F4" s="391"/>
      <c r="G4" s="391"/>
      <c r="H4" s="391"/>
      <c r="I4" s="391"/>
      <c r="J4" s="129" t="s">
        <v>139</v>
      </c>
      <c r="K4" s="129" t="s">
        <v>140</v>
      </c>
      <c r="L4" s="129" t="s">
        <v>141</v>
      </c>
      <c r="M4" s="129" t="s">
        <v>142</v>
      </c>
      <c r="N4" s="129" t="s">
        <v>143</v>
      </c>
      <c r="O4" s="129" t="s">
        <v>144</v>
      </c>
      <c r="P4" s="129" t="s">
        <v>145</v>
      </c>
      <c r="Q4" s="129" t="s">
        <v>146</v>
      </c>
      <c r="R4" s="129" t="s">
        <v>147</v>
      </c>
      <c r="S4" s="129" t="s">
        <v>148</v>
      </c>
      <c r="T4" s="129" t="s">
        <v>149</v>
      </c>
      <c r="U4" s="140" t="s">
        <v>150</v>
      </c>
    </row>
    <row r="5" spans="1:21" ht="24" customHeight="1">
      <c r="A5" s="310" t="s">
        <v>151</v>
      </c>
      <c r="B5" s="311"/>
      <c r="C5" s="311"/>
      <c r="D5" s="312"/>
      <c r="E5" s="203">
        <v>1014</v>
      </c>
      <c r="F5" s="203">
        <v>1013</v>
      </c>
      <c r="G5" s="203">
        <v>1014.1</v>
      </c>
      <c r="H5" s="203">
        <v>1013.9</v>
      </c>
      <c r="I5" s="203">
        <v>1014.7</v>
      </c>
      <c r="J5" s="87">
        <v>1021.7</v>
      </c>
      <c r="K5" s="87">
        <v>1020.3</v>
      </c>
      <c r="L5" s="87">
        <v>1019.3</v>
      </c>
      <c r="M5" s="87">
        <v>1015.5</v>
      </c>
      <c r="N5" s="87">
        <v>1010.5</v>
      </c>
      <c r="O5" s="87">
        <v>1009.4</v>
      </c>
      <c r="P5" s="87">
        <v>1006.3</v>
      </c>
      <c r="Q5" s="87">
        <v>1007.9</v>
      </c>
      <c r="R5" s="87">
        <v>1010.2</v>
      </c>
      <c r="S5" s="87">
        <v>1014.8</v>
      </c>
      <c r="T5" s="87">
        <v>1019</v>
      </c>
      <c r="U5" s="225">
        <v>1020.9</v>
      </c>
    </row>
    <row r="6" spans="1:22" ht="24" customHeight="1">
      <c r="A6" s="393" t="s">
        <v>152</v>
      </c>
      <c r="B6" s="396" t="s">
        <v>153</v>
      </c>
      <c r="C6" s="407"/>
      <c r="D6" s="397"/>
      <c r="E6" s="204">
        <v>22.9</v>
      </c>
      <c r="F6" s="204">
        <v>23</v>
      </c>
      <c r="G6" s="204">
        <v>23.3</v>
      </c>
      <c r="H6" s="204">
        <v>23.1</v>
      </c>
      <c r="I6" s="204">
        <v>23.6</v>
      </c>
      <c r="J6" s="226">
        <v>16.6</v>
      </c>
      <c r="K6" s="226">
        <v>16.8</v>
      </c>
      <c r="L6" s="226">
        <v>19</v>
      </c>
      <c r="M6" s="226">
        <v>22.2</v>
      </c>
      <c r="N6" s="226">
        <v>24.9</v>
      </c>
      <c r="O6" s="226">
        <v>28.7</v>
      </c>
      <c r="P6" s="226">
        <v>29</v>
      </c>
      <c r="Q6" s="226">
        <v>28.7</v>
      </c>
      <c r="R6" s="226">
        <v>27.8</v>
      </c>
      <c r="S6" s="226">
        <v>25.5</v>
      </c>
      <c r="T6" s="226">
        <v>23.8</v>
      </c>
      <c r="U6" s="227">
        <v>20.1</v>
      </c>
      <c r="V6" s="141"/>
    </row>
    <row r="7" spans="1:21" ht="24" customHeight="1">
      <c r="A7" s="394"/>
      <c r="B7" s="408" t="s">
        <v>154</v>
      </c>
      <c r="C7" s="396" t="s">
        <v>204</v>
      </c>
      <c r="D7" s="397"/>
      <c r="E7" s="130">
        <v>41123</v>
      </c>
      <c r="F7" s="205">
        <v>41473</v>
      </c>
      <c r="G7" s="205">
        <v>41853</v>
      </c>
      <c r="H7" s="205">
        <v>42557</v>
      </c>
      <c r="I7" s="205">
        <v>42556</v>
      </c>
      <c r="J7" s="133">
        <v>42395</v>
      </c>
      <c r="K7" s="130">
        <v>42426</v>
      </c>
      <c r="L7" s="130">
        <v>42460</v>
      </c>
      <c r="M7" s="130">
        <v>42464</v>
      </c>
      <c r="N7" s="130">
        <v>42520</v>
      </c>
      <c r="O7" s="130" t="s">
        <v>205</v>
      </c>
      <c r="P7" s="133">
        <v>42556</v>
      </c>
      <c r="Q7" s="130" t="s">
        <v>206</v>
      </c>
      <c r="R7" s="130">
        <v>42643</v>
      </c>
      <c r="S7" s="130">
        <v>42644</v>
      </c>
      <c r="T7" s="133">
        <v>42691</v>
      </c>
      <c r="U7" s="228">
        <v>42706</v>
      </c>
    </row>
    <row r="8" spans="1:21" ht="24" customHeight="1">
      <c r="A8" s="394"/>
      <c r="B8" s="409"/>
      <c r="C8" s="396" t="s">
        <v>155</v>
      </c>
      <c r="D8" s="397"/>
      <c r="E8" s="203">
        <v>32.9</v>
      </c>
      <c r="F8" s="203">
        <v>33.3</v>
      </c>
      <c r="G8" s="203">
        <v>34.8</v>
      </c>
      <c r="H8" s="203">
        <v>33.9</v>
      </c>
      <c r="I8" s="203">
        <v>33.8</v>
      </c>
      <c r="J8" s="87">
        <v>23.5</v>
      </c>
      <c r="K8" s="87">
        <v>25</v>
      </c>
      <c r="L8" s="87">
        <v>25.5</v>
      </c>
      <c r="M8" s="87">
        <v>28.8</v>
      </c>
      <c r="N8" s="87">
        <v>30.5</v>
      </c>
      <c r="O8" s="87">
        <v>32.5</v>
      </c>
      <c r="P8" s="87">
        <v>33.8</v>
      </c>
      <c r="Q8" s="87">
        <v>32.8</v>
      </c>
      <c r="R8" s="87">
        <v>32.6</v>
      </c>
      <c r="S8" s="87">
        <v>32</v>
      </c>
      <c r="T8" s="87">
        <v>29.8</v>
      </c>
      <c r="U8" s="225">
        <v>26.9</v>
      </c>
    </row>
    <row r="9" spans="1:21" ht="24" customHeight="1">
      <c r="A9" s="394"/>
      <c r="B9" s="408" t="s">
        <v>156</v>
      </c>
      <c r="C9" s="396" t="s">
        <v>157</v>
      </c>
      <c r="D9" s="397"/>
      <c r="E9" s="131">
        <v>40940</v>
      </c>
      <c r="F9" s="207">
        <v>41300</v>
      </c>
      <c r="G9" s="207">
        <v>42001</v>
      </c>
      <c r="H9" s="207">
        <v>42371</v>
      </c>
      <c r="I9" s="207">
        <v>42411</v>
      </c>
      <c r="J9" s="131">
        <v>42393</v>
      </c>
      <c r="K9" s="131">
        <v>42411</v>
      </c>
      <c r="L9" s="229">
        <v>42442</v>
      </c>
      <c r="M9" s="229">
        <v>42475</v>
      </c>
      <c r="N9" s="229">
        <v>42512</v>
      </c>
      <c r="O9" s="131">
        <v>42527</v>
      </c>
      <c r="P9" s="131">
        <v>42571</v>
      </c>
      <c r="Q9" s="229">
        <v>42599</v>
      </c>
      <c r="R9" s="229">
        <v>42625</v>
      </c>
      <c r="S9" s="131">
        <v>42653</v>
      </c>
      <c r="T9" s="131">
        <v>42701</v>
      </c>
      <c r="U9" s="230">
        <v>42734</v>
      </c>
    </row>
    <row r="10" spans="1:21" ht="24" customHeight="1">
      <c r="A10" s="395"/>
      <c r="B10" s="409"/>
      <c r="C10" s="396" t="s">
        <v>155</v>
      </c>
      <c r="D10" s="397"/>
      <c r="E10" s="88">
        <v>8.7</v>
      </c>
      <c r="F10" s="208">
        <v>11.6</v>
      </c>
      <c r="G10" s="208">
        <v>10.3</v>
      </c>
      <c r="H10" s="208">
        <v>10.6</v>
      </c>
      <c r="I10" s="208">
        <v>9.6</v>
      </c>
      <c r="J10" s="88">
        <v>9.8</v>
      </c>
      <c r="K10" s="88">
        <v>9.6</v>
      </c>
      <c r="L10" s="88">
        <v>11.4</v>
      </c>
      <c r="M10" s="88">
        <v>16.7</v>
      </c>
      <c r="N10" s="88">
        <v>18.8</v>
      </c>
      <c r="O10" s="88">
        <v>24.4</v>
      </c>
      <c r="P10" s="88">
        <v>23.8</v>
      </c>
      <c r="Q10" s="88">
        <v>24.9</v>
      </c>
      <c r="R10" s="88">
        <v>23.8</v>
      </c>
      <c r="S10" s="88">
        <v>20</v>
      </c>
      <c r="T10" s="88">
        <v>16.6</v>
      </c>
      <c r="U10" s="231">
        <v>14</v>
      </c>
    </row>
    <row r="11" spans="1:21" ht="24" customHeight="1">
      <c r="A11" s="393" t="s">
        <v>158</v>
      </c>
      <c r="B11" s="396" t="s">
        <v>153</v>
      </c>
      <c r="C11" s="407"/>
      <c r="D11" s="397"/>
      <c r="E11" s="89">
        <v>75</v>
      </c>
      <c r="F11" s="209">
        <v>74</v>
      </c>
      <c r="G11" s="209">
        <v>73</v>
      </c>
      <c r="H11" s="209">
        <v>73.2</v>
      </c>
      <c r="I11" s="209">
        <v>73</v>
      </c>
      <c r="J11" s="89">
        <v>61</v>
      </c>
      <c r="K11" s="89">
        <v>65</v>
      </c>
      <c r="L11" s="89">
        <v>72</v>
      </c>
      <c r="M11" s="89">
        <v>76</v>
      </c>
      <c r="N11" s="89">
        <v>81</v>
      </c>
      <c r="O11" s="89">
        <v>83</v>
      </c>
      <c r="P11" s="89">
        <v>79</v>
      </c>
      <c r="Q11" s="89">
        <v>79</v>
      </c>
      <c r="R11" s="89">
        <v>73</v>
      </c>
      <c r="S11" s="89">
        <v>68</v>
      </c>
      <c r="T11" s="89">
        <v>71</v>
      </c>
      <c r="U11" s="232">
        <v>68</v>
      </c>
    </row>
    <row r="12" spans="1:21" ht="24" customHeight="1">
      <c r="A12" s="394"/>
      <c r="B12" s="408" t="s">
        <v>159</v>
      </c>
      <c r="C12" s="396" t="s">
        <v>157</v>
      </c>
      <c r="D12" s="397"/>
      <c r="E12" s="131" t="s">
        <v>207</v>
      </c>
      <c r="F12" s="207">
        <v>41365</v>
      </c>
      <c r="G12" s="207" t="s">
        <v>184</v>
      </c>
      <c r="H12" s="207">
        <v>42394</v>
      </c>
      <c r="I12" s="207">
        <v>42475</v>
      </c>
      <c r="J12" s="233">
        <v>42392</v>
      </c>
      <c r="K12" s="234">
        <v>42413</v>
      </c>
      <c r="L12" s="233" t="s">
        <v>208</v>
      </c>
      <c r="M12" s="233">
        <v>42475</v>
      </c>
      <c r="N12" s="229">
        <v>42496</v>
      </c>
      <c r="O12" s="131">
        <v>42535</v>
      </c>
      <c r="P12" s="133">
        <v>42574</v>
      </c>
      <c r="Q12" s="131">
        <v>42587</v>
      </c>
      <c r="R12" s="130">
        <v>42626</v>
      </c>
      <c r="S12" s="131" t="s">
        <v>209</v>
      </c>
      <c r="T12" s="233">
        <v>42701</v>
      </c>
      <c r="U12" s="228">
        <v>42723</v>
      </c>
    </row>
    <row r="13" spans="1:21" ht="24" customHeight="1">
      <c r="A13" s="395"/>
      <c r="B13" s="409"/>
      <c r="C13" s="396" t="s">
        <v>160</v>
      </c>
      <c r="D13" s="397"/>
      <c r="E13" s="132">
        <v>32</v>
      </c>
      <c r="F13" s="210">
        <v>32</v>
      </c>
      <c r="G13" s="210">
        <v>34</v>
      </c>
      <c r="H13" s="210">
        <v>32</v>
      </c>
      <c r="I13" s="210">
        <v>22</v>
      </c>
      <c r="J13" s="132">
        <v>35</v>
      </c>
      <c r="K13" s="132">
        <v>33</v>
      </c>
      <c r="L13" s="132">
        <v>40</v>
      </c>
      <c r="M13" s="132">
        <v>22</v>
      </c>
      <c r="N13" s="132">
        <v>33</v>
      </c>
      <c r="O13" s="132">
        <v>56</v>
      </c>
      <c r="P13" s="132">
        <v>39</v>
      </c>
      <c r="Q13" s="132">
        <v>53</v>
      </c>
      <c r="R13" s="132">
        <v>46</v>
      </c>
      <c r="S13" s="132">
        <v>43</v>
      </c>
      <c r="T13" s="132">
        <v>39</v>
      </c>
      <c r="U13" s="142">
        <v>36</v>
      </c>
    </row>
    <row r="14" spans="1:21" ht="24" customHeight="1">
      <c r="A14" s="414" t="s">
        <v>161</v>
      </c>
      <c r="B14" s="396" t="s">
        <v>153</v>
      </c>
      <c r="C14" s="407"/>
      <c r="D14" s="397"/>
      <c r="E14" s="87">
        <v>5.4</v>
      </c>
      <c r="F14" s="203">
        <v>5.5</v>
      </c>
      <c r="G14" s="203">
        <v>5.3</v>
      </c>
      <c r="H14" s="203">
        <v>5.3</v>
      </c>
      <c r="I14" s="203">
        <v>5.2</v>
      </c>
      <c r="J14" s="87">
        <v>5.3</v>
      </c>
      <c r="K14" s="87">
        <v>4.7</v>
      </c>
      <c r="L14" s="87">
        <v>5.1</v>
      </c>
      <c r="M14" s="87">
        <v>4.8</v>
      </c>
      <c r="N14" s="87">
        <v>4.7</v>
      </c>
      <c r="O14" s="87">
        <v>5.8</v>
      </c>
      <c r="P14" s="87">
        <v>6.3</v>
      </c>
      <c r="Q14" s="87">
        <v>5.5</v>
      </c>
      <c r="R14" s="87">
        <v>4.5</v>
      </c>
      <c r="S14" s="87">
        <v>5</v>
      </c>
      <c r="T14" s="87">
        <v>4.9</v>
      </c>
      <c r="U14" s="225">
        <v>5.4</v>
      </c>
    </row>
    <row r="15" spans="1:21" ht="24" customHeight="1">
      <c r="A15" s="415"/>
      <c r="B15" s="408" t="s">
        <v>162</v>
      </c>
      <c r="C15" s="396" t="s">
        <v>163</v>
      </c>
      <c r="D15" s="397"/>
      <c r="E15" s="90">
        <v>35</v>
      </c>
      <c r="F15" s="211">
        <v>41.1</v>
      </c>
      <c r="G15" s="211">
        <v>22</v>
      </c>
      <c r="H15" s="211">
        <v>33.1</v>
      </c>
      <c r="I15" s="211">
        <v>27</v>
      </c>
      <c r="J15" s="90">
        <v>11.8</v>
      </c>
      <c r="K15" s="90">
        <v>13.7</v>
      </c>
      <c r="L15" s="90">
        <v>12.7</v>
      </c>
      <c r="M15" s="90">
        <v>14.2</v>
      </c>
      <c r="N15" s="90">
        <v>16.1</v>
      </c>
      <c r="O15" s="90">
        <v>12.3</v>
      </c>
      <c r="P15" s="90">
        <v>27</v>
      </c>
      <c r="Q15" s="90">
        <v>21.2</v>
      </c>
      <c r="R15" s="90">
        <v>12.4</v>
      </c>
      <c r="S15" s="90">
        <v>11.8</v>
      </c>
      <c r="T15" s="90">
        <v>13</v>
      </c>
      <c r="U15" s="235">
        <v>13.3</v>
      </c>
    </row>
    <row r="16" spans="1:21" ht="24" customHeight="1">
      <c r="A16" s="415"/>
      <c r="B16" s="410"/>
      <c r="C16" s="396" t="s">
        <v>164</v>
      </c>
      <c r="D16" s="397"/>
      <c r="E16" s="132" t="s">
        <v>185</v>
      </c>
      <c r="F16" s="210" t="s">
        <v>186</v>
      </c>
      <c r="G16" s="210" t="s">
        <v>187</v>
      </c>
      <c r="H16" s="210" t="s">
        <v>171</v>
      </c>
      <c r="I16" s="210" t="s">
        <v>210</v>
      </c>
      <c r="J16" s="236" t="s">
        <v>167</v>
      </c>
      <c r="K16" s="237" t="s">
        <v>165</v>
      </c>
      <c r="L16" s="132" t="s">
        <v>167</v>
      </c>
      <c r="M16" s="132" t="s">
        <v>169</v>
      </c>
      <c r="N16" s="229" t="s">
        <v>166</v>
      </c>
      <c r="O16" s="132" t="s">
        <v>166</v>
      </c>
      <c r="P16" s="132" t="s">
        <v>210</v>
      </c>
      <c r="Q16" s="132" t="s">
        <v>166</v>
      </c>
      <c r="R16" s="229" t="s">
        <v>171</v>
      </c>
      <c r="S16" s="132" t="s">
        <v>168</v>
      </c>
      <c r="T16" s="132" t="s">
        <v>167</v>
      </c>
      <c r="U16" s="142" t="s">
        <v>189</v>
      </c>
    </row>
    <row r="17" spans="1:21" ht="24" customHeight="1">
      <c r="A17" s="415"/>
      <c r="B17" s="409"/>
      <c r="C17" s="396" t="s">
        <v>157</v>
      </c>
      <c r="D17" s="397"/>
      <c r="E17" s="133">
        <v>41057</v>
      </c>
      <c r="F17" s="206">
        <v>41181</v>
      </c>
      <c r="G17" s="206">
        <v>41917</v>
      </c>
      <c r="H17" s="206">
        <v>42559</v>
      </c>
      <c r="I17" s="206">
        <v>42561</v>
      </c>
      <c r="J17" s="234">
        <v>42384</v>
      </c>
      <c r="K17" s="233">
        <v>42408</v>
      </c>
      <c r="L17" s="233">
        <v>42438</v>
      </c>
      <c r="M17" s="233">
        <v>42479</v>
      </c>
      <c r="N17" s="234">
        <v>42502</v>
      </c>
      <c r="O17" s="131" t="s">
        <v>211</v>
      </c>
      <c r="P17" s="133">
        <v>42561</v>
      </c>
      <c r="Q17" s="133">
        <v>42606</v>
      </c>
      <c r="R17" s="130">
        <v>42641</v>
      </c>
      <c r="S17" s="234">
        <v>42674</v>
      </c>
      <c r="T17" s="234">
        <v>42699</v>
      </c>
      <c r="U17" s="228" t="s">
        <v>212</v>
      </c>
    </row>
    <row r="18" spans="1:21" ht="24" customHeight="1">
      <c r="A18" s="415"/>
      <c r="B18" s="408" t="s">
        <v>170</v>
      </c>
      <c r="C18" s="396" t="s">
        <v>163</v>
      </c>
      <c r="D18" s="397"/>
      <c r="E18" s="90">
        <v>55.3</v>
      </c>
      <c r="F18" s="211">
        <v>61.2</v>
      </c>
      <c r="G18" s="211">
        <v>33.6</v>
      </c>
      <c r="H18" s="211">
        <v>50.2</v>
      </c>
      <c r="I18" s="211">
        <v>41.2</v>
      </c>
      <c r="J18" s="90">
        <v>19.2</v>
      </c>
      <c r="K18" s="90">
        <v>18.9</v>
      </c>
      <c r="L18" s="90">
        <v>19.9</v>
      </c>
      <c r="M18" s="90">
        <v>22.9</v>
      </c>
      <c r="N18" s="90">
        <v>24.6</v>
      </c>
      <c r="O18" s="90">
        <v>17</v>
      </c>
      <c r="P18" s="90">
        <v>41.2</v>
      </c>
      <c r="Q18" s="90">
        <v>33.1</v>
      </c>
      <c r="R18" s="90">
        <v>19</v>
      </c>
      <c r="S18" s="90">
        <v>17</v>
      </c>
      <c r="T18" s="90">
        <v>18.7</v>
      </c>
      <c r="U18" s="235">
        <v>21.8</v>
      </c>
    </row>
    <row r="19" spans="1:21" ht="24" customHeight="1">
      <c r="A19" s="415"/>
      <c r="B19" s="410"/>
      <c r="C19" s="396" t="s">
        <v>164</v>
      </c>
      <c r="D19" s="397"/>
      <c r="E19" s="132" t="s">
        <v>185</v>
      </c>
      <c r="F19" s="210" t="s">
        <v>186</v>
      </c>
      <c r="G19" s="210" t="s">
        <v>187</v>
      </c>
      <c r="H19" s="210" t="s">
        <v>189</v>
      </c>
      <c r="I19" s="210" t="s">
        <v>171</v>
      </c>
      <c r="J19" s="236" t="s">
        <v>167</v>
      </c>
      <c r="K19" s="237" t="s">
        <v>165</v>
      </c>
      <c r="L19" s="132" t="s">
        <v>167</v>
      </c>
      <c r="M19" s="132" t="s">
        <v>169</v>
      </c>
      <c r="N19" s="132" t="s">
        <v>188</v>
      </c>
      <c r="O19" s="132" t="s">
        <v>166</v>
      </c>
      <c r="P19" s="132" t="s">
        <v>171</v>
      </c>
      <c r="Q19" s="229" t="s">
        <v>166</v>
      </c>
      <c r="R19" s="132" t="s">
        <v>171</v>
      </c>
      <c r="S19" s="132" t="s">
        <v>168</v>
      </c>
      <c r="T19" s="132" t="s">
        <v>167</v>
      </c>
      <c r="U19" s="142" t="s">
        <v>213</v>
      </c>
    </row>
    <row r="20" spans="1:21" ht="24" customHeight="1">
      <c r="A20" s="416"/>
      <c r="B20" s="409"/>
      <c r="C20" s="396" t="s">
        <v>157</v>
      </c>
      <c r="D20" s="397"/>
      <c r="E20" s="133">
        <v>41057</v>
      </c>
      <c r="F20" s="206">
        <v>41181</v>
      </c>
      <c r="G20" s="206">
        <v>41917</v>
      </c>
      <c r="H20" s="206">
        <v>42559</v>
      </c>
      <c r="I20" s="206">
        <v>42561</v>
      </c>
      <c r="J20" s="234">
        <v>42391</v>
      </c>
      <c r="K20" s="234">
        <v>42408</v>
      </c>
      <c r="L20" s="234">
        <v>42438</v>
      </c>
      <c r="M20" s="233">
        <v>42479</v>
      </c>
      <c r="N20" s="234">
        <v>42502</v>
      </c>
      <c r="O20" s="131" t="s">
        <v>214</v>
      </c>
      <c r="P20" s="133">
        <v>42561</v>
      </c>
      <c r="Q20" s="133">
        <v>42606</v>
      </c>
      <c r="R20" s="130">
        <v>42641</v>
      </c>
      <c r="S20" s="234">
        <v>42674</v>
      </c>
      <c r="T20" s="234">
        <v>42700</v>
      </c>
      <c r="U20" s="238">
        <v>42706</v>
      </c>
    </row>
    <row r="21" spans="1:21" ht="24" customHeight="1">
      <c r="A21" s="404" t="s">
        <v>172</v>
      </c>
      <c r="B21" s="396" t="s">
        <v>173</v>
      </c>
      <c r="C21" s="407"/>
      <c r="D21" s="397"/>
      <c r="E21" s="90">
        <v>2122</v>
      </c>
      <c r="F21" s="211">
        <v>2733</v>
      </c>
      <c r="G21" s="211">
        <v>2071</v>
      </c>
      <c r="H21" s="211">
        <v>2584.5</v>
      </c>
      <c r="I21" s="211">
        <v>1425</v>
      </c>
      <c r="J21" s="90">
        <v>22</v>
      </c>
      <c r="K21" s="90">
        <v>47</v>
      </c>
      <c r="L21" s="90">
        <v>95.5</v>
      </c>
      <c r="M21" s="90">
        <v>100</v>
      </c>
      <c r="N21" s="90">
        <v>197.5</v>
      </c>
      <c r="O21" s="90">
        <v>38</v>
      </c>
      <c r="P21" s="90">
        <v>369</v>
      </c>
      <c r="Q21" s="90">
        <v>278</v>
      </c>
      <c r="R21" s="90">
        <v>46.5</v>
      </c>
      <c r="S21" s="90">
        <v>63.5</v>
      </c>
      <c r="T21" s="90">
        <v>95</v>
      </c>
      <c r="U21" s="235">
        <v>73</v>
      </c>
    </row>
    <row r="22" spans="1:21" ht="24" customHeight="1">
      <c r="A22" s="405"/>
      <c r="B22" s="396" t="s">
        <v>174</v>
      </c>
      <c r="C22" s="407"/>
      <c r="D22" s="397"/>
      <c r="E22" s="87">
        <v>225</v>
      </c>
      <c r="F22" s="203">
        <v>174</v>
      </c>
      <c r="G22" s="203">
        <v>204</v>
      </c>
      <c r="H22" s="203">
        <v>251.5</v>
      </c>
      <c r="I22" s="203">
        <v>157.5</v>
      </c>
      <c r="J22" s="87">
        <v>9.5</v>
      </c>
      <c r="K22" s="87">
        <v>21.5</v>
      </c>
      <c r="L22" s="87">
        <v>29.5</v>
      </c>
      <c r="M22" s="87">
        <v>29</v>
      </c>
      <c r="N22" s="87">
        <v>86</v>
      </c>
      <c r="O22" s="87">
        <v>9</v>
      </c>
      <c r="P22" s="87">
        <v>157.5</v>
      </c>
      <c r="Q22" s="87">
        <v>52</v>
      </c>
      <c r="R22" s="87">
        <v>23</v>
      </c>
      <c r="S22" s="87">
        <v>29.5</v>
      </c>
      <c r="T22" s="87">
        <v>58</v>
      </c>
      <c r="U22" s="225">
        <v>13.5</v>
      </c>
    </row>
    <row r="23" spans="1:21" ht="24" customHeight="1">
      <c r="A23" s="406"/>
      <c r="B23" s="411" t="s">
        <v>157</v>
      </c>
      <c r="C23" s="412"/>
      <c r="D23" s="413"/>
      <c r="E23" s="134">
        <v>41127</v>
      </c>
      <c r="F23" s="212">
        <v>41148</v>
      </c>
      <c r="G23" s="212">
        <v>41782</v>
      </c>
      <c r="H23" s="212">
        <v>42654</v>
      </c>
      <c r="I23" s="212">
        <v>42561</v>
      </c>
      <c r="J23" s="134">
        <v>42383</v>
      </c>
      <c r="K23" s="239">
        <v>42423</v>
      </c>
      <c r="L23" s="134">
        <v>42438</v>
      </c>
      <c r="M23" s="134">
        <v>42472</v>
      </c>
      <c r="N23" s="134">
        <v>42514</v>
      </c>
      <c r="O23" s="134">
        <v>42526</v>
      </c>
      <c r="P23" s="240">
        <v>42561</v>
      </c>
      <c r="Q23" s="134">
        <v>42597</v>
      </c>
      <c r="R23" s="134">
        <v>42619</v>
      </c>
      <c r="S23" s="134">
        <v>42666</v>
      </c>
      <c r="T23" s="134">
        <v>42688</v>
      </c>
      <c r="U23" s="241">
        <v>42710</v>
      </c>
    </row>
    <row r="24" spans="1:21" s="145" customFormat="1" ht="15" customHeight="1">
      <c r="A24" s="111" t="s">
        <v>215</v>
      </c>
      <c r="B24" s="143"/>
      <c r="C24" s="143"/>
      <c r="D24" s="143"/>
      <c r="E24" s="144"/>
      <c r="F24" s="144"/>
      <c r="G24" s="144"/>
      <c r="H24" s="144"/>
      <c r="I24" s="144"/>
      <c r="J24" s="144"/>
      <c r="K24" s="113"/>
      <c r="L24" s="113"/>
      <c r="M24" s="113"/>
      <c r="N24" s="113"/>
      <c r="O24" s="113"/>
      <c r="P24" s="113"/>
      <c r="Q24" s="113"/>
      <c r="R24" s="113"/>
      <c r="S24" s="113"/>
      <c r="T24" s="114"/>
      <c r="U24" s="114" t="s">
        <v>134</v>
      </c>
    </row>
    <row r="25" spans="1:21" ht="13.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</row>
    <row r="26" spans="1:10" ht="13.5">
      <c r="A26" s="149"/>
      <c r="B26" s="149"/>
      <c r="C26" s="149"/>
      <c r="D26" s="149"/>
      <c r="E26" s="149"/>
      <c r="F26" s="149"/>
      <c r="G26" s="149"/>
      <c r="H26" s="149"/>
      <c r="I26" s="149"/>
      <c r="J26" s="149"/>
    </row>
    <row r="27" spans="1:10" ht="13.5">
      <c r="A27" s="149"/>
      <c r="B27" s="149"/>
      <c r="C27" s="149"/>
      <c r="D27" s="149"/>
      <c r="E27" s="149"/>
      <c r="F27" s="149"/>
      <c r="G27" s="149"/>
      <c r="H27" s="149"/>
      <c r="I27" s="149"/>
      <c r="J27" s="149"/>
    </row>
    <row r="28" spans="1:10" ht="13.5">
      <c r="A28" s="149"/>
      <c r="B28" s="149"/>
      <c r="C28" s="149"/>
      <c r="D28" s="149"/>
      <c r="E28" s="149"/>
      <c r="F28" s="149"/>
      <c r="G28" s="149"/>
      <c r="H28" s="149"/>
      <c r="I28" s="149"/>
      <c r="J28" s="149"/>
    </row>
    <row r="29" spans="1:10" ht="13.5">
      <c r="A29" s="149"/>
      <c r="B29" s="149"/>
      <c r="C29" s="149"/>
      <c r="D29" s="149"/>
      <c r="E29" s="149"/>
      <c r="F29" s="149"/>
      <c r="G29" s="149"/>
      <c r="H29" s="149"/>
      <c r="I29" s="149"/>
      <c r="J29" s="149"/>
    </row>
    <row r="30" spans="1:10" ht="13.5">
      <c r="A30" s="149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3.5">
      <c r="A31" s="149"/>
      <c r="B31" s="149"/>
      <c r="C31" s="149"/>
      <c r="D31" s="149"/>
      <c r="E31" s="149"/>
      <c r="F31" s="149"/>
      <c r="G31" s="149"/>
      <c r="H31" s="149"/>
      <c r="I31" s="149"/>
      <c r="J31" s="149"/>
    </row>
    <row r="32" spans="1:10" ht="13.5">
      <c r="A32" s="149"/>
      <c r="B32" s="149"/>
      <c r="C32" s="149"/>
      <c r="D32" s="149"/>
      <c r="E32" s="149"/>
      <c r="F32" s="149"/>
      <c r="G32" s="149"/>
      <c r="H32" s="149"/>
      <c r="I32" s="149"/>
      <c r="J32" s="149"/>
    </row>
    <row r="33" spans="1:10" ht="13.5">
      <c r="A33" s="149"/>
      <c r="B33" s="149"/>
      <c r="C33" s="149"/>
      <c r="D33" s="149"/>
      <c r="E33" s="149"/>
      <c r="F33" s="149"/>
      <c r="G33" s="149"/>
      <c r="H33" s="149"/>
      <c r="I33" s="149"/>
      <c r="J33" s="149"/>
    </row>
    <row r="34" spans="1:10" ht="13.5">
      <c r="A34" s="149"/>
      <c r="B34" s="149"/>
      <c r="C34" s="149"/>
      <c r="D34" s="149"/>
      <c r="E34" s="149"/>
      <c r="F34" s="149"/>
      <c r="G34" s="149"/>
      <c r="H34" s="149"/>
      <c r="I34" s="149"/>
      <c r="J34" s="149"/>
    </row>
    <row r="35" spans="1:10" ht="13.5">
      <c r="A35" s="149"/>
      <c r="B35" s="149"/>
      <c r="C35" s="149"/>
      <c r="D35" s="149"/>
      <c r="E35" s="149"/>
      <c r="F35" s="149"/>
      <c r="G35" s="149"/>
      <c r="H35" s="149"/>
      <c r="I35" s="149"/>
      <c r="J35" s="149"/>
    </row>
    <row r="36" spans="1:10" ht="13.5">
      <c r="A36" s="149"/>
      <c r="B36" s="149"/>
      <c r="C36" s="149"/>
      <c r="D36" s="149"/>
      <c r="E36" s="149"/>
      <c r="F36" s="149"/>
      <c r="G36" s="149"/>
      <c r="H36" s="149"/>
      <c r="I36" s="149"/>
      <c r="J36" s="149"/>
    </row>
    <row r="37" spans="1:10" ht="13.5">
      <c r="A37" s="149"/>
      <c r="B37" s="149"/>
      <c r="C37" s="149"/>
      <c r="D37" s="149"/>
      <c r="E37" s="149"/>
      <c r="F37" s="149"/>
      <c r="G37" s="149"/>
      <c r="H37" s="149"/>
      <c r="I37" s="149"/>
      <c r="J37" s="149"/>
    </row>
    <row r="38" spans="1:10" ht="13.5">
      <c r="A38" s="149"/>
      <c r="B38" s="149"/>
      <c r="C38" s="149"/>
      <c r="D38" s="149"/>
      <c r="E38" s="149"/>
      <c r="F38" s="149"/>
      <c r="G38" s="149"/>
      <c r="H38" s="149"/>
      <c r="I38" s="149"/>
      <c r="J38" s="149"/>
    </row>
    <row r="39" spans="1:10" ht="13.5">
      <c r="A39" s="149"/>
      <c r="B39" s="149"/>
      <c r="C39" s="149"/>
      <c r="D39" s="149"/>
      <c r="E39" s="149"/>
      <c r="F39" s="149"/>
      <c r="G39" s="149"/>
      <c r="H39" s="149"/>
      <c r="I39" s="149"/>
      <c r="J39" s="149"/>
    </row>
    <row r="40" spans="1:10" ht="13.5">
      <c r="A40" s="149"/>
      <c r="B40" s="149"/>
      <c r="C40" s="149"/>
      <c r="D40" s="149"/>
      <c r="E40" s="149"/>
      <c r="F40" s="149"/>
      <c r="G40" s="149"/>
      <c r="H40" s="149"/>
      <c r="I40" s="149"/>
      <c r="J40" s="149"/>
    </row>
    <row r="41" spans="1:10" ht="13.5">
      <c r="A41" s="149"/>
      <c r="B41" s="149"/>
      <c r="C41" s="149"/>
      <c r="D41" s="149"/>
      <c r="E41" s="149"/>
      <c r="F41" s="149"/>
      <c r="G41" s="149"/>
      <c r="H41" s="149"/>
      <c r="I41" s="149"/>
      <c r="J41" s="149"/>
    </row>
    <row r="42" spans="1:10" ht="13.5">
      <c r="A42" s="149"/>
      <c r="B42" s="149"/>
      <c r="C42" s="149"/>
      <c r="D42" s="149"/>
      <c r="E42" s="149"/>
      <c r="F42" s="149"/>
      <c r="G42" s="149"/>
      <c r="H42" s="149"/>
      <c r="I42" s="149"/>
      <c r="J42" s="149"/>
    </row>
    <row r="43" spans="1:10" ht="13.5">
      <c r="A43" s="149"/>
      <c r="B43" s="149"/>
      <c r="C43" s="149"/>
      <c r="D43" s="149"/>
      <c r="E43" s="149"/>
      <c r="F43" s="149"/>
      <c r="G43" s="149"/>
      <c r="H43" s="149"/>
      <c r="I43" s="149"/>
      <c r="J43" s="149"/>
    </row>
    <row r="44" spans="1:10" ht="13.5">
      <c r="A44" s="149"/>
      <c r="B44" s="149"/>
      <c r="C44" s="149"/>
      <c r="D44" s="149"/>
      <c r="E44" s="149"/>
      <c r="F44" s="149"/>
      <c r="G44" s="149"/>
      <c r="H44" s="149"/>
      <c r="I44" s="149"/>
      <c r="J44" s="149"/>
    </row>
    <row r="45" spans="1:10" ht="13.5">
      <c r="A45" s="149"/>
      <c r="B45" s="149"/>
      <c r="C45" s="149"/>
      <c r="D45" s="149"/>
      <c r="E45" s="149"/>
      <c r="F45" s="149"/>
      <c r="G45" s="149"/>
      <c r="H45" s="149"/>
      <c r="I45" s="149"/>
      <c r="J45" s="149"/>
    </row>
    <row r="46" spans="1:10" ht="13.5">
      <c r="A46" s="149"/>
      <c r="B46" s="149"/>
      <c r="C46" s="149"/>
      <c r="D46" s="149"/>
      <c r="E46" s="149"/>
      <c r="F46" s="149"/>
      <c r="G46" s="149"/>
      <c r="H46" s="149"/>
      <c r="I46" s="149"/>
      <c r="J46" s="149"/>
    </row>
    <row r="47" spans="1:10" ht="13.5">
      <c r="A47" s="149"/>
      <c r="B47" s="149"/>
      <c r="C47" s="149"/>
      <c r="D47" s="149"/>
      <c r="E47" s="149"/>
      <c r="F47" s="149"/>
      <c r="G47" s="149"/>
      <c r="H47" s="149"/>
      <c r="I47" s="149"/>
      <c r="J47" s="149"/>
    </row>
    <row r="48" spans="1:10" ht="13.5">
      <c r="A48" s="149"/>
      <c r="B48" s="149"/>
      <c r="C48" s="149"/>
      <c r="D48" s="149"/>
      <c r="E48" s="149"/>
      <c r="F48" s="149"/>
      <c r="G48" s="149"/>
      <c r="H48" s="149"/>
      <c r="I48" s="149"/>
      <c r="J48" s="149"/>
    </row>
    <row r="49" spans="1:10" ht="13.5">
      <c r="A49" s="149"/>
      <c r="B49" s="149"/>
      <c r="C49" s="149"/>
      <c r="D49" s="149"/>
      <c r="E49" s="149"/>
      <c r="F49" s="149"/>
      <c r="G49" s="149"/>
      <c r="H49" s="149"/>
      <c r="I49" s="149"/>
      <c r="J49" s="149"/>
    </row>
  </sheetData>
  <sheetProtection/>
  <mergeCells count="35">
    <mergeCell ref="B7:B8"/>
    <mergeCell ref="B21:D21"/>
    <mergeCell ref="B22:D22"/>
    <mergeCell ref="B23:D23"/>
    <mergeCell ref="A14:A20"/>
    <mergeCell ref="A11:A13"/>
    <mergeCell ref="B11:D11"/>
    <mergeCell ref="C12:D12"/>
    <mergeCell ref="C13:D13"/>
    <mergeCell ref="C9:D9"/>
    <mergeCell ref="C10:D10"/>
    <mergeCell ref="B12:B13"/>
    <mergeCell ref="C17:D17"/>
    <mergeCell ref="B15:B17"/>
    <mergeCell ref="B18:B20"/>
    <mergeCell ref="C18:D18"/>
    <mergeCell ref="C19:D19"/>
    <mergeCell ref="C20:D20"/>
    <mergeCell ref="B9:B10"/>
    <mergeCell ref="A6:A10"/>
    <mergeCell ref="C7:D7"/>
    <mergeCell ref="C8:D8"/>
    <mergeCell ref="A3:D4"/>
    <mergeCell ref="E3:E4"/>
    <mergeCell ref="A21:A23"/>
    <mergeCell ref="B14:D14"/>
    <mergeCell ref="C16:D16"/>
    <mergeCell ref="C15:D15"/>
    <mergeCell ref="B6:D6"/>
    <mergeCell ref="G3:G4"/>
    <mergeCell ref="F3:F4"/>
    <mergeCell ref="H3:H4"/>
    <mergeCell ref="I3:I4"/>
    <mergeCell ref="A1:K1"/>
    <mergeCell ref="A5:D5"/>
  </mergeCells>
  <printOptions/>
  <pageMargins left="0.75" right="0.58" top="1" bottom="1" header="0.512" footer="0.512"/>
  <pageSetup horizontalDpi="300" verticalDpi="3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0"/>
  <sheetViews>
    <sheetView showGridLines="0" zoomScaleSheetLayoutView="100" zoomScalePageLayoutView="0" workbookViewId="0" topLeftCell="A1">
      <selection activeCell="F19" sqref="A1:F19"/>
    </sheetView>
  </sheetViews>
  <sheetFormatPr defaultColWidth="9.140625" defaultRowHeight="15"/>
  <cols>
    <col min="1" max="6" width="12.421875" style="44" customWidth="1"/>
    <col min="7" max="16384" width="9.00390625" style="44" customWidth="1"/>
  </cols>
  <sheetData>
    <row r="1" spans="1:6" ht="21">
      <c r="A1" s="291" t="s">
        <v>175</v>
      </c>
      <c r="B1" s="291"/>
      <c r="C1" s="291"/>
      <c r="D1" s="291"/>
      <c r="E1" s="291"/>
      <c r="F1" s="291"/>
    </row>
    <row r="2" spans="1:6" ht="13.5">
      <c r="A2" s="95"/>
      <c r="B2" s="152"/>
      <c r="C2" s="153"/>
      <c r="D2" s="153"/>
      <c r="E2" s="153"/>
      <c r="F2" s="153" t="s">
        <v>226</v>
      </c>
    </row>
    <row r="3" spans="1:6" ht="18" customHeight="1">
      <c r="A3" s="419"/>
      <c r="B3" s="275" t="s">
        <v>179</v>
      </c>
      <c r="C3" s="275" t="s">
        <v>180</v>
      </c>
      <c r="D3" s="275" t="s">
        <v>181</v>
      </c>
      <c r="E3" s="275" t="s">
        <v>197</v>
      </c>
      <c r="F3" s="417" t="s">
        <v>198</v>
      </c>
    </row>
    <row r="4" spans="1:6" ht="18" customHeight="1">
      <c r="A4" s="420"/>
      <c r="B4" s="277"/>
      <c r="C4" s="277"/>
      <c r="D4" s="277"/>
      <c r="E4" s="277"/>
      <c r="F4" s="418"/>
    </row>
    <row r="5" spans="1:7" ht="18" customHeight="1">
      <c r="A5" s="154" t="s">
        <v>176</v>
      </c>
      <c r="B5" s="155">
        <v>2122</v>
      </c>
      <c r="C5" s="156">
        <v>2733</v>
      </c>
      <c r="D5" s="156">
        <v>2071</v>
      </c>
      <c r="E5" s="156">
        <f>SUM(E6:E17)</f>
        <v>2584.5</v>
      </c>
      <c r="F5" s="61">
        <f>SUM(F6:F17)</f>
        <v>1425</v>
      </c>
      <c r="G5" s="60"/>
    </row>
    <row r="6" spans="1:6" ht="18" customHeight="1">
      <c r="A6" s="157" t="s">
        <v>123</v>
      </c>
      <c r="B6" s="158">
        <v>97</v>
      </c>
      <c r="C6" s="150">
        <v>119</v>
      </c>
      <c r="D6" s="150">
        <v>100</v>
      </c>
      <c r="E6" s="150">
        <v>66</v>
      </c>
      <c r="F6" s="159">
        <v>22</v>
      </c>
    </row>
    <row r="7" spans="1:6" ht="18" customHeight="1">
      <c r="A7" s="157" t="s">
        <v>124</v>
      </c>
      <c r="B7" s="158">
        <v>121.5</v>
      </c>
      <c r="C7" s="150">
        <v>109.5</v>
      </c>
      <c r="D7" s="150">
        <v>75</v>
      </c>
      <c r="E7" s="150">
        <v>227</v>
      </c>
      <c r="F7" s="159">
        <v>47</v>
      </c>
    </row>
    <row r="8" spans="1:6" ht="18" customHeight="1">
      <c r="A8" s="157" t="s">
        <v>125</v>
      </c>
      <c r="B8" s="158">
        <v>40</v>
      </c>
      <c r="C8" s="150">
        <v>81</v>
      </c>
      <c r="D8" s="150">
        <v>140.5</v>
      </c>
      <c r="E8" s="150">
        <v>185</v>
      </c>
      <c r="F8" s="159">
        <v>95.5</v>
      </c>
    </row>
    <row r="9" spans="1:6" ht="18" customHeight="1">
      <c r="A9" s="157" t="s">
        <v>126</v>
      </c>
      <c r="B9" s="158">
        <v>90</v>
      </c>
      <c r="C9" s="150">
        <v>356.5</v>
      </c>
      <c r="D9" s="150">
        <v>202.5</v>
      </c>
      <c r="E9" s="150">
        <v>100.5</v>
      </c>
      <c r="F9" s="159">
        <v>100</v>
      </c>
    </row>
    <row r="10" spans="1:6" ht="18" customHeight="1">
      <c r="A10" s="157" t="s">
        <v>127</v>
      </c>
      <c r="B10" s="158">
        <v>299.5</v>
      </c>
      <c r="C10" s="150">
        <v>229.5</v>
      </c>
      <c r="D10" s="150">
        <v>602.5</v>
      </c>
      <c r="E10" s="150">
        <v>354.5</v>
      </c>
      <c r="F10" s="159">
        <v>197.5</v>
      </c>
    </row>
    <row r="11" spans="1:6" ht="18" customHeight="1">
      <c r="A11" s="157" t="s">
        <v>137</v>
      </c>
      <c r="B11" s="158">
        <v>223.5</v>
      </c>
      <c r="C11" s="150">
        <v>372</v>
      </c>
      <c r="D11" s="150">
        <v>105</v>
      </c>
      <c r="E11" s="150">
        <v>397.5</v>
      </c>
      <c r="F11" s="159">
        <v>38</v>
      </c>
    </row>
    <row r="12" spans="1:6" ht="18" customHeight="1">
      <c r="A12" s="157" t="s">
        <v>128</v>
      </c>
      <c r="B12" s="158">
        <v>111</v>
      </c>
      <c r="C12" s="150">
        <v>96</v>
      </c>
      <c r="D12" s="150">
        <v>4.5</v>
      </c>
      <c r="E12" s="150">
        <v>494</v>
      </c>
      <c r="F12" s="159">
        <v>369</v>
      </c>
    </row>
    <row r="13" spans="1:6" ht="18" customHeight="1">
      <c r="A13" s="157" t="s">
        <v>129</v>
      </c>
      <c r="B13" s="158">
        <v>471.5</v>
      </c>
      <c r="C13" s="150">
        <v>674</v>
      </c>
      <c r="D13" s="150">
        <v>212</v>
      </c>
      <c r="E13" s="150">
        <v>229</v>
      </c>
      <c r="F13" s="159">
        <v>278</v>
      </c>
    </row>
    <row r="14" spans="1:6" ht="18" customHeight="1">
      <c r="A14" s="157" t="s">
        <v>130</v>
      </c>
      <c r="B14" s="158">
        <v>71.5</v>
      </c>
      <c r="C14" s="150">
        <v>271.5</v>
      </c>
      <c r="D14" s="150">
        <v>178</v>
      </c>
      <c r="E14" s="150">
        <v>95.5</v>
      </c>
      <c r="F14" s="159">
        <v>46.5</v>
      </c>
    </row>
    <row r="15" spans="1:6" ht="18" customHeight="1">
      <c r="A15" s="157" t="s">
        <v>131</v>
      </c>
      <c r="B15" s="158">
        <v>212</v>
      </c>
      <c r="C15" s="150">
        <v>96.5</v>
      </c>
      <c r="D15" s="150">
        <v>200</v>
      </c>
      <c r="E15" s="150">
        <v>269</v>
      </c>
      <c r="F15" s="159">
        <v>63.5</v>
      </c>
    </row>
    <row r="16" spans="1:6" ht="18" customHeight="1">
      <c r="A16" s="157" t="s">
        <v>132</v>
      </c>
      <c r="B16" s="158">
        <v>314</v>
      </c>
      <c r="C16" s="150">
        <v>214.5</v>
      </c>
      <c r="D16" s="150">
        <v>121</v>
      </c>
      <c r="E16" s="150">
        <v>49.5</v>
      </c>
      <c r="F16" s="159">
        <v>95</v>
      </c>
    </row>
    <row r="17" spans="1:6" ht="18" customHeight="1">
      <c r="A17" s="160" t="s">
        <v>133</v>
      </c>
      <c r="B17" s="161">
        <v>70.5</v>
      </c>
      <c r="C17" s="151">
        <v>113</v>
      </c>
      <c r="D17" s="151">
        <v>130</v>
      </c>
      <c r="E17" s="151">
        <v>117</v>
      </c>
      <c r="F17" s="162">
        <v>73</v>
      </c>
    </row>
    <row r="18" spans="1:6" s="53" customFormat="1" ht="13.5" customHeight="1">
      <c r="A18" s="111" t="s">
        <v>199</v>
      </c>
      <c r="B18" s="163"/>
      <c r="C18" s="163"/>
      <c r="D18" s="163"/>
      <c r="E18" s="163"/>
      <c r="F18" s="163" t="s">
        <v>134</v>
      </c>
    </row>
    <row r="19" spans="1:6" s="53" customFormat="1" ht="13.5" customHeight="1">
      <c r="A19" s="146" t="s">
        <v>190</v>
      </c>
      <c r="B19" s="113"/>
      <c r="C19" s="113"/>
      <c r="D19" s="113"/>
      <c r="E19" s="113"/>
      <c r="F19" s="113"/>
    </row>
    <row r="20" spans="1:6" ht="13.5">
      <c r="A20" s="62"/>
      <c r="B20" s="59"/>
      <c r="C20" s="59"/>
      <c r="D20" s="59"/>
      <c r="E20" s="59"/>
      <c r="F20" s="59"/>
    </row>
  </sheetData>
  <sheetProtection/>
  <mergeCells count="7">
    <mergeCell ref="F3:F4"/>
    <mergeCell ref="A1:F1"/>
    <mergeCell ref="E3:E4"/>
    <mergeCell ref="A3:A4"/>
    <mergeCell ref="B3:B4"/>
    <mergeCell ref="D3:D4"/>
    <mergeCell ref="C3:C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4:K177"/>
  <sheetViews>
    <sheetView showGridLines="0" zoomScaleSheetLayoutView="100" zoomScalePageLayoutView="0" workbookViewId="0" topLeftCell="A115">
      <selection activeCell="A66" sqref="A66:J133"/>
    </sheetView>
  </sheetViews>
  <sheetFormatPr defaultColWidth="9.140625" defaultRowHeight="15"/>
  <cols>
    <col min="1" max="1" width="9.00390625" style="15" customWidth="1"/>
    <col min="2" max="2" width="13.28125" style="15" customWidth="1"/>
    <col min="3" max="3" width="9.00390625" style="15" customWidth="1"/>
    <col min="4" max="4" width="10.28125" style="15" bestFit="1" customWidth="1"/>
    <col min="5" max="5" width="12.7109375" style="15" customWidth="1"/>
    <col min="6" max="6" width="9.421875" style="15" customWidth="1"/>
    <col min="7" max="11" width="9.00390625" style="15" customWidth="1"/>
    <col min="12" max="12" width="12.00390625" style="15" customWidth="1"/>
    <col min="13" max="16384" width="9.00390625" style="15" customWidth="1"/>
  </cols>
  <sheetData>
    <row r="4" spans="1:10" ht="17.25">
      <c r="A4" s="264" t="s">
        <v>12</v>
      </c>
      <c r="B4" s="264"/>
      <c r="C4" s="264"/>
      <c r="D4" s="264"/>
      <c r="E4" s="264"/>
      <c r="F4" s="264"/>
      <c r="G4" s="264"/>
      <c r="H4" s="264"/>
      <c r="I4" s="264"/>
      <c r="J4" s="264"/>
    </row>
    <row r="5" spans="1:10" ht="13.5">
      <c r="A5" s="263" t="s">
        <v>222</v>
      </c>
      <c r="B5" s="263"/>
      <c r="C5" s="263"/>
      <c r="D5" s="263"/>
      <c r="E5" s="263"/>
      <c r="F5" s="263"/>
      <c r="G5" s="263"/>
      <c r="H5" s="263"/>
      <c r="I5" s="263"/>
      <c r="J5" s="263"/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K20" s="16"/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33" customHeight="1"/>
    <row r="34" spans="1:10" ht="17.25">
      <c r="A34" s="264" t="s">
        <v>13</v>
      </c>
      <c r="B34" s="264"/>
      <c r="C34" s="264"/>
      <c r="D34" s="264"/>
      <c r="E34" s="264"/>
      <c r="F34" s="264"/>
      <c r="G34" s="264"/>
      <c r="H34" s="264"/>
      <c r="I34" s="264"/>
      <c r="J34" s="264"/>
    </row>
    <row r="35" spans="1:10" ht="13.5">
      <c r="A35" s="263" t="s">
        <v>222</v>
      </c>
      <c r="B35" s="263"/>
      <c r="C35" s="263"/>
      <c r="D35" s="263"/>
      <c r="E35" s="263"/>
      <c r="F35" s="263"/>
      <c r="G35" s="263"/>
      <c r="H35" s="263"/>
      <c r="I35" s="263"/>
      <c r="J35" s="263"/>
    </row>
    <row r="36" ht="14.25"/>
    <row r="37" ht="14.25"/>
    <row r="38" ht="14.25"/>
    <row r="39" ht="14.25"/>
    <row r="40" ht="14.25"/>
    <row r="41" ht="14.25"/>
    <row r="42" ht="14.25"/>
    <row r="43" ht="14.25">
      <c r="K43" s="17"/>
    </row>
    <row r="44" ht="14.25">
      <c r="K44" s="18"/>
    </row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28.5" customHeight="1"/>
    <row r="67" ht="0.75" customHeight="1"/>
    <row r="71" spans="1:10" ht="17.25">
      <c r="A71" s="264" t="s">
        <v>14</v>
      </c>
      <c r="B71" s="264"/>
      <c r="C71" s="264"/>
      <c r="D71" s="264"/>
      <c r="E71" s="264"/>
      <c r="F71" s="264"/>
      <c r="G71" s="264"/>
      <c r="H71" s="264"/>
      <c r="I71" s="264"/>
      <c r="J71" s="264"/>
    </row>
    <row r="72" spans="1:10" ht="13.5">
      <c r="A72" s="263" t="s">
        <v>193</v>
      </c>
      <c r="B72" s="263"/>
      <c r="C72" s="263"/>
      <c r="D72" s="263"/>
      <c r="E72" s="263"/>
      <c r="F72" s="263"/>
      <c r="G72" s="263"/>
      <c r="H72" s="263"/>
      <c r="I72" s="263"/>
      <c r="J72" s="263"/>
    </row>
    <row r="73" ht="14.25"/>
    <row r="74" ht="14.25"/>
    <row r="75" ht="14.25">
      <c r="C75" s="19"/>
    </row>
    <row r="76" ht="14.25">
      <c r="C76" s="19"/>
    </row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1" spans="1:10" ht="17.25">
      <c r="A101" s="264" t="s">
        <v>15</v>
      </c>
      <c r="B101" s="264"/>
      <c r="C101" s="264"/>
      <c r="D101" s="264"/>
      <c r="E101" s="264"/>
      <c r="F101" s="264"/>
      <c r="G101" s="264"/>
      <c r="H101" s="264"/>
      <c r="I101" s="264"/>
      <c r="J101" s="264"/>
    </row>
    <row r="102" spans="1:10" ht="13.5">
      <c r="A102" s="263" t="s">
        <v>223</v>
      </c>
      <c r="B102" s="263"/>
      <c r="C102" s="263"/>
      <c r="D102" s="263"/>
      <c r="E102" s="263"/>
      <c r="F102" s="263"/>
      <c r="G102" s="263"/>
      <c r="H102" s="263"/>
      <c r="I102" s="263"/>
      <c r="J102" s="263"/>
    </row>
    <row r="103" spans="2:4" ht="14.25">
      <c r="B103" s="19"/>
      <c r="C103" s="19"/>
      <c r="D103" s="19"/>
    </row>
    <row r="104" spans="2:4" ht="14.25">
      <c r="B104" s="19"/>
      <c r="C104" s="19"/>
      <c r="D104" s="19"/>
    </row>
    <row r="105" spans="2:4" ht="14.25">
      <c r="B105" s="19"/>
      <c r="C105" s="19"/>
      <c r="D105" s="19"/>
    </row>
    <row r="106" spans="2:4" ht="14.25">
      <c r="B106" s="19"/>
      <c r="C106" s="19"/>
      <c r="D106" s="19"/>
    </row>
    <row r="107" spans="2:4" ht="14.25">
      <c r="B107" s="19"/>
      <c r="C107" s="19"/>
      <c r="D107" s="19"/>
    </row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5" s="20" customFormat="1" ht="13.5"/>
    <row r="136" s="20" customFormat="1" ht="13.5">
      <c r="A136" s="20" t="s">
        <v>16</v>
      </c>
    </row>
    <row r="137" spans="1:2" s="20" customFormat="1" ht="13.5">
      <c r="A137" s="21"/>
      <c r="B137" s="22" t="s">
        <v>221</v>
      </c>
    </row>
    <row r="138" spans="1:2" s="20" customFormat="1" ht="13.5">
      <c r="A138" s="23" t="s">
        <v>18</v>
      </c>
      <c r="B138" s="24">
        <v>19.8</v>
      </c>
    </row>
    <row r="139" spans="1:2" s="20" customFormat="1" ht="13.5">
      <c r="A139" s="23" t="s">
        <v>19</v>
      </c>
      <c r="B139" s="24">
        <v>7.459</v>
      </c>
    </row>
    <row r="140" spans="1:2" s="20" customFormat="1" ht="13.5">
      <c r="A140" s="23" t="s">
        <v>20</v>
      </c>
      <c r="B140" s="24">
        <v>0.259</v>
      </c>
    </row>
    <row r="141" spans="1:2" s="20" customFormat="1" ht="13.5">
      <c r="A141" s="23" t="s">
        <v>21</v>
      </c>
      <c r="B141" s="24">
        <v>0.384</v>
      </c>
    </row>
    <row r="142" spans="1:2" s="20" customFormat="1" ht="13.5">
      <c r="A142" s="23" t="s">
        <v>22</v>
      </c>
      <c r="B142" s="24">
        <v>0.259</v>
      </c>
    </row>
    <row r="143" spans="1:2" s="20" customFormat="1" ht="13.5">
      <c r="A143" s="23" t="s">
        <v>23</v>
      </c>
      <c r="B143" s="24">
        <v>11.164</v>
      </c>
    </row>
    <row r="144" s="20" customFormat="1" ht="13.5">
      <c r="D144" s="25"/>
    </row>
    <row r="145" spans="4:8" s="20" customFormat="1" ht="13.5">
      <c r="D145" s="26"/>
      <c r="E145" s="27"/>
      <c r="F145" s="27"/>
      <c r="G145" s="27"/>
      <c r="H145" s="27"/>
    </row>
    <row r="146" spans="1:8" s="20" customFormat="1" ht="13.5">
      <c r="A146" s="20" t="s">
        <v>24</v>
      </c>
      <c r="D146" s="26"/>
      <c r="E146" s="27"/>
      <c r="F146" s="27"/>
      <c r="G146" s="27"/>
      <c r="H146" s="27"/>
    </row>
    <row r="147" spans="1:11" s="20" customFormat="1" ht="13.5">
      <c r="A147" s="21"/>
      <c r="B147" s="22" t="s">
        <v>221</v>
      </c>
      <c r="C147" s="21"/>
      <c r="D147" s="26"/>
      <c r="H147" s="28"/>
      <c r="K147" s="28"/>
    </row>
    <row r="148" spans="1:10" s="20" customFormat="1" ht="13.5">
      <c r="A148" s="23" t="s">
        <v>18</v>
      </c>
      <c r="B148" s="24">
        <v>14.087</v>
      </c>
      <c r="C148" s="21"/>
      <c r="D148" s="26"/>
      <c r="G148" s="28"/>
      <c r="J148" s="28"/>
    </row>
    <row r="149" spans="1:10" s="20" customFormat="1" ht="13.5">
      <c r="A149" s="23" t="s">
        <v>19</v>
      </c>
      <c r="B149" s="24">
        <v>6.581</v>
      </c>
      <c r="C149" s="21"/>
      <c r="D149" s="26"/>
      <c r="G149" s="28"/>
      <c r="J149" s="28"/>
    </row>
    <row r="150" spans="1:10" s="20" customFormat="1" ht="13.5">
      <c r="A150" s="23" t="s">
        <v>20</v>
      </c>
      <c r="B150" s="24">
        <v>0.491</v>
      </c>
      <c r="C150" s="25"/>
      <c r="D150" s="29"/>
      <c r="G150" s="28"/>
      <c r="J150" s="28"/>
    </row>
    <row r="151" spans="1:7" s="20" customFormat="1" ht="13.5">
      <c r="A151" s="23" t="s">
        <v>21</v>
      </c>
      <c r="B151" s="24">
        <v>0.334</v>
      </c>
      <c r="C151" s="25"/>
      <c r="D151" s="30"/>
      <c r="E151" s="30"/>
      <c r="F151" s="30"/>
      <c r="G151" s="30"/>
    </row>
    <row r="152" spans="1:10" s="20" customFormat="1" ht="13.5">
      <c r="A152" s="23" t="s">
        <v>22</v>
      </c>
      <c r="B152" s="24">
        <v>0.234</v>
      </c>
      <c r="C152" s="25"/>
      <c r="D152" s="26"/>
      <c r="G152" s="28"/>
      <c r="J152" s="28"/>
    </row>
    <row r="153" spans="1:7" s="20" customFormat="1" ht="13.5">
      <c r="A153" s="23" t="s">
        <v>23</v>
      </c>
      <c r="B153" s="24">
        <v>6.447</v>
      </c>
      <c r="C153" s="25"/>
      <c r="D153" s="30"/>
      <c r="E153" s="30"/>
      <c r="F153" s="30"/>
      <c r="G153" s="30"/>
    </row>
    <row r="154" spans="1:8" s="20" customFormat="1" ht="13.5">
      <c r="A154" s="23"/>
      <c r="C154" s="25"/>
      <c r="D154" s="30"/>
      <c r="E154" s="30"/>
      <c r="F154" s="30"/>
      <c r="G154" s="30"/>
      <c r="H154" s="30"/>
    </row>
    <row r="155" spans="1:11" s="20" customFormat="1" ht="13.5">
      <c r="A155" s="20" t="s">
        <v>25</v>
      </c>
      <c r="E155" s="27"/>
      <c r="H155" s="27"/>
      <c r="I155" s="31"/>
      <c r="J155" s="31"/>
      <c r="K155" s="31"/>
    </row>
    <row r="156" spans="2:11" s="20" customFormat="1" ht="13.5">
      <c r="B156" s="20" t="s">
        <v>26</v>
      </c>
      <c r="C156" s="20" t="s">
        <v>23</v>
      </c>
      <c r="D156" s="20" t="s">
        <v>27</v>
      </c>
      <c r="E156" s="28"/>
      <c r="H156" s="28"/>
      <c r="I156" s="28"/>
      <c r="J156" s="28"/>
      <c r="K156" s="28"/>
    </row>
    <row r="157" spans="1:4" s="20" customFormat="1" ht="13.5">
      <c r="A157" s="20" t="s">
        <v>28</v>
      </c>
      <c r="B157" s="20">
        <v>88</v>
      </c>
      <c r="C157" s="20">
        <v>36</v>
      </c>
      <c r="D157" s="20">
        <v>333</v>
      </c>
    </row>
    <row r="158" spans="1:4" s="20" customFormat="1" ht="13.5">
      <c r="A158" s="20" t="s">
        <v>29</v>
      </c>
      <c r="B158" s="20">
        <v>101</v>
      </c>
      <c r="C158" s="20">
        <v>44</v>
      </c>
      <c r="D158" s="20">
        <v>494</v>
      </c>
    </row>
    <row r="159" spans="1:4" s="20" customFormat="1" ht="13.5">
      <c r="A159" s="20" t="s">
        <v>17</v>
      </c>
      <c r="B159" s="20">
        <v>115</v>
      </c>
      <c r="C159" s="20">
        <v>34</v>
      </c>
      <c r="D159" s="20">
        <v>568</v>
      </c>
    </row>
    <row r="160" spans="1:4" s="20" customFormat="1" ht="13.5">
      <c r="A160" s="20" t="s">
        <v>191</v>
      </c>
      <c r="B160" s="20">
        <v>74</v>
      </c>
      <c r="C160" s="20">
        <v>37</v>
      </c>
      <c r="D160" s="20">
        <v>341</v>
      </c>
    </row>
    <row r="161" spans="1:4" s="20" customFormat="1" ht="13.5">
      <c r="A161" s="20" t="s">
        <v>221</v>
      </c>
      <c r="B161" s="20">
        <v>88</v>
      </c>
      <c r="C161" s="20">
        <v>35</v>
      </c>
      <c r="D161" s="20">
        <v>395</v>
      </c>
    </row>
    <row r="162" s="20" customFormat="1" ht="13.5"/>
    <row r="163" s="20" customFormat="1" ht="13.5">
      <c r="A163" s="32" t="s">
        <v>224</v>
      </c>
    </row>
    <row r="164" spans="1:3" s="20" customFormat="1" ht="13.5">
      <c r="A164" s="33"/>
      <c r="B164" s="34" t="s">
        <v>30</v>
      </c>
      <c r="C164" s="34" t="s">
        <v>31</v>
      </c>
    </row>
    <row r="165" spans="1:6" s="20" customFormat="1" ht="13.5">
      <c r="A165" s="35" t="s">
        <v>32</v>
      </c>
      <c r="B165" s="36">
        <v>22</v>
      </c>
      <c r="C165" s="92">
        <v>16.6</v>
      </c>
      <c r="E165" s="38"/>
      <c r="F165" s="39"/>
    </row>
    <row r="166" spans="1:6" s="20" customFormat="1" ht="13.5">
      <c r="A166" s="35" t="s">
        <v>33</v>
      </c>
      <c r="B166" s="36">
        <v>47</v>
      </c>
      <c r="C166" s="92">
        <v>16.8</v>
      </c>
      <c r="E166" s="38"/>
      <c r="F166" s="39"/>
    </row>
    <row r="167" spans="1:6" s="20" customFormat="1" ht="13.5">
      <c r="A167" s="35" t="s">
        <v>34</v>
      </c>
      <c r="B167" s="36">
        <v>95.5</v>
      </c>
      <c r="C167" s="92">
        <v>19</v>
      </c>
      <c r="E167" s="38"/>
      <c r="F167" s="39"/>
    </row>
    <row r="168" spans="1:6" s="20" customFormat="1" ht="13.5">
      <c r="A168" s="35" t="s">
        <v>35</v>
      </c>
      <c r="B168" s="36">
        <v>100</v>
      </c>
      <c r="C168" s="92">
        <v>22.2</v>
      </c>
      <c r="E168" s="38"/>
      <c r="F168" s="39"/>
    </row>
    <row r="169" spans="1:6" s="20" customFormat="1" ht="13.5">
      <c r="A169" s="35" t="s">
        <v>36</v>
      </c>
      <c r="B169" s="36">
        <v>197.5</v>
      </c>
      <c r="C169" s="92">
        <v>24.9</v>
      </c>
      <c r="E169" s="38"/>
      <c r="F169" s="39"/>
    </row>
    <row r="170" spans="1:6" s="20" customFormat="1" ht="13.5">
      <c r="A170" s="35" t="s">
        <v>37</v>
      </c>
      <c r="B170" s="36">
        <v>38</v>
      </c>
      <c r="C170" s="92">
        <v>28.7</v>
      </c>
      <c r="E170" s="38"/>
      <c r="F170" s="39"/>
    </row>
    <row r="171" spans="1:6" s="20" customFormat="1" ht="13.5">
      <c r="A171" s="35" t="s">
        <v>38</v>
      </c>
      <c r="B171" s="36">
        <v>369</v>
      </c>
      <c r="C171" s="92">
        <v>29</v>
      </c>
      <c r="E171" s="38"/>
      <c r="F171" s="39"/>
    </row>
    <row r="172" spans="1:6" s="20" customFormat="1" ht="13.5">
      <c r="A172" s="35" t="s">
        <v>39</v>
      </c>
      <c r="B172" s="36">
        <v>278</v>
      </c>
      <c r="C172" s="92">
        <v>28.7</v>
      </c>
      <c r="E172" s="38"/>
      <c r="F172" s="39"/>
    </row>
    <row r="173" spans="1:6" s="20" customFormat="1" ht="13.5">
      <c r="A173" s="35" t="s">
        <v>40</v>
      </c>
      <c r="B173" s="36">
        <v>46.5</v>
      </c>
      <c r="C173" s="93">
        <v>27.8</v>
      </c>
      <c r="E173" s="40"/>
      <c r="F173" s="41"/>
    </row>
    <row r="174" spans="1:6" s="20" customFormat="1" ht="13.5">
      <c r="A174" s="35" t="s">
        <v>41</v>
      </c>
      <c r="B174" s="36">
        <v>63.5</v>
      </c>
      <c r="C174" s="92">
        <v>25.5</v>
      </c>
      <c r="E174" s="38"/>
      <c r="F174" s="39"/>
    </row>
    <row r="175" spans="1:6" s="20" customFormat="1" ht="13.5">
      <c r="A175" s="35" t="s">
        <v>42</v>
      </c>
      <c r="B175" s="36">
        <v>95</v>
      </c>
      <c r="C175" s="92">
        <v>23.8</v>
      </c>
      <c r="E175" s="38"/>
      <c r="F175" s="39"/>
    </row>
    <row r="176" spans="1:6" s="20" customFormat="1" ht="13.5">
      <c r="A176" s="35" t="s">
        <v>43</v>
      </c>
      <c r="B176" s="36">
        <v>73</v>
      </c>
      <c r="C176" s="92">
        <v>20.1</v>
      </c>
      <c r="E176" s="38"/>
      <c r="F176" s="39"/>
    </row>
    <row r="177" spans="1:6" s="20" customFormat="1" ht="13.5">
      <c r="A177" s="35" t="s">
        <v>44</v>
      </c>
      <c r="B177" s="42">
        <v>2584.5</v>
      </c>
      <c r="C177" s="37">
        <v>23.6</v>
      </c>
      <c r="D177" s="38"/>
      <c r="E177" s="38"/>
      <c r="F177" s="42"/>
    </row>
    <row r="178" s="20" customFormat="1" ht="13.5"/>
    <row r="179" s="20" customFormat="1" ht="13.5"/>
  </sheetData>
  <sheetProtection/>
  <mergeCells count="8">
    <mergeCell ref="A102:J102"/>
    <mergeCell ref="A4:J4"/>
    <mergeCell ref="A5:J5"/>
    <mergeCell ref="A34:J34"/>
    <mergeCell ref="A35:J35"/>
    <mergeCell ref="A72:J72"/>
    <mergeCell ref="A101:J101"/>
    <mergeCell ref="A71:J71"/>
  </mergeCells>
  <printOptions/>
  <pageMargins left="0.11811023622047245" right="0.15748031496062992" top="0.11811023622047245" bottom="0.19" header="0.11811023622047245" footer="0.35"/>
  <pageSetup firstPageNumber="6" useFirstPageNumber="1" orientation="portrait" paperSize="9" scale="96" r:id="rId2"/>
  <headerFooter alignWithMargins="0">
    <oddFooter>&amp;C&amp;"ＭＳ 明朝,標準"&amp;P</oddFooter>
  </headerFooter>
  <rowBreaks count="1" manualBreakCount="1">
    <brk id="6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6"/>
  <sheetViews>
    <sheetView showGridLines="0" zoomScaleSheetLayoutView="100" zoomScalePageLayoutView="0" workbookViewId="0" topLeftCell="A1">
      <selection activeCell="H15" sqref="A1:H15"/>
    </sheetView>
  </sheetViews>
  <sheetFormatPr defaultColWidth="9.140625" defaultRowHeight="15"/>
  <cols>
    <col min="1" max="3" width="3.57421875" style="45" customWidth="1"/>
    <col min="4" max="8" width="13.57421875" style="45" customWidth="1"/>
    <col min="9" max="10" width="11.00390625" style="44" bestFit="1" customWidth="1"/>
    <col min="11" max="16384" width="9.00390625" style="44" customWidth="1"/>
  </cols>
  <sheetData>
    <row r="1" spans="1:8" ht="21">
      <c r="A1" s="265" t="s">
        <v>45</v>
      </c>
      <c r="B1" s="265"/>
      <c r="C1" s="265"/>
      <c r="D1" s="265"/>
      <c r="E1" s="265"/>
      <c r="F1" s="265"/>
      <c r="G1" s="265"/>
      <c r="H1" s="265"/>
    </row>
    <row r="2" spans="1:8" ht="9" customHeight="1">
      <c r="A2" s="43"/>
      <c r="B2" s="43"/>
      <c r="C2" s="43"/>
      <c r="D2" s="43"/>
      <c r="E2" s="43"/>
      <c r="F2" s="43"/>
      <c r="G2" s="43"/>
      <c r="H2" s="43"/>
    </row>
    <row r="3" spans="4:8" ht="13.5">
      <c r="D3" s="46"/>
      <c r="E3" s="47"/>
      <c r="F3" s="47"/>
      <c r="G3" s="47"/>
      <c r="H3" s="47" t="s">
        <v>46</v>
      </c>
    </row>
    <row r="4" spans="1:8" ht="12.75" customHeight="1">
      <c r="A4" s="266"/>
      <c r="B4" s="267"/>
      <c r="C4" s="268"/>
      <c r="D4" s="275" t="s">
        <v>179</v>
      </c>
      <c r="E4" s="275" t="s">
        <v>180</v>
      </c>
      <c r="F4" s="275" t="s">
        <v>181</v>
      </c>
      <c r="G4" s="278" t="s">
        <v>197</v>
      </c>
      <c r="H4" s="280" t="s">
        <v>198</v>
      </c>
    </row>
    <row r="5" spans="1:8" ht="12.75" customHeight="1">
      <c r="A5" s="269"/>
      <c r="B5" s="270"/>
      <c r="C5" s="271"/>
      <c r="D5" s="276"/>
      <c r="E5" s="276"/>
      <c r="F5" s="276"/>
      <c r="G5" s="279"/>
      <c r="H5" s="281"/>
    </row>
    <row r="6" spans="1:8" ht="12.75" customHeight="1">
      <c r="A6" s="272"/>
      <c r="B6" s="273"/>
      <c r="C6" s="274"/>
      <c r="D6" s="277"/>
      <c r="E6" s="277"/>
      <c r="F6" s="277"/>
      <c r="G6" s="279"/>
      <c r="H6" s="281"/>
    </row>
    <row r="7" spans="1:9" ht="30" customHeight="1">
      <c r="A7" s="282" t="s">
        <v>47</v>
      </c>
      <c r="B7" s="283"/>
      <c r="C7" s="284"/>
      <c r="D7" s="67">
        <v>19700000</v>
      </c>
      <c r="E7" s="66">
        <v>19700000</v>
      </c>
      <c r="F7" s="66">
        <v>19700000</v>
      </c>
      <c r="G7" s="67">
        <v>19700000</v>
      </c>
      <c r="H7" s="68">
        <v>19800000</v>
      </c>
      <c r="I7" s="48"/>
    </row>
    <row r="8" spans="1:8" ht="30" customHeight="1">
      <c r="A8" s="285" t="s">
        <v>48</v>
      </c>
      <c r="B8" s="286"/>
      <c r="C8" s="287"/>
      <c r="D8" s="64">
        <f>875551+6582926</f>
        <v>7458477</v>
      </c>
      <c r="E8" s="63">
        <v>7374135</v>
      </c>
      <c r="F8" s="63">
        <v>7409058</v>
      </c>
      <c r="G8" s="64">
        <v>7423687</v>
      </c>
      <c r="H8" s="69">
        <v>7459395</v>
      </c>
    </row>
    <row r="9" spans="1:8" ht="30" customHeight="1">
      <c r="A9" s="285" t="s">
        <v>49</v>
      </c>
      <c r="B9" s="286"/>
      <c r="C9" s="287"/>
      <c r="D9" s="64">
        <f>6124+263930</f>
        <v>270054</v>
      </c>
      <c r="E9" s="63">
        <v>264462</v>
      </c>
      <c r="F9" s="63">
        <v>259110</v>
      </c>
      <c r="G9" s="64">
        <v>259106</v>
      </c>
      <c r="H9" s="69">
        <v>259106</v>
      </c>
    </row>
    <row r="10" spans="1:8" ht="30" customHeight="1">
      <c r="A10" s="285" t="s">
        <v>50</v>
      </c>
      <c r="B10" s="286"/>
      <c r="C10" s="287"/>
      <c r="D10" s="64">
        <f>39652+654651</f>
        <v>694303</v>
      </c>
      <c r="E10" s="63">
        <v>572492</v>
      </c>
      <c r="F10" s="63">
        <v>562478</v>
      </c>
      <c r="G10" s="64">
        <v>551078</v>
      </c>
      <c r="H10" s="69">
        <v>533755</v>
      </c>
    </row>
    <row r="11" spans="1:9" ht="30" customHeight="1">
      <c r="A11" s="285" t="s">
        <v>51</v>
      </c>
      <c r="B11" s="286"/>
      <c r="C11" s="287"/>
      <c r="D11" s="64">
        <f>45907+302364</f>
        <v>348271</v>
      </c>
      <c r="E11" s="63">
        <v>405395</v>
      </c>
      <c r="F11" s="63">
        <v>394259</v>
      </c>
      <c r="G11" s="64">
        <v>386028</v>
      </c>
      <c r="H11" s="69">
        <v>383831</v>
      </c>
      <c r="I11" s="49"/>
    </row>
    <row r="12" spans="1:10" ht="30" customHeight="1">
      <c r="A12" s="288" t="s">
        <v>52</v>
      </c>
      <c r="B12" s="289"/>
      <c r="C12" s="290"/>
      <c r="D12" s="65">
        <f>D7-SUM(D8:D11)</f>
        <v>10928895</v>
      </c>
      <c r="E12" s="65">
        <f>E7-SUM(E8:E11)</f>
        <v>11083516</v>
      </c>
      <c r="F12" s="65">
        <f>F7-SUM(F8:F11)</f>
        <v>11075095</v>
      </c>
      <c r="G12" s="65">
        <f>G7-SUM(G8:G11)</f>
        <v>11080101</v>
      </c>
      <c r="H12" s="200">
        <f>H7-SUM(H8:H11)</f>
        <v>11163913</v>
      </c>
      <c r="I12" s="49"/>
      <c r="J12" s="49"/>
    </row>
    <row r="13" spans="1:8" s="53" customFormat="1" ht="15.75" customHeight="1">
      <c r="A13" s="50"/>
      <c r="B13" s="50" t="s">
        <v>53</v>
      </c>
      <c r="C13" s="51"/>
      <c r="D13" s="52"/>
      <c r="E13" s="52"/>
      <c r="F13" s="52"/>
      <c r="G13" s="52"/>
      <c r="H13" s="164" t="s">
        <v>54</v>
      </c>
    </row>
    <row r="14" spans="1:8" s="53" customFormat="1" ht="15.75" customHeight="1">
      <c r="A14" s="50"/>
      <c r="B14" s="50" t="s">
        <v>55</v>
      </c>
      <c r="C14" s="54"/>
      <c r="D14" s="54"/>
      <c r="E14" s="54"/>
      <c r="F14" s="54"/>
      <c r="G14" s="54"/>
      <c r="H14" s="51"/>
    </row>
    <row r="15" spans="1:8" s="53" customFormat="1" ht="15.75" customHeight="1">
      <c r="A15" s="50"/>
      <c r="B15" s="50" t="s">
        <v>56</v>
      </c>
      <c r="C15" s="54"/>
      <c r="D15" s="54"/>
      <c r="E15" s="54"/>
      <c r="F15" s="54"/>
      <c r="G15" s="54"/>
      <c r="H15" s="51"/>
    </row>
    <row r="16" spans="2:8" ht="13.5">
      <c r="B16" s="55"/>
      <c r="H16" s="165"/>
    </row>
  </sheetData>
  <sheetProtection/>
  <mergeCells count="13">
    <mergeCell ref="A7:C7"/>
    <mergeCell ref="A8:C8"/>
    <mergeCell ref="A9:C9"/>
    <mergeCell ref="A10:C10"/>
    <mergeCell ref="A11:C11"/>
    <mergeCell ref="A12:C12"/>
    <mergeCell ref="A1:H1"/>
    <mergeCell ref="A4:C6"/>
    <mergeCell ref="D4:D6"/>
    <mergeCell ref="E4:E6"/>
    <mergeCell ref="F4:F6"/>
    <mergeCell ref="G4:G6"/>
    <mergeCell ref="H4:H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7"/>
  <sheetViews>
    <sheetView showGridLines="0" zoomScaleSheetLayoutView="100" zoomScalePageLayoutView="0" workbookViewId="0" topLeftCell="A1">
      <selection activeCell="H14" sqref="A1:H14"/>
    </sheetView>
  </sheetViews>
  <sheetFormatPr defaultColWidth="9.140625" defaultRowHeight="15"/>
  <cols>
    <col min="1" max="3" width="3.57421875" style="45" customWidth="1"/>
    <col min="4" max="8" width="14.00390625" style="45" customWidth="1"/>
    <col min="9" max="9" width="9.00390625" style="44" customWidth="1"/>
    <col min="10" max="11" width="11.00390625" style="44" bestFit="1" customWidth="1"/>
    <col min="12" max="16384" width="9.00390625" style="44" customWidth="1"/>
  </cols>
  <sheetData>
    <row r="1" spans="1:11" ht="21">
      <c r="A1" s="291" t="s">
        <v>57</v>
      </c>
      <c r="B1" s="291"/>
      <c r="C1" s="291"/>
      <c r="D1" s="291"/>
      <c r="E1" s="291"/>
      <c r="F1" s="291"/>
      <c r="G1" s="291"/>
      <c r="H1" s="291"/>
      <c r="I1" s="70"/>
      <c r="J1" s="70"/>
      <c r="K1" s="70"/>
    </row>
    <row r="2" spans="1:11" ht="9" customHeight="1">
      <c r="A2" s="120"/>
      <c r="B2" s="166"/>
      <c r="C2" s="166"/>
      <c r="D2" s="166"/>
      <c r="E2" s="166"/>
      <c r="F2" s="166"/>
      <c r="G2" s="166"/>
      <c r="H2" s="166"/>
      <c r="I2" s="70"/>
      <c r="J2" s="70"/>
      <c r="K2" s="70"/>
    </row>
    <row r="3" spans="1:11" ht="13.5">
      <c r="A3" s="95"/>
      <c r="B3" s="95"/>
      <c r="C3" s="95"/>
      <c r="D3" s="167"/>
      <c r="E3" s="168"/>
      <c r="F3" s="168"/>
      <c r="G3" s="168"/>
      <c r="H3" s="168" t="s">
        <v>216</v>
      </c>
      <c r="I3" s="70"/>
      <c r="J3" s="70"/>
      <c r="K3" s="70"/>
    </row>
    <row r="4" spans="1:11" ht="12.75" customHeight="1">
      <c r="A4" s="292"/>
      <c r="B4" s="293"/>
      <c r="C4" s="294"/>
      <c r="D4" s="275" t="s">
        <v>179</v>
      </c>
      <c r="E4" s="275" t="s">
        <v>180</v>
      </c>
      <c r="F4" s="275" t="s">
        <v>181</v>
      </c>
      <c r="G4" s="301" t="s">
        <v>197</v>
      </c>
      <c r="H4" s="304" t="s">
        <v>198</v>
      </c>
      <c r="I4" s="70"/>
      <c r="J4" s="70"/>
      <c r="K4" s="70"/>
    </row>
    <row r="5" spans="1:11" ht="12.75" customHeight="1">
      <c r="A5" s="295"/>
      <c r="B5" s="296"/>
      <c r="C5" s="297"/>
      <c r="D5" s="276"/>
      <c r="E5" s="276"/>
      <c r="F5" s="276"/>
      <c r="G5" s="302"/>
      <c r="H5" s="305"/>
      <c r="I5" s="70"/>
      <c r="J5" s="70"/>
      <c r="K5" s="70"/>
    </row>
    <row r="6" spans="1:11" ht="12.75" customHeight="1">
      <c r="A6" s="298"/>
      <c r="B6" s="299"/>
      <c r="C6" s="300"/>
      <c r="D6" s="277"/>
      <c r="E6" s="277"/>
      <c r="F6" s="277"/>
      <c r="G6" s="303"/>
      <c r="H6" s="306"/>
      <c r="I6" s="70"/>
      <c r="J6" s="70"/>
      <c r="K6" s="70"/>
    </row>
    <row r="7" spans="1:11" ht="30" customHeight="1">
      <c r="A7" s="307" t="s">
        <v>47</v>
      </c>
      <c r="B7" s="308"/>
      <c r="C7" s="309"/>
      <c r="D7" s="67">
        <v>14272893</v>
      </c>
      <c r="E7" s="66">
        <v>14255706</v>
      </c>
      <c r="F7" s="66">
        <v>14233596</v>
      </c>
      <c r="G7" s="67">
        <v>14193129</v>
      </c>
      <c r="H7" s="68">
        <v>14086588</v>
      </c>
      <c r="I7" s="70"/>
      <c r="J7" s="70"/>
      <c r="K7" s="70"/>
    </row>
    <row r="8" spans="1:11" ht="30" customHeight="1">
      <c r="A8" s="310" t="s">
        <v>48</v>
      </c>
      <c r="B8" s="311"/>
      <c r="C8" s="312"/>
      <c r="D8" s="64">
        <v>6578133</v>
      </c>
      <c r="E8" s="63">
        <v>6497108</v>
      </c>
      <c r="F8" s="63">
        <v>6528831</v>
      </c>
      <c r="G8" s="64">
        <v>6546439</v>
      </c>
      <c r="H8" s="69">
        <v>6580818</v>
      </c>
      <c r="I8" s="70"/>
      <c r="J8" s="70"/>
      <c r="K8" s="70"/>
    </row>
    <row r="9" spans="1:11" ht="30" customHeight="1">
      <c r="A9" s="310" t="s">
        <v>49</v>
      </c>
      <c r="B9" s="311"/>
      <c r="C9" s="312"/>
      <c r="D9" s="64">
        <v>263448</v>
      </c>
      <c r="E9" s="63">
        <v>246102</v>
      </c>
      <c r="F9" s="63">
        <v>238191</v>
      </c>
      <c r="G9" s="64">
        <v>235444</v>
      </c>
      <c r="H9" s="69">
        <v>234177</v>
      </c>
      <c r="I9" s="70"/>
      <c r="J9" s="70"/>
      <c r="K9" s="70"/>
    </row>
    <row r="10" spans="1:11" ht="30" customHeight="1">
      <c r="A10" s="310" t="s">
        <v>50</v>
      </c>
      <c r="B10" s="311"/>
      <c r="C10" s="312"/>
      <c r="D10" s="64">
        <v>653022</v>
      </c>
      <c r="E10" s="63">
        <v>530766</v>
      </c>
      <c r="F10" s="63">
        <v>520497</v>
      </c>
      <c r="G10" s="64">
        <v>508240</v>
      </c>
      <c r="H10" s="69">
        <v>490688</v>
      </c>
      <c r="I10" s="70"/>
      <c r="J10" s="70"/>
      <c r="K10" s="70"/>
    </row>
    <row r="11" spans="1:11" ht="30" customHeight="1">
      <c r="A11" s="310" t="s">
        <v>51</v>
      </c>
      <c r="B11" s="311"/>
      <c r="C11" s="312"/>
      <c r="D11" s="64">
        <v>301129</v>
      </c>
      <c r="E11" s="63">
        <v>357739</v>
      </c>
      <c r="F11" s="63">
        <v>344918</v>
      </c>
      <c r="G11" s="64">
        <v>336706</v>
      </c>
      <c r="H11" s="201">
        <v>333960</v>
      </c>
      <c r="I11" s="70"/>
      <c r="J11" s="49"/>
      <c r="K11" s="70"/>
    </row>
    <row r="12" spans="1:11" ht="30" customHeight="1">
      <c r="A12" s="313" t="s">
        <v>52</v>
      </c>
      <c r="B12" s="314"/>
      <c r="C12" s="315"/>
      <c r="D12" s="65">
        <f>D7-SUM(D8:D11)</f>
        <v>6477161</v>
      </c>
      <c r="E12" s="65">
        <f>E7-SUM(E8:E11)</f>
        <v>6623991</v>
      </c>
      <c r="F12" s="65">
        <f>F7-SUM(F8:F11)</f>
        <v>6601159</v>
      </c>
      <c r="G12" s="65">
        <f>G7-SUM(G8:G11)</f>
        <v>6566300</v>
      </c>
      <c r="H12" s="200">
        <f>H7-SUM(H8:H11)</f>
        <v>6446945</v>
      </c>
      <c r="I12" s="91"/>
      <c r="J12" s="49"/>
      <c r="K12" s="49"/>
    </row>
    <row r="13" spans="1:8" s="53" customFormat="1" ht="15.75" customHeight="1">
      <c r="A13" s="113"/>
      <c r="B13" s="111" t="s">
        <v>58</v>
      </c>
      <c r="C13" s="112"/>
      <c r="D13" s="169"/>
      <c r="E13" s="169"/>
      <c r="F13" s="169"/>
      <c r="G13" s="169"/>
      <c r="H13" s="169" t="s">
        <v>59</v>
      </c>
    </row>
    <row r="14" spans="1:8" s="53" customFormat="1" ht="15.75" customHeight="1">
      <c r="A14" s="113"/>
      <c r="B14" s="146" t="s">
        <v>60</v>
      </c>
      <c r="C14" s="113"/>
      <c r="D14" s="113"/>
      <c r="E14" s="113"/>
      <c r="F14" s="113"/>
      <c r="G14" s="113"/>
      <c r="H14" s="113"/>
    </row>
    <row r="17" spans="4:8" ht="13.5">
      <c r="D17" s="71"/>
      <c r="E17" s="71"/>
      <c r="F17" s="71"/>
      <c r="G17" s="71"/>
      <c r="H17" s="71"/>
    </row>
  </sheetData>
  <sheetProtection/>
  <mergeCells count="13">
    <mergeCell ref="A7:C7"/>
    <mergeCell ref="A8:C8"/>
    <mergeCell ref="A9:C9"/>
    <mergeCell ref="A10:C10"/>
    <mergeCell ref="A11:C11"/>
    <mergeCell ref="A12:C12"/>
    <mergeCell ref="A1:H1"/>
    <mergeCell ref="A4:C6"/>
    <mergeCell ref="D4:D6"/>
    <mergeCell ref="E4:E6"/>
    <mergeCell ref="F4:F6"/>
    <mergeCell ref="G4:G6"/>
    <mergeCell ref="H4:H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0"/>
  <sheetViews>
    <sheetView showGridLines="0" zoomScaleSheetLayoutView="100" zoomScalePageLayoutView="0" workbookViewId="0" topLeftCell="A1">
      <selection activeCell="H8" sqref="H8"/>
    </sheetView>
  </sheetViews>
  <sheetFormatPr defaultColWidth="9.140625" defaultRowHeight="15"/>
  <cols>
    <col min="1" max="3" width="3.57421875" style="44" customWidth="1"/>
    <col min="4" max="8" width="12.57421875" style="44" customWidth="1"/>
    <col min="9" max="9" width="9.00390625" style="44" customWidth="1"/>
    <col min="10" max="11" width="9.28125" style="44" bestFit="1" customWidth="1"/>
    <col min="12" max="16384" width="9.00390625" style="44" customWidth="1"/>
  </cols>
  <sheetData>
    <row r="1" spans="1:11" ht="21">
      <c r="A1" s="265" t="s">
        <v>61</v>
      </c>
      <c r="B1" s="265"/>
      <c r="C1" s="265"/>
      <c r="D1" s="265"/>
      <c r="E1" s="265"/>
      <c r="F1" s="265"/>
      <c r="G1" s="265"/>
      <c r="H1" s="265"/>
      <c r="I1" s="70"/>
      <c r="J1" s="70"/>
      <c r="K1" s="70"/>
    </row>
    <row r="2" spans="1:11" ht="9" customHeight="1">
      <c r="A2" s="43"/>
      <c r="B2" s="43"/>
      <c r="C2" s="43"/>
      <c r="D2" s="43"/>
      <c r="E2" s="43"/>
      <c r="F2" s="43"/>
      <c r="G2" s="43"/>
      <c r="H2" s="43"/>
      <c r="I2" s="70"/>
      <c r="J2" s="70"/>
      <c r="K2" s="70"/>
    </row>
    <row r="3" spans="1:11" ht="13.5">
      <c r="A3" s="45"/>
      <c r="B3" s="45"/>
      <c r="C3" s="45"/>
      <c r="D3" s="46"/>
      <c r="E3" s="47"/>
      <c r="F3" s="47"/>
      <c r="G3" s="47"/>
      <c r="H3" s="47" t="s">
        <v>177</v>
      </c>
      <c r="I3" s="70"/>
      <c r="J3" s="70"/>
      <c r="K3" s="70"/>
    </row>
    <row r="4" spans="1:11" ht="12.75" customHeight="1">
      <c r="A4" s="266"/>
      <c r="B4" s="267"/>
      <c r="C4" s="268"/>
      <c r="D4" s="275" t="s">
        <v>179</v>
      </c>
      <c r="E4" s="275" t="s">
        <v>180</v>
      </c>
      <c r="F4" s="275" t="s">
        <v>181</v>
      </c>
      <c r="G4" s="301" t="s">
        <v>197</v>
      </c>
      <c r="H4" s="316" t="s">
        <v>198</v>
      </c>
      <c r="I4" s="70"/>
      <c r="J4" s="70"/>
      <c r="K4" s="70"/>
    </row>
    <row r="5" spans="1:11" ht="12.75" customHeight="1">
      <c r="A5" s="269"/>
      <c r="B5" s="270"/>
      <c r="C5" s="271"/>
      <c r="D5" s="276"/>
      <c r="E5" s="276"/>
      <c r="F5" s="276"/>
      <c r="G5" s="302"/>
      <c r="H5" s="317"/>
      <c r="I5" s="70"/>
      <c r="J5" s="70"/>
      <c r="K5" s="70"/>
    </row>
    <row r="6" spans="1:11" ht="12.75" customHeight="1">
      <c r="A6" s="272"/>
      <c r="B6" s="273"/>
      <c r="C6" s="274"/>
      <c r="D6" s="277"/>
      <c r="E6" s="277"/>
      <c r="F6" s="277"/>
      <c r="G6" s="303"/>
      <c r="H6" s="318"/>
      <c r="I6" s="70"/>
      <c r="J6" s="70"/>
      <c r="K6" s="70"/>
    </row>
    <row r="7" spans="1:11" ht="30" customHeight="1">
      <c r="A7" s="282" t="s">
        <v>47</v>
      </c>
      <c r="B7" s="283"/>
      <c r="C7" s="284"/>
      <c r="D7" s="79">
        <v>456547690</v>
      </c>
      <c r="E7" s="80">
        <v>452046494</v>
      </c>
      <c r="F7" s="80">
        <v>451643571</v>
      </c>
      <c r="G7" s="79">
        <v>451185215</v>
      </c>
      <c r="H7" s="73">
        <v>464175091</v>
      </c>
      <c r="I7" s="70"/>
      <c r="J7" s="70"/>
      <c r="K7" s="70"/>
    </row>
    <row r="8" spans="1:11" ht="30" customHeight="1">
      <c r="A8" s="285" t="s">
        <v>48</v>
      </c>
      <c r="B8" s="286"/>
      <c r="C8" s="287"/>
      <c r="D8" s="74">
        <v>303969631</v>
      </c>
      <c r="E8" s="75">
        <v>294424638</v>
      </c>
      <c r="F8" s="75">
        <v>296127901</v>
      </c>
      <c r="G8" s="74">
        <v>297113876</v>
      </c>
      <c r="H8" s="72">
        <v>311198228</v>
      </c>
      <c r="I8" s="70"/>
      <c r="J8" s="70"/>
      <c r="K8" s="70"/>
    </row>
    <row r="9" spans="1:11" ht="30" customHeight="1">
      <c r="A9" s="285" t="s">
        <v>49</v>
      </c>
      <c r="B9" s="286"/>
      <c r="C9" s="287"/>
      <c r="D9" s="74">
        <v>2141872</v>
      </c>
      <c r="E9" s="75">
        <v>1899685</v>
      </c>
      <c r="F9" s="75">
        <v>1773900</v>
      </c>
      <c r="G9" s="74">
        <v>1739965</v>
      </c>
      <c r="H9" s="72">
        <v>1850444</v>
      </c>
      <c r="I9" s="70"/>
      <c r="J9" s="70"/>
      <c r="K9" s="70"/>
    </row>
    <row r="10" spans="1:11" ht="30" customHeight="1">
      <c r="A10" s="285" t="s">
        <v>50</v>
      </c>
      <c r="B10" s="286"/>
      <c r="C10" s="287"/>
      <c r="D10" s="74">
        <v>13601326</v>
      </c>
      <c r="E10" s="75">
        <v>11136009</v>
      </c>
      <c r="F10" s="75">
        <v>10925017</v>
      </c>
      <c r="G10" s="74">
        <v>10526984</v>
      </c>
      <c r="H10" s="72">
        <v>10510015</v>
      </c>
      <c r="I10" s="70"/>
      <c r="J10" s="70"/>
      <c r="K10" s="70"/>
    </row>
    <row r="11" spans="1:11" ht="30" customHeight="1">
      <c r="A11" s="285" t="s">
        <v>51</v>
      </c>
      <c r="B11" s="286"/>
      <c r="C11" s="287"/>
      <c r="D11" s="74">
        <v>2373262</v>
      </c>
      <c r="E11" s="75">
        <v>3315191</v>
      </c>
      <c r="F11" s="75">
        <v>3017516</v>
      </c>
      <c r="G11" s="74">
        <v>2822743</v>
      </c>
      <c r="H11" s="72">
        <v>2903755</v>
      </c>
      <c r="I11" s="70"/>
      <c r="J11" s="70"/>
      <c r="K11" s="70"/>
    </row>
    <row r="12" spans="1:11" ht="30" customHeight="1">
      <c r="A12" s="288" t="s">
        <v>52</v>
      </c>
      <c r="B12" s="289"/>
      <c r="C12" s="290"/>
      <c r="D12" s="76">
        <f>D7-SUM(D8:D11)</f>
        <v>134461599</v>
      </c>
      <c r="E12" s="76">
        <f>E7-SUM(E8:E11)</f>
        <v>141270971</v>
      </c>
      <c r="F12" s="76">
        <f>F7-SUM(F8:F11)</f>
        <v>139799237</v>
      </c>
      <c r="G12" s="76">
        <f>G7-SUM(G8:G11)</f>
        <v>138981647</v>
      </c>
      <c r="H12" s="81">
        <f>H7-SUM(H8:H11)</f>
        <v>137712649</v>
      </c>
      <c r="I12" s="70"/>
      <c r="J12" s="77"/>
      <c r="K12" s="77"/>
    </row>
    <row r="13" spans="1:8" s="53" customFormat="1" ht="15.75" customHeight="1">
      <c r="A13" s="54"/>
      <c r="B13" s="56" t="s">
        <v>53</v>
      </c>
      <c r="C13" s="51"/>
      <c r="D13" s="52"/>
      <c r="E13" s="52"/>
      <c r="F13" s="52"/>
      <c r="G13" s="52"/>
      <c r="H13" s="52" t="s">
        <v>59</v>
      </c>
    </row>
    <row r="14" spans="1:8" s="53" customFormat="1" ht="15.75" customHeight="1">
      <c r="A14" s="54"/>
      <c r="B14" s="50" t="s">
        <v>60</v>
      </c>
      <c r="C14" s="54"/>
      <c r="D14" s="54"/>
      <c r="E14" s="54"/>
      <c r="F14" s="54"/>
      <c r="G14" s="54"/>
      <c r="H14" s="54"/>
    </row>
    <row r="20" ht="13.5">
      <c r="A20" s="78"/>
    </row>
  </sheetData>
  <sheetProtection/>
  <mergeCells count="13">
    <mergeCell ref="A7:C7"/>
    <mergeCell ref="A8:C8"/>
    <mergeCell ref="A9:C9"/>
    <mergeCell ref="A10:C10"/>
    <mergeCell ref="A11:C11"/>
    <mergeCell ref="A12:C12"/>
    <mergeCell ref="A1:H1"/>
    <mergeCell ref="A4:C6"/>
    <mergeCell ref="D4:D6"/>
    <mergeCell ref="E4:E6"/>
    <mergeCell ref="F4:F6"/>
    <mergeCell ref="G4:G6"/>
    <mergeCell ref="H4:H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6"/>
  <sheetViews>
    <sheetView showGridLines="0" zoomScaleSheetLayoutView="100" zoomScalePageLayoutView="0" workbookViewId="0" topLeftCell="A1">
      <selection activeCell="F14" sqref="A1:G14"/>
    </sheetView>
  </sheetViews>
  <sheetFormatPr defaultColWidth="9.140625" defaultRowHeight="15"/>
  <cols>
    <col min="1" max="1" width="22.57421875" style="96" customWidth="1"/>
    <col min="2" max="3" width="9.57421875" style="96" customWidth="1"/>
    <col min="4" max="4" width="10.140625" style="96" customWidth="1"/>
    <col min="5" max="6" width="9.57421875" style="96" customWidth="1"/>
    <col min="7" max="7" width="17.00390625" style="96" customWidth="1"/>
    <col min="8" max="16384" width="9.00390625" style="96" customWidth="1"/>
  </cols>
  <sheetData>
    <row r="1" spans="1:7" ht="13.5">
      <c r="A1" s="94" t="s">
        <v>62</v>
      </c>
      <c r="B1" s="95"/>
      <c r="C1" s="95"/>
      <c r="D1" s="95"/>
      <c r="E1" s="95"/>
      <c r="F1" s="95"/>
      <c r="G1" s="95"/>
    </row>
    <row r="2" spans="1:7" ht="13.5" customHeight="1">
      <c r="A2" s="95" t="s">
        <v>194</v>
      </c>
      <c r="B2" s="95"/>
      <c r="C2" s="95"/>
      <c r="D2" s="95"/>
      <c r="E2" s="95"/>
      <c r="F2" s="95"/>
      <c r="G2" s="95"/>
    </row>
    <row r="3" spans="1:7" ht="13.5" customHeight="1">
      <c r="A3" s="95" t="s">
        <v>63</v>
      </c>
      <c r="B3" s="95"/>
      <c r="C3" s="95"/>
      <c r="D3" s="95"/>
      <c r="E3" s="95"/>
      <c r="F3" s="95"/>
      <c r="G3" s="95"/>
    </row>
    <row r="4" spans="1:7" ht="13.5">
      <c r="A4" s="95"/>
      <c r="B4" s="95"/>
      <c r="C4" s="95"/>
      <c r="D4" s="95"/>
      <c r="E4" s="95"/>
      <c r="F4" s="95"/>
      <c r="G4" s="95"/>
    </row>
    <row r="5" spans="1:7" ht="13.5">
      <c r="A5" s="95"/>
      <c r="B5" s="95"/>
      <c r="C5" s="95"/>
      <c r="D5" s="95"/>
      <c r="E5" s="95"/>
      <c r="F5" s="95"/>
      <c r="G5" s="95"/>
    </row>
    <row r="6" spans="1:7" ht="21">
      <c r="A6" s="291" t="s">
        <v>64</v>
      </c>
      <c r="B6" s="291"/>
      <c r="C6" s="291"/>
      <c r="D6" s="291"/>
      <c r="E6" s="291"/>
      <c r="F6" s="291"/>
      <c r="G6" s="291"/>
    </row>
    <row r="7" spans="1:7" ht="15.75" customHeight="1">
      <c r="A7" s="95"/>
      <c r="B7" s="95"/>
      <c r="C7" s="95"/>
      <c r="D7" s="95"/>
      <c r="E7" s="319" t="s">
        <v>195</v>
      </c>
      <c r="F7" s="319"/>
      <c r="G7" s="319"/>
    </row>
    <row r="8" spans="1:7" ht="13.5" customHeight="1">
      <c r="A8" s="320" t="s">
        <v>65</v>
      </c>
      <c r="B8" s="97"/>
      <c r="C8" s="98"/>
      <c r="D8" s="98"/>
      <c r="E8" s="98"/>
      <c r="F8" s="99"/>
      <c r="G8" s="322" t="s">
        <v>196</v>
      </c>
    </row>
    <row r="9" spans="1:7" ht="27" customHeight="1">
      <c r="A9" s="321"/>
      <c r="B9" s="100" t="s">
        <v>66</v>
      </c>
      <c r="C9" s="101" t="s">
        <v>67</v>
      </c>
      <c r="D9" s="101" t="s">
        <v>68</v>
      </c>
      <c r="E9" s="102" t="s">
        <v>69</v>
      </c>
      <c r="F9" s="103" t="s">
        <v>70</v>
      </c>
      <c r="G9" s="323"/>
    </row>
    <row r="10" spans="1:7" ht="30" customHeight="1">
      <c r="A10" s="119" t="s">
        <v>71</v>
      </c>
      <c r="B10" s="82">
        <v>1.569</v>
      </c>
      <c r="C10" s="104">
        <v>0.147</v>
      </c>
      <c r="D10" s="83">
        <v>0</v>
      </c>
      <c r="E10" s="105">
        <v>0.006</v>
      </c>
      <c r="F10" s="105">
        <v>1.415</v>
      </c>
      <c r="G10" s="106">
        <v>7.96</v>
      </c>
    </row>
    <row r="11" spans="1:7" ht="30" customHeight="1">
      <c r="A11" s="119" t="s">
        <v>72</v>
      </c>
      <c r="B11" s="82">
        <v>4.806</v>
      </c>
      <c r="C11" s="107">
        <v>0.359</v>
      </c>
      <c r="D11" s="82">
        <v>0.031</v>
      </c>
      <c r="E11" s="105">
        <v>0.086</v>
      </c>
      <c r="F11" s="105">
        <v>4.329</v>
      </c>
      <c r="G11" s="106">
        <v>24.4</v>
      </c>
    </row>
    <row r="12" spans="1:7" ht="30" customHeight="1">
      <c r="A12" s="119" t="s">
        <v>73</v>
      </c>
      <c r="B12" s="82">
        <v>0.001</v>
      </c>
      <c r="C12" s="107">
        <v>0.001</v>
      </c>
      <c r="D12" s="83">
        <v>0</v>
      </c>
      <c r="E12" s="84">
        <v>0</v>
      </c>
      <c r="F12" s="82">
        <v>0.001</v>
      </c>
      <c r="G12" s="106">
        <v>0.01</v>
      </c>
    </row>
    <row r="13" spans="1:7" ht="30" customHeight="1">
      <c r="A13" s="108" t="s">
        <v>74</v>
      </c>
      <c r="B13" s="85">
        <f>SUM(B10:B12)</f>
        <v>6.376</v>
      </c>
      <c r="C13" s="109">
        <v>0.507</v>
      </c>
      <c r="D13" s="117">
        <v>0.031</v>
      </c>
      <c r="E13" s="118">
        <v>0.092</v>
      </c>
      <c r="F13" s="118">
        <v>5.745</v>
      </c>
      <c r="G13" s="110">
        <v>32.37</v>
      </c>
    </row>
    <row r="14" spans="1:7" s="115" customFormat="1" ht="15.75" customHeight="1">
      <c r="A14" s="111" t="s">
        <v>178</v>
      </c>
      <c r="B14" s="112"/>
      <c r="C14" s="112"/>
      <c r="D14" s="113"/>
      <c r="E14" s="113"/>
      <c r="F14" s="324" t="s">
        <v>75</v>
      </c>
      <c r="G14" s="324"/>
    </row>
    <row r="16" ht="13.5">
      <c r="E16" s="116"/>
    </row>
  </sheetData>
  <sheetProtection/>
  <mergeCells count="5">
    <mergeCell ref="A6:G6"/>
    <mergeCell ref="E7:G7"/>
    <mergeCell ref="A8:A9"/>
    <mergeCell ref="G8:G9"/>
    <mergeCell ref="F14:G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33"/>
  <sheetViews>
    <sheetView showGridLines="0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2.57421875" style="57" customWidth="1"/>
    <col min="2" max="2" width="20.57421875" style="57" customWidth="1"/>
    <col min="3" max="14" width="5.140625" style="57" customWidth="1"/>
    <col min="15" max="16384" width="9.00390625" style="57" customWidth="1"/>
  </cols>
  <sheetData>
    <row r="1" spans="1:14" ht="21">
      <c r="A1" s="325" t="s">
        <v>76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9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3.5">
      <c r="A3" s="147"/>
      <c r="B3" s="147"/>
      <c r="C3" s="147"/>
      <c r="D3" s="147"/>
      <c r="E3" s="147"/>
      <c r="F3" s="147"/>
      <c r="G3" s="147"/>
      <c r="H3" s="147"/>
      <c r="I3" s="111"/>
      <c r="J3" s="324" t="s">
        <v>227</v>
      </c>
      <c r="K3" s="324"/>
      <c r="L3" s="324"/>
      <c r="M3" s="324"/>
      <c r="N3" s="324"/>
    </row>
    <row r="4" spans="1:14" ht="16.5" customHeight="1">
      <c r="A4" s="330"/>
      <c r="B4" s="331"/>
      <c r="C4" s="334" t="s">
        <v>77</v>
      </c>
      <c r="D4" s="334"/>
      <c r="E4" s="334"/>
      <c r="F4" s="334"/>
      <c r="G4" s="335" t="s">
        <v>78</v>
      </c>
      <c r="H4" s="335"/>
      <c r="I4" s="335"/>
      <c r="J4" s="335"/>
      <c r="K4" s="336" t="s">
        <v>79</v>
      </c>
      <c r="L4" s="336"/>
      <c r="M4" s="336"/>
      <c r="N4" s="337"/>
    </row>
    <row r="5" spans="1:14" ht="16.5" customHeight="1">
      <c r="A5" s="332"/>
      <c r="B5" s="333"/>
      <c r="C5" s="329" t="s">
        <v>80</v>
      </c>
      <c r="D5" s="329" t="s">
        <v>81</v>
      </c>
      <c r="E5" s="329"/>
      <c r="F5" s="329"/>
      <c r="G5" s="327" t="s">
        <v>80</v>
      </c>
      <c r="H5" s="329" t="s">
        <v>81</v>
      </c>
      <c r="I5" s="329"/>
      <c r="J5" s="329"/>
      <c r="K5" s="327" t="s">
        <v>80</v>
      </c>
      <c r="L5" s="329" t="s">
        <v>81</v>
      </c>
      <c r="M5" s="329"/>
      <c r="N5" s="342"/>
    </row>
    <row r="6" spans="1:14" ht="16.5" customHeight="1">
      <c r="A6" s="332"/>
      <c r="B6" s="333"/>
      <c r="C6" s="329"/>
      <c r="D6" s="132" t="s">
        <v>66</v>
      </c>
      <c r="E6" s="132" t="s">
        <v>49</v>
      </c>
      <c r="F6" s="132" t="s">
        <v>50</v>
      </c>
      <c r="G6" s="328"/>
      <c r="H6" s="132" t="s">
        <v>66</v>
      </c>
      <c r="I6" s="132" t="s">
        <v>49</v>
      </c>
      <c r="J6" s="132" t="s">
        <v>50</v>
      </c>
      <c r="K6" s="328"/>
      <c r="L6" s="172" t="s">
        <v>66</v>
      </c>
      <c r="M6" s="132" t="s">
        <v>49</v>
      </c>
      <c r="N6" s="142" t="s">
        <v>50</v>
      </c>
    </row>
    <row r="7" spans="1:14" ht="16.5" customHeight="1">
      <c r="A7" s="343" t="s">
        <v>82</v>
      </c>
      <c r="B7" s="173" t="s">
        <v>83</v>
      </c>
      <c r="C7" s="180" t="s">
        <v>217</v>
      </c>
      <c r="D7" s="180" t="s">
        <v>217</v>
      </c>
      <c r="E7" s="180" t="s">
        <v>217</v>
      </c>
      <c r="F7" s="180" t="s">
        <v>217</v>
      </c>
      <c r="G7" s="180" t="s">
        <v>217</v>
      </c>
      <c r="H7" s="180" t="s">
        <v>217</v>
      </c>
      <c r="I7" s="180" t="s">
        <v>217</v>
      </c>
      <c r="J7" s="180" t="s">
        <v>217</v>
      </c>
      <c r="K7" s="180" t="s">
        <v>217</v>
      </c>
      <c r="L7" s="181" t="s">
        <v>217</v>
      </c>
      <c r="M7" s="180" t="s">
        <v>217</v>
      </c>
      <c r="N7" s="182" t="s">
        <v>217</v>
      </c>
    </row>
    <row r="8" spans="1:14" ht="16.5" customHeight="1">
      <c r="A8" s="343"/>
      <c r="B8" s="173" t="s">
        <v>84</v>
      </c>
      <c r="C8" s="183">
        <v>5</v>
      </c>
      <c r="D8" s="184">
        <f>SUM(E8:F8)</f>
        <v>28</v>
      </c>
      <c r="E8" s="185" t="s">
        <v>232</v>
      </c>
      <c r="F8" s="184">
        <v>28</v>
      </c>
      <c r="G8" s="183">
        <v>19</v>
      </c>
      <c r="H8" s="184">
        <f>SUM(I8:J8)</f>
        <v>56</v>
      </c>
      <c r="I8" s="185" t="s">
        <v>234</v>
      </c>
      <c r="J8" s="184">
        <v>56</v>
      </c>
      <c r="K8" s="183">
        <f>C8+G8</f>
        <v>24</v>
      </c>
      <c r="L8" s="186">
        <f>SUM(M8:N8)</f>
        <v>84</v>
      </c>
      <c r="M8" s="185" t="s">
        <v>236</v>
      </c>
      <c r="N8" s="187">
        <f>F8+J8</f>
        <v>84</v>
      </c>
    </row>
    <row r="9" spans="1:14" ht="16.5" customHeight="1">
      <c r="A9" s="343"/>
      <c r="B9" s="173" t="s">
        <v>85</v>
      </c>
      <c r="C9" s="183">
        <v>19</v>
      </c>
      <c r="D9" s="184">
        <f>SUM(E9:F9)</f>
        <v>111</v>
      </c>
      <c r="E9" s="185" t="s">
        <v>232</v>
      </c>
      <c r="F9" s="184">
        <v>111</v>
      </c>
      <c r="G9" s="183">
        <v>25</v>
      </c>
      <c r="H9" s="184">
        <f>SUM(I9:J9)</f>
        <v>62</v>
      </c>
      <c r="I9" s="185" t="s">
        <v>235</v>
      </c>
      <c r="J9" s="184">
        <v>62</v>
      </c>
      <c r="K9" s="183">
        <f>C9+G9</f>
        <v>44</v>
      </c>
      <c r="L9" s="186">
        <f>SUM(M9:N9)</f>
        <v>173</v>
      </c>
      <c r="M9" s="185" t="s">
        <v>237</v>
      </c>
      <c r="N9" s="187">
        <f>F9+J9</f>
        <v>173</v>
      </c>
    </row>
    <row r="10" spans="1:14" ht="16.5" customHeight="1">
      <c r="A10" s="343"/>
      <c r="B10" s="173" t="s">
        <v>86</v>
      </c>
      <c r="C10" s="188">
        <f aca="true" t="shared" si="0" ref="C10:N10">SUM(C8:C9)</f>
        <v>24</v>
      </c>
      <c r="D10" s="189">
        <f t="shared" si="0"/>
        <v>139</v>
      </c>
      <c r="E10" s="190" t="s">
        <v>233</v>
      </c>
      <c r="F10" s="189">
        <f t="shared" si="0"/>
        <v>139</v>
      </c>
      <c r="G10" s="188">
        <f t="shared" si="0"/>
        <v>44</v>
      </c>
      <c r="H10" s="189">
        <f t="shared" si="0"/>
        <v>118</v>
      </c>
      <c r="I10" s="190" t="s">
        <v>233</v>
      </c>
      <c r="J10" s="190">
        <f t="shared" si="0"/>
        <v>118</v>
      </c>
      <c r="K10" s="188">
        <f t="shared" si="0"/>
        <v>68</v>
      </c>
      <c r="L10" s="191">
        <f t="shared" si="0"/>
        <v>257</v>
      </c>
      <c r="M10" s="190" t="s">
        <v>238</v>
      </c>
      <c r="N10" s="187">
        <f t="shared" si="0"/>
        <v>257</v>
      </c>
    </row>
    <row r="11" spans="1:14" ht="16.5" customHeight="1">
      <c r="A11" s="344" t="s">
        <v>87</v>
      </c>
      <c r="B11" s="174" t="s">
        <v>88</v>
      </c>
      <c r="C11" s="192" t="s">
        <v>218</v>
      </c>
      <c r="D11" s="192" t="s">
        <v>218</v>
      </c>
      <c r="E11" s="192" t="s">
        <v>218</v>
      </c>
      <c r="F11" s="192" t="s">
        <v>218</v>
      </c>
      <c r="G11" s="192" t="s">
        <v>218</v>
      </c>
      <c r="H11" s="192" t="s">
        <v>218</v>
      </c>
      <c r="I11" s="192" t="s">
        <v>218</v>
      </c>
      <c r="J11" s="192" t="s">
        <v>218</v>
      </c>
      <c r="K11" s="192" t="s">
        <v>218</v>
      </c>
      <c r="L11" s="193" t="s">
        <v>218</v>
      </c>
      <c r="M11" s="192" t="s">
        <v>218</v>
      </c>
      <c r="N11" s="202" t="s">
        <v>218</v>
      </c>
    </row>
    <row r="12" spans="1:14" ht="16.5" customHeight="1">
      <c r="A12" s="344"/>
      <c r="B12" s="174" t="s">
        <v>89</v>
      </c>
      <c r="C12" s="192" t="s">
        <v>218</v>
      </c>
      <c r="D12" s="192" t="s">
        <v>218</v>
      </c>
      <c r="E12" s="192" t="s">
        <v>218</v>
      </c>
      <c r="F12" s="192" t="s">
        <v>218</v>
      </c>
      <c r="G12" s="192" t="s">
        <v>218</v>
      </c>
      <c r="H12" s="192" t="s">
        <v>218</v>
      </c>
      <c r="I12" s="192" t="s">
        <v>218</v>
      </c>
      <c r="J12" s="192" t="s">
        <v>218</v>
      </c>
      <c r="K12" s="192" t="s">
        <v>218</v>
      </c>
      <c r="L12" s="193" t="s">
        <v>218</v>
      </c>
      <c r="M12" s="192" t="s">
        <v>218</v>
      </c>
      <c r="N12" s="202" t="s">
        <v>218</v>
      </c>
    </row>
    <row r="13" spans="1:14" ht="16.5" customHeight="1">
      <c r="A13" s="344"/>
      <c r="B13" s="174" t="s">
        <v>90</v>
      </c>
      <c r="C13" s="192" t="s">
        <v>218</v>
      </c>
      <c r="D13" s="192" t="s">
        <v>218</v>
      </c>
      <c r="E13" s="192" t="s">
        <v>218</v>
      </c>
      <c r="F13" s="192" t="s">
        <v>218</v>
      </c>
      <c r="G13" s="192" t="s">
        <v>218</v>
      </c>
      <c r="H13" s="192" t="s">
        <v>218</v>
      </c>
      <c r="I13" s="192" t="s">
        <v>218</v>
      </c>
      <c r="J13" s="192" t="s">
        <v>218</v>
      </c>
      <c r="K13" s="192" t="s">
        <v>218</v>
      </c>
      <c r="L13" s="193" t="s">
        <v>218</v>
      </c>
      <c r="M13" s="192" t="s">
        <v>218</v>
      </c>
      <c r="N13" s="202" t="s">
        <v>218</v>
      </c>
    </row>
    <row r="14" spans="1:14" ht="16.5" customHeight="1">
      <c r="A14" s="344"/>
      <c r="B14" s="174" t="s">
        <v>91</v>
      </c>
      <c r="C14" s="192" t="s">
        <v>218</v>
      </c>
      <c r="D14" s="192" t="s">
        <v>218</v>
      </c>
      <c r="E14" s="192" t="s">
        <v>218</v>
      </c>
      <c r="F14" s="192" t="s">
        <v>218</v>
      </c>
      <c r="G14" s="192" t="s">
        <v>218</v>
      </c>
      <c r="H14" s="192" t="s">
        <v>218</v>
      </c>
      <c r="I14" s="192" t="s">
        <v>218</v>
      </c>
      <c r="J14" s="192" t="s">
        <v>218</v>
      </c>
      <c r="K14" s="192" t="s">
        <v>218</v>
      </c>
      <c r="L14" s="193" t="s">
        <v>218</v>
      </c>
      <c r="M14" s="192" t="s">
        <v>218</v>
      </c>
      <c r="N14" s="202" t="s">
        <v>218</v>
      </c>
    </row>
    <row r="15" spans="1:14" ht="16.5" customHeight="1">
      <c r="A15" s="344"/>
      <c r="B15" s="174" t="s">
        <v>92</v>
      </c>
      <c r="C15" s="192" t="s">
        <v>218</v>
      </c>
      <c r="D15" s="192" t="s">
        <v>218</v>
      </c>
      <c r="E15" s="192" t="s">
        <v>218</v>
      </c>
      <c r="F15" s="192" t="s">
        <v>218</v>
      </c>
      <c r="G15" s="192" t="s">
        <v>218</v>
      </c>
      <c r="H15" s="192" t="s">
        <v>218</v>
      </c>
      <c r="I15" s="192" t="s">
        <v>218</v>
      </c>
      <c r="J15" s="192" t="s">
        <v>218</v>
      </c>
      <c r="K15" s="192" t="s">
        <v>218</v>
      </c>
      <c r="L15" s="193" t="s">
        <v>218</v>
      </c>
      <c r="M15" s="192" t="s">
        <v>218</v>
      </c>
      <c r="N15" s="202" t="s">
        <v>218</v>
      </c>
    </row>
    <row r="16" spans="1:14" ht="16.5" customHeight="1">
      <c r="A16" s="344"/>
      <c r="B16" s="175" t="s">
        <v>93</v>
      </c>
      <c r="C16" s="192" t="s">
        <v>218</v>
      </c>
      <c r="D16" s="192" t="s">
        <v>218</v>
      </c>
      <c r="E16" s="192" t="s">
        <v>218</v>
      </c>
      <c r="F16" s="192" t="s">
        <v>218</v>
      </c>
      <c r="G16" s="192" t="s">
        <v>218</v>
      </c>
      <c r="H16" s="192" t="s">
        <v>218</v>
      </c>
      <c r="I16" s="192" t="s">
        <v>218</v>
      </c>
      <c r="J16" s="192" t="s">
        <v>218</v>
      </c>
      <c r="K16" s="192" t="s">
        <v>218</v>
      </c>
      <c r="L16" s="193" t="s">
        <v>218</v>
      </c>
      <c r="M16" s="192" t="s">
        <v>218</v>
      </c>
      <c r="N16" s="202" t="s">
        <v>218</v>
      </c>
    </row>
    <row r="17" spans="1:14" ht="16.5" customHeight="1">
      <c r="A17" s="344"/>
      <c r="B17" s="174" t="s">
        <v>52</v>
      </c>
      <c r="C17" s="192" t="s">
        <v>218</v>
      </c>
      <c r="D17" s="192" t="s">
        <v>218</v>
      </c>
      <c r="E17" s="192" t="s">
        <v>218</v>
      </c>
      <c r="F17" s="192" t="s">
        <v>218</v>
      </c>
      <c r="G17" s="192" t="s">
        <v>218</v>
      </c>
      <c r="H17" s="192" t="s">
        <v>218</v>
      </c>
      <c r="I17" s="192" t="s">
        <v>218</v>
      </c>
      <c r="J17" s="192" t="s">
        <v>218</v>
      </c>
      <c r="K17" s="192" t="s">
        <v>218</v>
      </c>
      <c r="L17" s="193" t="s">
        <v>218</v>
      </c>
      <c r="M17" s="192" t="s">
        <v>218</v>
      </c>
      <c r="N17" s="202" t="s">
        <v>218</v>
      </c>
    </row>
    <row r="18" spans="1:14" ht="16.5" customHeight="1">
      <c r="A18" s="344"/>
      <c r="B18" s="174" t="s">
        <v>86</v>
      </c>
      <c r="C18" s="192" t="s">
        <v>218</v>
      </c>
      <c r="D18" s="192" t="s">
        <v>218</v>
      </c>
      <c r="E18" s="192" t="s">
        <v>218</v>
      </c>
      <c r="F18" s="192" t="s">
        <v>218</v>
      </c>
      <c r="G18" s="192" t="s">
        <v>218</v>
      </c>
      <c r="H18" s="192" t="s">
        <v>218</v>
      </c>
      <c r="I18" s="192" t="s">
        <v>218</v>
      </c>
      <c r="J18" s="192" t="s">
        <v>218</v>
      </c>
      <c r="K18" s="192" t="s">
        <v>218</v>
      </c>
      <c r="L18" s="193" t="s">
        <v>218</v>
      </c>
      <c r="M18" s="192" t="s">
        <v>218</v>
      </c>
      <c r="N18" s="202" t="s">
        <v>218</v>
      </c>
    </row>
    <row r="19" spans="1:14" ht="16.5" customHeight="1">
      <c r="A19" s="345" t="s">
        <v>94</v>
      </c>
      <c r="B19" s="176" t="s">
        <v>95</v>
      </c>
      <c r="C19" s="192" t="s">
        <v>218</v>
      </c>
      <c r="D19" s="192" t="s">
        <v>218</v>
      </c>
      <c r="E19" s="192" t="s">
        <v>218</v>
      </c>
      <c r="F19" s="192" t="s">
        <v>218</v>
      </c>
      <c r="G19" s="192" t="s">
        <v>218</v>
      </c>
      <c r="H19" s="192" t="s">
        <v>218</v>
      </c>
      <c r="I19" s="192" t="s">
        <v>218</v>
      </c>
      <c r="J19" s="192" t="s">
        <v>218</v>
      </c>
      <c r="K19" s="192" t="s">
        <v>218</v>
      </c>
      <c r="L19" s="193" t="s">
        <v>218</v>
      </c>
      <c r="M19" s="192" t="s">
        <v>218</v>
      </c>
      <c r="N19" s="202" t="s">
        <v>218</v>
      </c>
    </row>
    <row r="20" spans="1:14" ht="16.5" customHeight="1">
      <c r="A20" s="346"/>
      <c r="B20" s="176" t="s">
        <v>96</v>
      </c>
      <c r="C20" s="192" t="s">
        <v>218</v>
      </c>
      <c r="D20" s="192" t="s">
        <v>218</v>
      </c>
      <c r="E20" s="192" t="s">
        <v>218</v>
      </c>
      <c r="F20" s="192" t="s">
        <v>218</v>
      </c>
      <c r="G20" s="192" t="s">
        <v>218</v>
      </c>
      <c r="H20" s="192" t="s">
        <v>218</v>
      </c>
      <c r="I20" s="192" t="s">
        <v>218</v>
      </c>
      <c r="J20" s="192" t="s">
        <v>218</v>
      </c>
      <c r="K20" s="192" t="s">
        <v>218</v>
      </c>
      <c r="L20" s="193" t="s">
        <v>218</v>
      </c>
      <c r="M20" s="192" t="s">
        <v>218</v>
      </c>
      <c r="N20" s="202" t="s">
        <v>218</v>
      </c>
    </row>
    <row r="21" spans="1:14" ht="16.5" customHeight="1">
      <c r="A21" s="347"/>
      <c r="B21" s="176" t="s">
        <v>97</v>
      </c>
      <c r="C21" s="192" t="s">
        <v>218</v>
      </c>
      <c r="D21" s="192" t="s">
        <v>218</v>
      </c>
      <c r="E21" s="192" t="s">
        <v>218</v>
      </c>
      <c r="F21" s="192" t="s">
        <v>218</v>
      </c>
      <c r="G21" s="192" t="s">
        <v>218</v>
      </c>
      <c r="H21" s="192" t="s">
        <v>218</v>
      </c>
      <c r="I21" s="192" t="s">
        <v>218</v>
      </c>
      <c r="J21" s="192" t="s">
        <v>218</v>
      </c>
      <c r="K21" s="192" t="s">
        <v>218</v>
      </c>
      <c r="L21" s="193" t="s">
        <v>218</v>
      </c>
      <c r="M21" s="192" t="s">
        <v>218</v>
      </c>
      <c r="N21" s="202" t="s">
        <v>218</v>
      </c>
    </row>
    <row r="22" spans="1:14" ht="16.5" customHeight="1">
      <c r="A22" s="348" t="s">
        <v>98</v>
      </c>
      <c r="B22" s="174" t="s">
        <v>99</v>
      </c>
      <c r="C22" s="192" t="s">
        <v>218</v>
      </c>
      <c r="D22" s="192" t="s">
        <v>218</v>
      </c>
      <c r="E22" s="192" t="s">
        <v>218</v>
      </c>
      <c r="F22" s="192" t="s">
        <v>218</v>
      </c>
      <c r="G22" s="192" t="s">
        <v>218</v>
      </c>
      <c r="H22" s="192" t="s">
        <v>218</v>
      </c>
      <c r="I22" s="192" t="s">
        <v>218</v>
      </c>
      <c r="J22" s="192" t="s">
        <v>218</v>
      </c>
      <c r="K22" s="192" t="s">
        <v>218</v>
      </c>
      <c r="L22" s="193" t="s">
        <v>218</v>
      </c>
      <c r="M22" s="192" t="s">
        <v>218</v>
      </c>
      <c r="N22" s="202" t="s">
        <v>218</v>
      </c>
    </row>
    <row r="23" spans="1:14" ht="16.5" customHeight="1">
      <c r="A23" s="348"/>
      <c r="B23" s="175" t="s">
        <v>100</v>
      </c>
      <c r="C23" s="192" t="s">
        <v>218</v>
      </c>
      <c r="D23" s="192" t="s">
        <v>218</v>
      </c>
      <c r="E23" s="192" t="s">
        <v>218</v>
      </c>
      <c r="F23" s="192" t="s">
        <v>218</v>
      </c>
      <c r="G23" s="192" t="s">
        <v>218</v>
      </c>
      <c r="H23" s="192" t="s">
        <v>218</v>
      </c>
      <c r="I23" s="192" t="s">
        <v>218</v>
      </c>
      <c r="J23" s="192" t="s">
        <v>218</v>
      </c>
      <c r="K23" s="192" t="s">
        <v>218</v>
      </c>
      <c r="L23" s="193" t="s">
        <v>218</v>
      </c>
      <c r="M23" s="192" t="s">
        <v>218</v>
      </c>
      <c r="N23" s="202" t="s">
        <v>218</v>
      </c>
    </row>
    <row r="24" spans="1:14" ht="16.5" customHeight="1">
      <c r="A24" s="348"/>
      <c r="B24" s="174" t="s">
        <v>101</v>
      </c>
      <c r="C24" s="192" t="s">
        <v>218</v>
      </c>
      <c r="D24" s="192" t="s">
        <v>218</v>
      </c>
      <c r="E24" s="192" t="s">
        <v>218</v>
      </c>
      <c r="F24" s="192" t="s">
        <v>218</v>
      </c>
      <c r="G24" s="192" t="s">
        <v>218</v>
      </c>
      <c r="H24" s="192" t="s">
        <v>218</v>
      </c>
      <c r="I24" s="192" t="s">
        <v>218</v>
      </c>
      <c r="J24" s="192" t="s">
        <v>218</v>
      </c>
      <c r="K24" s="192" t="s">
        <v>218</v>
      </c>
      <c r="L24" s="193" t="s">
        <v>218</v>
      </c>
      <c r="M24" s="192" t="s">
        <v>218</v>
      </c>
      <c r="N24" s="202" t="s">
        <v>218</v>
      </c>
    </row>
    <row r="25" spans="1:14" ht="16.5" customHeight="1">
      <c r="A25" s="348"/>
      <c r="B25" s="173" t="s">
        <v>102</v>
      </c>
      <c r="C25" s="192" t="s">
        <v>218</v>
      </c>
      <c r="D25" s="192" t="s">
        <v>218</v>
      </c>
      <c r="E25" s="192" t="s">
        <v>218</v>
      </c>
      <c r="F25" s="192" t="s">
        <v>218</v>
      </c>
      <c r="G25" s="192">
        <v>10</v>
      </c>
      <c r="H25" s="192">
        <f>SUM(I25:J25)</f>
        <v>78</v>
      </c>
      <c r="I25" s="192" t="s">
        <v>232</v>
      </c>
      <c r="J25" s="192">
        <v>78</v>
      </c>
      <c r="K25" s="192">
        <f>G25</f>
        <v>10</v>
      </c>
      <c r="L25" s="193">
        <f>SUM(M25:N25)</f>
        <v>78</v>
      </c>
      <c r="M25" s="192" t="str">
        <f>I25</f>
        <v>－</v>
      </c>
      <c r="N25" s="187">
        <f>J25</f>
        <v>78</v>
      </c>
    </row>
    <row r="26" spans="1:14" ht="16.5" customHeight="1">
      <c r="A26" s="348"/>
      <c r="B26" s="177" t="s">
        <v>103</v>
      </c>
      <c r="C26" s="192" t="s">
        <v>218</v>
      </c>
      <c r="D26" s="192" t="s">
        <v>218</v>
      </c>
      <c r="E26" s="192" t="s">
        <v>218</v>
      </c>
      <c r="F26" s="192" t="s">
        <v>218</v>
      </c>
      <c r="G26" s="192" t="s">
        <v>218</v>
      </c>
      <c r="H26" s="192" t="s">
        <v>218</v>
      </c>
      <c r="I26" s="192" t="s">
        <v>218</v>
      </c>
      <c r="J26" s="192" t="s">
        <v>218</v>
      </c>
      <c r="K26" s="192" t="s">
        <v>218</v>
      </c>
      <c r="L26" s="193" t="s">
        <v>218</v>
      </c>
      <c r="M26" s="192" t="s">
        <v>218</v>
      </c>
      <c r="N26" s="202" t="s">
        <v>218</v>
      </c>
    </row>
    <row r="27" spans="1:14" ht="16.5" customHeight="1">
      <c r="A27" s="348"/>
      <c r="B27" s="173" t="s">
        <v>104</v>
      </c>
      <c r="C27" s="192">
        <v>4</v>
      </c>
      <c r="D27" s="192">
        <f>SUM(E27:F27)</f>
        <v>6</v>
      </c>
      <c r="E27" s="192">
        <v>5</v>
      </c>
      <c r="F27" s="192">
        <v>1</v>
      </c>
      <c r="G27" s="192">
        <v>12</v>
      </c>
      <c r="H27" s="192">
        <v>7</v>
      </c>
      <c r="I27" s="192" t="s">
        <v>235</v>
      </c>
      <c r="J27" s="192">
        <v>31</v>
      </c>
      <c r="K27" s="192">
        <f>C27+G27</f>
        <v>16</v>
      </c>
      <c r="L27" s="193">
        <f>SUM(M27:N27)</f>
        <v>37</v>
      </c>
      <c r="M27" s="192">
        <v>5</v>
      </c>
      <c r="N27" s="187">
        <f>F27+J27</f>
        <v>32</v>
      </c>
    </row>
    <row r="28" spans="1:14" ht="16.5" customHeight="1">
      <c r="A28" s="348"/>
      <c r="B28" s="173" t="s">
        <v>105</v>
      </c>
      <c r="C28" s="192">
        <f>C27</f>
        <v>4</v>
      </c>
      <c r="D28" s="192">
        <f>D27</f>
        <v>6</v>
      </c>
      <c r="E28" s="192">
        <f>E27</f>
        <v>5</v>
      </c>
      <c r="F28" s="192">
        <f>F27</f>
        <v>1</v>
      </c>
      <c r="G28" s="192">
        <f aca="true" t="shared" si="1" ref="G28:N28">G25+G27</f>
        <v>22</v>
      </c>
      <c r="H28" s="192">
        <f t="shared" si="1"/>
        <v>85</v>
      </c>
      <c r="I28" s="192" t="s">
        <v>232</v>
      </c>
      <c r="J28" s="192">
        <f t="shared" si="1"/>
        <v>109</v>
      </c>
      <c r="K28" s="192">
        <f t="shared" si="1"/>
        <v>26</v>
      </c>
      <c r="L28" s="192">
        <f t="shared" si="1"/>
        <v>115</v>
      </c>
      <c r="M28" s="192">
        <v>5</v>
      </c>
      <c r="N28" s="187">
        <f t="shared" si="1"/>
        <v>110</v>
      </c>
    </row>
    <row r="29" spans="1:14" ht="16.5" customHeight="1">
      <c r="A29" s="338" t="s">
        <v>106</v>
      </c>
      <c r="B29" s="339"/>
      <c r="C29" s="192" t="s">
        <v>218</v>
      </c>
      <c r="D29" s="192" t="s">
        <v>218</v>
      </c>
      <c r="E29" s="192" t="s">
        <v>218</v>
      </c>
      <c r="F29" s="192" t="s">
        <v>218</v>
      </c>
      <c r="G29" s="192" t="s">
        <v>218</v>
      </c>
      <c r="H29" s="192" t="s">
        <v>218</v>
      </c>
      <c r="I29" s="192" t="s">
        <v>218</v>
      </c>
      <c r="J29" s="192" t="s">
        <v>218</v>
      </c>
      <c r="K29" s="192" t="s">
        <v>218</v>
      </c>
      <c r="L29" s="193" t="s">
        <v>218</v>
      </c>
      <c r="M29" s="192" t="s">
        <v>218</v>
      </c>
      <c r="N29" s="202" t="s">
        <v>218</v>
      </c>
    </row>
    <row r="30" spans="1:14" ht="15" customHeight="1">
      <c r="A30" s="338" t="s">
        <v>107</v>
      </c>
      <c r="B30" s="339"/>
      <c r="C30" s="192">
        <v>5</v>
      </c>
      <c r="D30" s="192">
        <f>SUM(E30:F30)</f>
        <v>3</v>
      </c>
      <c r="E30" s="192" t="s">
        <v>232</v>
      </c>
      <c r="F30" s="192">
        <v>3</v>
      </c>
      <c r="G30" s="192">
        <v>1</v>
      </c>
      <c r="H30" s="192">
        <f>SUM(I30:J30)</f>
        <v>7</v>
      </c>
      <c r="I30" s="192" t="s">
        <v>232</v>
      </c>
      <c r="J30" s="192">
        <v>7</v>
      </c>
      <c r="K30" s="192">
        <f>C30+G30</f>
        <v>6</v>
      </c>
      <c r="L30" s="193">
        <f>SUM(M30:N30)</f>
        <v>10</v>
      </c>
      <c r="M30" s="192" t="s">
        <v>232</v>
      </c>
      <c r="N30" s="187">
        <f>F30+J30</f>
        <v>10</v>
      </c>
    </row>
    <row r="31" spans="1:14" ht="16.5" customHeight="1">
      <c r="A31" s="340" t="s">
        <v>108</v>
      </c>
      <c r="B31" s="341"/>
      <c r="C31" s="178">
        <f>C10+C28+C30</f>
        <v>33</v>
      </c>
      <c r="D31" s="178">
        <f>D10+D28+D30</f>
        <v>148</v>
      </c>
      <c r="E31" s="178">
        <v>5</v>
      </c>
      <c r="F31" s="178">
        <f>F10+F28+F30</f>
        <v>143</v>
      </c>
      <c r="G31" s="178">
        <f>G10+G28+G30</f>
        <v>67</v>
      </c>
      <c r="H31" s="178">
        <f aca="true" t="shared" si="2" ref="H31:N31">H10+H28+H30</f>
        <v>210</v>
      </c>
      <c r="I31" s="258" t="s">
        <v>232</v>
      </c>
      <c r="J31" s="178">
        <f t="shared" si="2"/>
        <v>234</v>
      </c>
      <c r="K31" s="178">
        <f t="shared" si="2"/>
        <v>100</v>
      </c>
      <c r="L31" s="178">
        <f t="shared" si="2"/>
        <v>382</v>
      </c>
      <c r="M31" s="178">
        <v>5</v>
      </c>
      <c r="N31" s="179">
        <f t="shared" si="2"/>
        <v>377</v>
      </c>
    </row>
    <row r="32" spans="1:14" s="58" customFormat="1" ht="15.75" customHeight="1">
      <c r="A32" s="111" t="s">
        <v>109</v>
      </c>
      <c r="B32" s="143"/>
      <c r="C32" s="143"/>
      <c r="D32" s="143"/>
      <c r="E32" s="143"/>
      <c r="F32" s="143"/>
      <c r="G32" s="143"/>
      <c r="H32" s="144"/>
      <c r="I32" s="144"/>
      <c r="J32" s="144"/>
      <c r="K32" s="144"/>
      <c r="L32" s="324" t="s">
        <v>219</v>
      </c>
      <c r="M32" s="324"/>
      <c r="N32" s="324"/>
    </row>
    <row r="33" spans="1:14" s="58" customFormat="1" ht="15.75" customHeight="1">
      <c r="A33" s="146" t="s">
        <v>110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</row>
  </sheetData>
  <sheetProtection/>
  <mergeCells count="20">
    <mergeCell ref="A29:B29"/>
    <mergeCell ref="A30:B30"/>
    <mergeCell ref="A31:B31"/>
    <mergeCell ref="L32:N32"/>
    <mergeCell ref="K5:K6"/>
    <mergeCell ref="L5:N5"/>
    <mergeCell ref="A7:A10"/>
    <mergeCell ref="A11:A18"/>
    <mergeCell ref="A19:A21"/>
    <mergeCell ref="A22:A28"/>
    <mergeCell ref="A1:N1"/>
    <mergeCell ref="J3:N3"/>
    <mergeCell ref="G5:G6"/>
    <mergeCell ref="H5:J5"/>
    <mergeCell ref="A4:B6"/>
    <mergeCell ref="C4:F4"/>
    <mergeCell ref="G4:J4"/>
    <mergeCell ref="K4:N4"/>
    <mergeCell ref="C5:C6"/>
    <mergeCell ref="D5:F5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12"/>
  <sheetViews>
    <sheetView showGridLines="0" zoomScaleSheetLayoutView="100" zoomScalePageLayoutView="0" workbookViewId="0" topLeftCell="A1">
      <selection activeCell="L11" sqref="A1:L11"/>
    </sheetView>
  </sheetViews>
  <sheetFormatPr defaultColWidth="9.140625" defaultRowHeight="15"/>
  <cols>
    <col min="1" max="2" width="6.57421875" style="44" customWidth="1"/>
    <col min="3" max="12" width="7.421875" style="44" customWidth="1"/>
    <col min="13" max="16384" width="9.00390625" style="44" customWidth="1"/>
  </cols>
  <sheetData>
    <row r="1" spans="1:12" ht="21">
      <c r="A1" s="291" t="s">
        <v>111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9" customHeight="1">
      <c r="A2" s="120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3.5">
      <c r="A3" s="95"/>
      <c r="B3" s="95"/>
      <c r="C3" s="95"/>
      <c r="D3" s="95"/>
      <c r="E3" s="95"/>
      <c r="F3" s="95"/>
      <c r="G3" s="95"/>
      <c r="H3" s="95"/>
      <c r="I3" s="319" t="s">
        <v>231</v>
      </c>
      <c r="J3" s="319"/>
      <c r="K3" s="319"/>
      <c r="L3" s="319"/>
    </row>
    <row r="4" spans="1:12" ht="19.5" customHeight="1">
      <c r="A4" s="292"/>
      <c r="B4" s="353"/>
      <c r="C4" s="356" t="s">
        <v>112</v>
      </c>
      <c r="D4" s="357"/>
      <c r="E4" s="358" t="s">
        <v>113</v>
      </c>
      <c r="F4" s="357"/>
      <c r="G4" s="358" t="s">
        <v>114</v>
      </c>
      <c r="H4" s="357"/>
      <c r="I4" s="358" t="s">
        <v>115</v>
      </c>
      <c r="J4" s="357"/>
      <c r="K4" s="358" t="s">
        <v>116</v>
      </c>
      <c r="L4" s="280"/>
    </row>
    <row r="5" spans="1:12" ht="19.5" customHeight="1">
      <c r="A5" s="354"/>
      <c r="B5" s="355"/>
      <c r="C5" s="194" t="s">
        <v>117</v>
      </c>
      <c r="D5" s="195" t="s">
        <v>118</v>
      </c>
      <c r="E5" s="195" t="s">
        <v>117</v>
      </c>
      <c r="F5" s="195" t="s">
        <v>118</v>
      </c>
      <c r="G5" s="195" t="s">
        <v>117</v>
      </c>
      <c r="H5" s="195" t="s">
        <v>118</v>
      </c>
      <c r="I5" s="195" t="s">
        <v>117</v>
      </c>
      <c r="J5" s="195" t="s">
        <v>118</v>
      </c>
      <c r="K5" s="195" t="s">
        <v>117</v>
      </c>
      <c r="L5" s="196" t="s">
        <v>118</v>
      </c>
    </row>
    <row r="6" spans="1:12" s="53" customFormat="1" ht="19.5" customHeight="1">
      <c r="A6" s="349" t="s">
        <v>179</v>
      </c>
      <c r="B6" s="350"/>
      <c r="C6" s="180">
        <v>124</v>
      </c>
      <c r="D6" s="180">
        <v>333</v>
      </c>
      <c r="E6" s="180">
        <v>88</v>
      </c>
      <c r="F6" s="180">
        <v>235</v>
      </c>
      <c r="G6" s="180" t="s">
        <v>119</v>
      </c>
      <c r="H6" s="180" t="s">
        <v>119</v>
      </c>
      <c r="I6" s="180" t="s">
        <v>119</v>
      </c>
      <c r="J6" s="180" t="s">
        <v>119</v>
      </c>
      <c r="K6" s="180">
        <v>36</v>
      </c>
      <c r="L6" s="182">
        <v>98</v>
      </c>
    </row>
    <row r="7" spans="1:12" s="53" customFormat="1" ht="19.5" customHeight="1">
      <c r="A7" s="349" t="s">
        <v>180</v>
      </c>
      <c r="B7" s="350"/>
      <c r="C7" s="180">
        <v>145</v>
      </c>
      <c r="D7" s="180">
        <v>494</v>
      </c>
      <c r="E7" s="180">
        <v>101</v>
      </c>
      <c r="F7" s="180">
        <v>350</v>
      </c>
      <c r="G7" s="180" t="s">
        <v>119</v>
      </c>
      <c r="H7" s="180" t="s">
        <v>119</v>
      </c>
      <c r="I7" s="180" t="s">
        <v>119</v>
      </c>
      <c r="J7" s="180" t="s">
        <v>119</v>
      </c>
      <c r="K7" s="180">
        <v>44</v>
      </c>
      <c r="L7" s="197">
        <v>144</v>
      </c>
    </row>
    <row r="8" spans="1:12" s="53" customFormat="1" ht="19.5" customHeight="1">
      <c r="A8" s="349" t="s">
        <v>181</v>
      </c>
      <c r="B8" s="350"/>
      <c r="C8" s="180">
        <v>149</v>
      </c>
      <c r="D8" s="180">
        <v>568</v>
      </c>
      <c r="E8" s="180">
        <v>115</v>
      </c>
      <c r="F8" s="180">
        <v>389</v>
      </c>
      <c r="G8" s="180" t="s">
        <v>119</v>
      </c>
      <c r="H8" s="180" t="s">
        <v>119</v>
      </c>
      <c r="I8" s="180" t="s">
        <v>119</v>
      </c>
      <c r="J8" s="180" t="s">
        <v>119</v>
      </c>
      <c r="K8" s="180">
        <v>34</v>
      </c>
      <c r="L8" s="197">
        <v>179</v>
      </c>
    </row>
    <row r="9" spans="1:12" s="53" customFormat="1" ht="19.5" customHeight="1">
      <c r="A9" s="349" t="s">
        <v>197</v>
      </c>
      <c r="B9" s="350"/>
      <c r="C9" s="180">
        <f>E9+K9</f>
        <v>111</v>
      </c>
      <c r="D9" s="180">
        <f>F9+L9</f>
        <v>341</v>
      </c>
      <c r="E9" s="180">
        <v>74</v>
      </c>
      <c r="F9" s="180">
        <v>241</v>
      </c>
      <c r="G9" s="180" t="s">
        <v>228</v>
      </c>
      <c r="H9" s="180" t="s">
        <v>119</v>
      </c>
      <c r="I9" s="180" t="s">
        <v>119</v>
      </c>
      <c r="J9" s="180" t="s">
        <v>119</v>
      </c>
      <c r="K9" s="180">
        <v>37</v>
      </c>
      <c r="L9" s="197">
        <v>100</v>
      </c>
    </row>
    <row r="10" spans="1:12" s="53" customFormat="1" ht="19.5" customHeight="1">
      <c r="A10" s="351" t="s">
        <v>198</v>
      </c>
      <c r="B10" s="352"/>
      <c r="C10" s="198">
        <f>E10+K10</f>
        <v>123</v>
      </c>
      <c r="D10" s="198">
        <f>F10+L10</f>
        <v>395</v>
      </c>
      <c r="E10" s="198">
        <v>88</v>
      </c>
      <c r="F10" s="198">
        <v>303</v>
      </c>
      <c r="G10" s="198" t="s">
        <v>229</v>
      </c>
      <c r="H10" s="198" t="s">
        <v>119</v>
      </c>
      <c r="I10" s="198" t="s">
        <v>230</v>
      </c>
      <c r="J10" s="198" t="s">
        <v>230</v>
      </c>
      <c r="K10" s="198">
        <v>35</v>
      </c>
      <c r="L10" s="199">
        <v>92</v>
      </c>
    </row>
    <row r="11" spans="1:13" s="53" customFormat="1" ht="15.7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44"/>
      <c r="K11" s="111"/>
      <c r="L11" s="114" t="s">
        <v>220</v>
      </c>
      <c r="M11" s="56"/>
    </row>
    <row r="12" spans="1:12" ht="13.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</sheetData>
  <sheetProtection/>
  <mergeCells count="13">
    <mergeCell ref="G4:H4"/>
    <mergeCell ref="I4:J4"/>
    <mergeCell ref="K4:L4"/>
    <mergeCell ref="A6:B6"/>
    <mergeCell ref="A7:B7"/>
    <mergeCell ref="A8:B8"/>
    <mergeCell ref="A9:B9"/>
    <mergeCell ref="A10:B10"/>
    <mergeCell ref="A1:L1"/>
    <mergeCell ref="I3:L3"/>
    <mergeCell ref="A4:B5"/>
    <mergeCell ref="C4:D4"/>
    <mergeCell ref="E4:F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5"/>
  <sheetViews>
    <sheetView showGridLines="0" zoomScaleSheetLayoutView="100" zoomScalePageLayoutView="0" workbookViewId="0" topLeftCell="A1">
      <selection activeCell="A13" sqref="A13:B13"/>
    </sheetView>
  </sheetViews>
  <sheetFormatPr defaultColWidth="9.140625" defaultRowHeight="15"/>
  <cols>
    <col min="1" max="1" width="5.7109375" style="57" customWidth="1"/>
    <col min="2" max="2" width="8.00390625" style="57" customWidth="1"/>
    <col min="3" max="7" width="13.8515625" style="57" customWidth="1"/>
    <col min="8" max="16384" width="9.00390625" style="57" customWidth="1"/>
  </cols>
  <sheetData>
    <row r="1" spans="1:7" ht="21" customHeight="1">
      <c r="A1" s="367" t="s">
        <v>120</v>
      </c>
      <c r="B1" s="367"/>
      <c r="C1" s="121"/>
      <c r="D1" s="121"/>
      <c r="E1" s="121"/>
      <c r="F1" s="121"/>
      <c r="G1" s="121"/>
    </row>
    <row r="2" spans="1:7" ht="21" customHeight="1">
      <c r="A2" s="361" t="s">
        <v>200</v>
      </c>
      <c r="B2" s="361"/>
      <c r="C2" s="361"/>
      <c r="D2" s="361"/>
      <c r="E2" s="361"/>
      <c r="F2" s="361"/>
      <c r="G2" s="361"/>
    </row>
    <row r="3" spans="1:7" ht="21" customHeight="1">
      <c r="A3" s="361"/>
      <c r="B3" s="361"/>
      <c r="C3" s="361"/>
      <c r="D3" s="361"/>
      <c r="E3" s="361"/>
      <c r="F3" s="361"/>
      <c r="G3" s="361"/>
    </row>
    <row r="4" spans="1:7" ht="21" customHeight="1">
      <c r="A4" s="361"/>
      <c r="B4" s="361"/>
      <c r="C4" s="361"/>
      <c r="D4" s="361"/>
      <c r="E4" s="361"/>
      <c r="F4" s="361"/>
      <c r="G4" s="361"/>
    </row>
    <row r="5" spans="1:7" ht="21" customHeight="1">
      <c r="A5" s="128"/>
      <c r="B5" s="121"/>
      <c r="C5" s="121"/>
      <c r="D5" s="121"/>
      <c r="E5" s="121"/>
      <c r="F5" s="121"/>
      <c r="G5" s="121"/>
    </row>
    <row r="6" spans="1:7" ht="21">
      <c r="A6" s="362" t="s">
        <v>201</v>
      </c>
      <c r="B6" s="362"/>
      <c r="C6" s="362"/>
      <c r="D6" s="362"/>
      <c r="E6" s="362"/>
      <c r="F6" s="362"/>
      <c r="G6" s="362"/>
    </row>
    <row r="7" spans="1:7" ht="13.5">
      <c r="A7" s="121"/>
      <c r="B7" s="121"/>
      <c r="C7" s="122"/>
      <c r="D7" s="122"/>
      <c r="E7" s="122"/>
      <c r="F7" s="122"/>
      <c r="G7" s="122" t="s">
        <v>121</v>
      </c>
    </row>
    <row r="8" spans="1:7" ht="15" customHeight="1">
      <c r="A8" s="370"/>
      <c r="B8" s="371"/>
      <c r="C8" s="363" t="s">
        <v>179</v>
      </c>
      <c r="D8" s="363" t="s">
        <v>180</v>
      </c>
      <c r="E8" s="368" t="s">
        <v>181</v>
      </c>
      <c r="F8" s="363" t="s">
        <v>197</v>
      </c>
      <c r="G8" s="359" t="s">
        <v>198</v>
      </c>
    </row>
    <row r="9" spans="1:7" ht="15" customHeight="1">
      <c r="A9" s="372"/>
      <c r="B9" s="373"/>
      <c r="C9" s="364"/>
      <c r="D9" s="364"/>
      <c r="E9" s="369"/>
      <c r="F9" s="364"/>
      <c r="G9" s="360"/>
    </row>
    <row r="10" spans="1:7" ht="16.5" customHeight="1">
      <c r="A10" s="374" t="s">
        <v>122</v>
      </c>
      <c r="B10" s="375"/>
      <c r="C10" s="242">
        <v>22.9</v>
      </c>
      <c r="D10" s="243">
        <v>23</v>
      </c>
      <c r="E10" s="244">
        <v>23.3</v>
      </c>
      <c r="F10" s="244">
        <v>23.1</v>
      </c>
      <c r="G10" s="245">
        <f>AVERAGE(G11:G22)</f>
        <v>23.59166666666667</v>
      </c>
    </row>
    <row r="11" spans="1:7" ht="16.5" customHeight="1">
      <c r="A11" s="376" t="s">
        <v>123</v>
      </c>
      <c r="B11" s="377"/>
      <c r="C11" s="246">
        <v>14.9</v>
      </c>
      <c r="D11" s="247">
        <v>17</v>
      </c>
      <c r="E11" s="248">
        <v>17</v>
      </c>
      <c r="F11" s="248">
        <v>16.8</v>
      </c>
      <c r="G11" s="249">
        <v>16.6</v>
      </c>
    </row>
    <row r="12" spans="1:7" ht="16.5" customHeight="1">
      <c r="A12" s="365" t="s">
        <v>124</v>
      </c>
      <c r="B12" s="366"/>
      <c r="C12" s="246">
        <v>17.6</v>
      </c>
      <c r="D12" s="247">
        <v>17.5</v>
      </c>
      <c r="E12" s="248">
        <v>18.6</v>
      </c>
      <c r="F12" s="248">
        <v>17.9</v>
      </c>
      <c r="G12" s="249">
        <v>16.8</v>
      </c>
    </row>
    <row r="13" spans="1:7" ht="16.5" customHeight="1">
      <c r="A13" s="365" t="s">
        <v>125</v>
      </c>
      <c r="B13" s="366"/>
      <c r="C13" s="246">
        <v>17.2</v>
      </c>
      <c r="D13" s="247">
        <v>19.6</v>
      </c>
      <c r="E13" s="248">
        <v>20.4</v>
      </c>
      <c r="F13" s="248">
        <v>18.4</v>
      </c>
      <c r="G13" s="249">
        <v>19</v>
      </c>
    </row>
    <row r="14" spans="1:7" ht="16.5" customHeight="1">
      <c r="A14" s="365" t="s">
        <v>126</v>
      </c>
      <c r="B14" s="366"/>
      <c r="C14" s="246">
        <v>20.4</v>
      </c>
      <c r="D14" s="247">
        <v>21.7</v>
      </c>
      <c r="E14" s="248">
        <v>20.6</v>
      </c>
      <c r="F14" s="248">
        <v>20.9</v>
      </c>
      <c r="G14" s="249">
        <v>22.2</v>
      </c>
    </row>
    <row r="15" spans="1:7" ht="16.5" customHeight="1">
      <c r="A15" s="365" t="s">
        <v>127</v>
      </c>
      <c r="B15" s="366"/>
      <c r="C15" s="246">
        <v>23.9</v>
      </c>
      <c r="D15" s="247">
        <v>24.4</v>
      </c>
      <c r="E15" s="248">
        <v>23.7</v>
      </c>
      <c r="F15" s="248">
        <v>23.6</v>
      </c>
      <c r="G15" s="249">
        <v>24.9</v>
      </c>
    </row>
    <row r="16" spans="1:7" ht="16.5" customHeight="1">
      <c r="A16" s="365" t="s">
        <v>202</v>
      </c>
      <c r="B16" s="366"/>
      <c r="C16" s="246">
        <v>27.9</v>
      </c>
      <c r="D16" s="247">
        <v>26.9</v>
      </c>
      <c r="E16" s="248">
        <v>27.9</v>
      </c>
      <c r="F16" s="248">
        <v>26.9</v>
      </c>
      <c r="G16" s="249">
        <v>28.7</v>
      </c>
    </row>
    <row r="17" spans="1:7" ht="16.5" customHeight="1">
      <c r="A17" s="365" t="s">
        <v>128</v>
      </c>
      <c r="B17" s="366"/>
      <c r="C17" s="246">
        <v>28.9</v>
      </c>
      <c r="D17" s="247">
        <v>29.1</v>
      </c>
      <c r="E17" s="248">
        <v>29.4</v>
      </c>
      <c r="F17" s="248">
        <v>29.3</v>
      </c>
      <c r="G17" s="249">
        <v>29</v>
      </c>
    </row>
    <row r="18" spans="1:7" ht="16.5" customHeight="1">
      <c r="A18" s="365" t="s">
        <v>129</v>
      </c>
      <c r="B18" s="366"/>
      <c r="C18" s="246">
        <v>28.3</v>
      </c>
      <c r="D18" s="247">
        <v>28.5</v>
      </c>
      <c r="E18" s="248">
        <v>29.6</v>
      </c>
      <c r="F18" s="248">
        <v>28.7</v>
      </c>
      <c r="G18" s="249">
        <v>28.7</v>
      </c>
    </row>
    <row r="19" spans="1:7" ht="16.5" customHeight="1">
      <c r="A19" s="365" t="s">
        <v>130</v>
      </c>
      <c r="B19" s="366"/>
      <c r="C19" s="250">
        <v>27.9</v>
      </c>
      <c r="D19" s="251">
        <v>27.2</v>
      </c>
      <c r="E19" s="252">
        <v>28.3</v>
      </c>
      <c r="F19" s="252">
        <v>28.8</v>
      </c>
      <c r="G19" s="253">
        <v>27.8</v>
      </c>
    </row>
    <row r="20" spans="1:7" ht="16.5" customHeight="1">
      <c r="A20" s="365" t="s">
        <v>131</v>
      </c>
      <c r="B20" s="366"/>
      <c r="C20" s="246">
        <v>25.2</v>
      </c>
      <c r="D20" s="247">
        <v>24.6</v>
      </c>
      <c r="E20" s="248">
        <v>25.3</v>
      </c>
      <c r="F20" s="248">
        <v>25.4</v>
      </c>
      <c r="G20" s="249">
        <v>25.5</v>
      </c>
    </row>
    <row r="21" spans="1:7" ht="16.5" customHeight="1">
      <c r="A21" s="365" t="s">
        <v>132</v>
      </c>
      <c r="B21" s="366"/>
      <c r="C21" s="246">
        <v>23.7</v>
      </c>
      <c r="D21" s="247">
        <v>21</v>
      </c>
      <c r="E21" s="248">
        <v>21.3</v>
      </c>
      <c r="F21" s="248">
        <v>22.6</v>
      </c>
      <c r="G21" s="249">
        <v>23.8</v>
      </c>
    </row>
    <row r="22" spans="1:7" ht="16.5" customHeight="1">
      <c r="A22" s="378" t="s">
        <v>133</v>
      </c>
      <c r="B22" s="379"/>
      <c r="C22" s="254">
        <v>18.6</v>
      </c>
      <c r="D22" s="255">
        <v>18.5</v>
      </c>
      <c r="E22" s="256">
        <v>17.3</v>
      </c>
      <c r="F22" s="256">
        <v>17.6</v>
      </c>
      <c r="G22" s="257">
        <v>20.1</v>
      </c>
    </row>
    <row r="23" spans="1:7" s="58" customFormat="1" ht="15.75" customHeight="1">
      <c r="A23" s="123" t="s">
        <v>199</v>
      </c>
      <c r="B23" s="124"/>
      <c r="C23" s="125"/>
      <c r="D23" s="125"/>
      <c r="E23" s="125"/>
      <c r="F23" s="125"/>
      <c r="G23" s="125" t="s">
        <v>134</v>
      </c>
    </row>
    <row r="24" spans="1:7" s="58" customFormat="1" ht="15.75" customHeight="1">
      <c r="A24" s="126" t="s">
        <v>182</v>
      </c>
      <c r="B24" s="127"/>
      <c r="C24" s="127"/>
      <c r="D24" s="127"/>
      <c r="E24" s="127"/>
      <c r="F24" s="127"/>
      <c r="G24" s="127"/>
    </row>
    <row r="25" spans="1:7" ht="13.5">
      <c r="A25" s="59"/>
      <c r="B25" s="59"/>
      <c r="C25" s="59"/>
      <c r="D25" s="59"/>
      <c r="E25" s="59"/>
      <c r="F25" s="59"/>
      <c r="G25" s="59"/>
    </row>
  </sheetData>
  <sheetProtection/>
  <mergeCells count="22">
    <mergeCell ref="A22:B22"/>
    <mergeCell ref="A18:B18"/>
    <mergeCell ref="A15:B15"/>
    <mergeCell ref="A12:B12"/>
    <mergeCell ref="A14:B14"/>
    <mergeCell ref="A13:B13"/>
    <mergeCell ref="A19:B19"/>
    <mergeCell ref="A1:B1"/>
    <mergeCell ref="E8:E9"/>
    <mergeCell ref="D8:D9"/>
    <mergeCell ref="C8:C9"/>
    <mergeCell ref="A8:B9"/>
    <mergeCell ref="A16:B16"/>
    <mergeCell ref="A10:B10"/>
    <mergeCell ref="A11:B11"/>
    <mergeCell ref="G8:G9"/>
    <mergeCell ref="A2:G4"/>
    <mergeCell ref="A6:G6"/>
    <mergeCell ref="F8:F9"/>
    <mergeCell ref="A20:B20"/>
    <mergeCell ref="A21:B21"/>
    <mergeCell ref="A17:B17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2016-03-17T03:20:13Z</cp:lastPrinted>
  <dcterms:created xsi:type="dcterms:W3CDTF">2014-03-04T00:04:33Z</dcterms:created>
  <dcterms:modified xsi:type="dcterms:W3CDTF">2016-04-13T07:06:22Z</dcterms:modified>
  <cp:category/>
  <cp:version/>
  <cp:contentType/>
  <cp:contentStatus/>
</cp:coreProperties>
</file>