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45.6\企画部_企画政策課\統計係\09宜野湾市統計書\令和元年度版_市統計書\市ホームページ掲載\"/>
    </mc:Choice>
  </mc:AlternateContent>
  <bookViews>
    <workbookView xWindow="41775" yWindow="120" windowWidth="11085" windowHeight="8490" activeTab="1"/>
  </bookViews>
  <sheets>
    <sheet name="グラフ " sheetId="1" r:id="rId1"/>
    <sheet name="2-1人口動態" sheetId="27" r:id="rId2"/>
    <sheet name="2-2戸籍人口" sheetId="3" r:id="rId3"/>
    <sheet name="2-3外国人住民人口" sheetId="4" r:id="rId4"/>
    <sheet name="2-4将来人口の推移" sheetId="26" r:id="rId5"/>
    <sheet name="2-5行政区別人口の推移" sheetId="6" r:id="rId6"/>
    <sheet name="2-6年別人口の推移" sheetId="7" r:id="rId7"/>
    <sheet name="2-7年齢男女別人口 " sheetId="8" r:id="rId8"/>
    <sheet name="2-8国勢調査" sheetId="9" r:id="rId9"/>
    <sheet name="2-9国勢調査推移" sheetId="10" r:id="rId10"/>
    <sheet name="2-10年齢（各歳）別人口" sheetId="11" r:id="rId11"/>
    <sheet name="2-11産業（大分類）別就業者推移" sheetId="12" r:id="rId12"/>
    <sheet name="2-11産業（大分類）別就業者推移 (2)" sheetId="13" r:id="rId13"/>
    <sheet name="2-12労働力人口推移" sheetId="14" r:id="rId14"/>
    <sheet name="2-13配偶関係（4区分）" sheetId="15" r:id="rId15"/>
    <sheet name="2-14市別郡別面積及び人口密度" sheetId="16" r:id="rId16"/>
    <sheet name="2-15住居の種類" sheetId="17" r:id="rId17"/>
    <sheet name="2-16住宅の建て方" sheetId="18" r:id="rId18"/>
    <sheet name="2-17世帯の家族類型別一般世帯数・世帯人員" sheetId="19" r:id="rId19"/>
    <sheet name="2-18人口集中地区" sheetId="20" r:id="rId20"/>
    <sheet name="2-19　65歳以上世帯員の有無" sheetId="21" r:id="rId21"/>
    <sheet name="2-20　産業、従業上の地位" sheetId="22" r:id="rId22"/>
    <sheet name="2-21夫の年齢（5歳階級）" sheetId="23" r:id="rId23"/>
    <sheet name="2-22常住地又は従業地" sheetId="24" r:id="rId24"/>
    <sheet name="2-23労働力状態（8区分）" sheetId="25" r:id="rId25"/>
  </sheets>
  <definedNames>
    <definedName name="_xlnm.Print_Area" localSheetId="13">'2-12労働力人口推移'!$A$1:$P$12</definedName>
    <definedName name="_xlnm.Print_Area" localSheetId="19">'2-18人口集中地区'!$A$1:$G$11</definedName>
    <definedName name="_xlnm.Print_Area" localSheetId="1">'2-1人口動態'!$A$1:$K$37</definedName>
    <definedName name="_xlnm.Print_Area" localSheetId="24">'2-23労働力状態（8区分）'!$A$1:$O$71</definedName>
    <definedName name="_xlnm.Print_Area" localSheetId="6">'2-6年別人口の推移'!$A$1:$N$17</definedName>
    <definedName name="_xlnm.Print_Area" localSheetId="7">'2-7年齢男女別人口 '!$A$1:$L$45</definedName>
    <definedName name="_xlnm.Print_Area" localSheetId="8">'2-8国勢調査'!$A$1:$H$28</definedName>
    <definedName name="_xlnm.Print_Area" localSheetId="0">'グラフ '!$A$1:$K$263</definedName>
    <definedName name="使用場所" localSheetId="10">#REF!</definedName>
    <definedName name="使用場所" localSheetId="12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20">#REF!</definedName>
    <definedName name="使用場所" localSheetId="1">#REF!</definedName>
    <definedName name="使用場所" localSheetId="22">#REF!</definedName>
    <definedName name="使用場所" localSheetId="23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M290" i="1" l="1"/>
  <c r="J296" i="1" l="1"/>
  <c r="H287" i="1"/>
  <c r="C22" i="27"/>
  <c r="D22" i="27"/>
  <c r="E22" i="27"/>
  <c r="F22" i="27"/>
  <c r="G22" i="27"/>
  <c r="H22" i="27"/>
  <c r="I22" i="27"/>
  <c r="B24" i="27"/>
  <c r="B25" i="27"/>
  <c r="B26" i="27"/>
  <c r="B27" i="27"/>
  <c r="B28" i="27"/>
  <c r="B29" i="27"/>
  <c r="B30" i="27"/>
  <c r="B31" i="27"/>
  <c r="B32" i="27"/>
  <c r="B33" i="27"/>
  <c r="B34" i="27"/>
  <c r="B22" i="27"/>
  <c r="L5" i="26"/>
  <c r="H286" i="1"/>
  <c r="H285" i="1"/>
  <c r="H284" i="1"/>
  <c r="H283" i="1"/>
  <c r="F5" i="26"/>
  <c r="D5" i="26"/>
  <c r="E5" i="26"/>
  <c r="E16" i="26"/>
  <c r="C30" i="26"/>
  <c r="C28" i="26"/>
  <c r="G5" i="26"/>
  <c r="H5" i="26"/>
  <c r="K5" i="26"/>
  <c r="D6" i="26"/>
  <c r="D16" i="26"/>
  <c r="C29" i="26"/>
  <c r="E6" i="26"/>
  <c r="F6" i="26"/>
  <c r="G6" i="26"/>
  <c r="H6" i="26"/>
  <c r="K6" i="26"/>
  <c r="D7" i="26"/>
  <c r="E7" i="26"/>
  <c r="F7" i="26"/>
  <c r="G7" i="26"/>
  <c r="H7" i="26"/>
  <c r="K7" i="26"/>
  <c r="D8" i="26"/>
  <c r="E8" i="26"/>
  <c r="F8" i="26"/>
  <c r="G8" i="26"/>
  <c r="H8" i="26"/>
  <c r="K8" i="26"/>
  <c r="D9" i="26"/>
  <c r="E9" i="26"/>
  <c r="F9" i="26"/>
  <c r="G9" i="26"/>
  <c r="H9" i="26"/>
  <c r="K9" i="26"/>
  <c r="D10" i="26"/>
  <c r="E10" i="26"/>
  <c r="F10" i="26"/>
  <c r="G10" i="26"/>
  <c r="H10" i="26"/>
  <c r="K10" i="26"/>
  <c r="D11" i="26"/>
  <c r="E11" i="26"/>
  <c r="F11" i="26"/>
  <c r="G11" i="26"/>
  <c r="H11" i="26"/>
  <c r="K11" i="26"/>
  <c r="D12" i="26"/>
  <c r="E12" i="26"/>
  <c r="F12" i="26"/>
  <c r="G12" i="26"/>
  <c r="H12" i="26"/>
  <c r="K12" i="26"/>
  <c r="D13" i="26"/>
  <c r="E13" i="26"/>
  <c r="F13" i="26"/>
  <c r="G13" i="26"/>
  <c r="H13" i="26"/>
  <c r="K13" i="26"/>
  <c r="D14" i="26"/>
  <c r="E14" i="26"/>
  <c r="F14" i="26"/>
  <c r="G14" i="26"/>
  <c r="H14" i="26"/>
  <c r="K14" i="26"/>
  <c r="D15" i="26"/>
  <c r="E15" i="26"/>
  <c r="F15" i="26"/>
  <c r="G15" i="26"/>
  <c r="H15" i="26"/>
  <c r="K15" i="26"/>
  <c r="B16" i="26"/>
  <c r="C16" i="26"/>
  <c r="F16" i="26"/>
  <c r="G16" i="26"/>
  <c r="H16" i="26"/>
  <c r="K16" i="26"/>
  <c r="K298" i="1"/>
  <c r="J298" i="1"/>
  <c r="G16" i="4"/>
  <c r="L7" i="11"/>
  <c r="H7" i="11"/>
  <c r="D8" i="16"/>
  <c r="I8" i="16"/>
  <c r="J8" i="16"/>
  <c r="C9" i="16"/>
  <c r="D9" i="16"/>
  <c r="I9" i="16"/>
  <c r="J9" i="16"/>
  <c r="C10" i="16"/>
  <c r="D10" i="16"/>
  <c r="I10" i="16"/>
  <c r="J10" i="16"/>
  <c r="C11" i="16"/>
  <c r="D11" i="16"/>
  <c r="I11" i="16"/>
  <c r="J11" i="16"/>
  <c r="C12" i="16"/>
  <c r="D12" i="16"/>
  <c r="I12" i="16"/>
  <c r="J12" i="16"/>
  <c r="C13" i="16"/>
  <c r="D13" i="16"/>
  <c r="I13" i="16"/>
  <c r="J13" i="16"/>
  <c r="C14" i="16"/>
  <c r="D14" i="16"/>
  <c r="I14" i="16"/>
  <c r="J14" i="16"/>
  <c r="C15" i="16"/>
  <c r="D15" i="16"/>
  <c r="I15" i="16"/>
  <c r="J15" i="16"/>
  <c r="C16" i="16"/>
  <c r="D16" i="16"/>
  <c r="I16" i="16"/>
  <c r="J16" i="16"/>
  <c r="C17" i="16"/>
  <c r="D17" i="16"/>
  <c r="I17" i="16"/>
  <c r="J17" i="16"/>
  <c r="C18" i="16"/>
  <c r="D18" i="16"/>
  <c r="I18" i="16"/>
  <c r="J18" i="16"/>
  <c r="C19" i="16"/>
  <c r="D19" i="16"/>
  <c r="I19" i="16"/>
  <c r="J19" i="16"/>
  <c r="C20" i="16"/>
  <c r="D20" i="16"/>
  <c r="C6" i="15"/>
  <c r="B6" i="15"/>
  <c r="D6" i="15"/>
  <c r="E6" i="15"/>
  <c r="F6" i="15"/>
  <c r="G6" i="15"/>
  <c r="H6" i="15"/>
  <c r="I6" i="15"/>
  <c r="J6" i="15"/>
  <c r="K6" i="15"/>
  <c r="L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C7" i="11"/>
  <c r="C6" i="11"/>
  <c r="D7" i="11"/>
  <c r="F7" i="11"/>
  <c r="G7" i="11"/>
  <c r="J7" i="11"/>
  <c r="K7" i="11"/>
  <c r="O7" i="11"/>
  <c r="N7" i="11"/>
  <c r="P7" i="11"/>
  <c r="B8" i="11"/>
  <c r="F8" i="11"/>
  <c r="J8" i="11"/>
  <c r="N8" i="11"/>
  <c r="B9" i="11"/>
  <c r="F9" i="11"/>
  <c r="J9" i="11"/>
  <c r="N9" i="11"/>
  <c r="B10" i="11"/>
  <c r="F10" i="11"/>
  <c r="J10" i="11"/>
  <c r="N10" i="11"/>
  <c r="B11" i="11"/>
  <c r="F11" i="11"/>
  <c r="J11" i="11"/>
  <c r="N11" i="11"/>
  <c r="B12" i="11"/>
  <c r="F12" i="11"/>
  <c r="J12" i="11"/>
  <c r="N12" i="11"/>
  <c r="C14" i="11"/>
  <c r="B14" i="11"/>
  <c r="D14" i="11"/>
  <c r="G14" i="11"/>
  <c r="H14" i="11"/>
  <c r="F14" i="11"/>
  <c r="K14" i="11"/>
  <c r="J14" i="11"/>
  <c r="N33" i="11"/>
  <c r="L14" i="11"/>
  <c r="O14" i="11"/>
  <c r="N14" i="11"/>
  <c r="P14" i="11"/>
  <c r="B15" i="11"/>
  <c r="F15" i="11"/>
  <c r="J15" i="11"/>
  <c r="N15" i="11"/>
  <c r="B16" i="11"/>
  <c r="F16" i="11"/>
  <c r="J16" i="11"/>
  <c r="N16" i="11"/>
  <c r="B17" i="11"/>
  <c r="F17" i="11"/>
  <c r="J17" i="11"/>
  <c r="N17" i="11"/>
  <c r="B18" i="11"/>
  <c r="F18" i="11"/>
  <c r="J18" i="11"/>
  <c r="N18" i="11"/>
  <c r="B19" i="11"/>
  <c r="F19" i="11"/>
  <c r="J19" i="11"/>
  <c r="N19" i="11"/>
  <c r="C21" i="11"/>
  <c r="B21" i="11"/>
  <c r="D21" i="11"/>
  <c r="G21" i="11"/>
  <c r="H21" i="11"/>
  <c r="F21" i="11"/>
  <c r="K21" i="11"/>
  <c r="J21" i="11"/>
  <c r="L21" i="11"/>
  <c r="N21" i="11"/>
  <c r="B22" i="11"/>
  <c r="F22" i="11"/>
  <c r="J22" i="11"/>
  <c r="B23" i="11"/>
  <c r="F23" i="11"/>
  <c r="J23" i="11"/>
  <c r="N23" i="11"/>
  <c r="B24" i="11"/>
  <c r="F24" i="11"/>
  <c r="J24" i="11"/>
  <c r="B25" i="11"/>
  <c r="F25" i="11"/>
  <c r="J25" i="11"/>
  <c r="B26" i="11"/>
  <c r="F26" i="11"/>
  <c r="J26" i="11"/>
  <c r="C28" i="11"/>
  <c r="B28" i="11"/>
  <c r="D28" i="11"/>
  <c r="G28" i="11"/>
  <c r="F28" i="11"/>
  <c r="H28" i="11"/>
  <c r="K28" i="11"/>
  <c r="J28" i="11"/>
  <c r="L28" i="11"/>
  <c r="B29" i="11"/>
  <c r="F29" i="11"/>
  <c r="J29" i="11"/>
  <c r="B30" i="11"/>
  <c r="F30" i="11"/>
  <c r="J30" i="11"/>
  <c r="B31" i="11"/>
  <c r="F31" i="11"/>
  <c r="J31" i="11"/>
  <c r="O31" i="11"/>
  <c r="P31" i="11"/>
  <c r="B32" i="11"/>
  <c r="F32" i="11"/>
  <c r="J32" i="11"/>
  <c r="B33" i="11"/>
  <c r="F33" i="11"/>
  <c r="J33" i="11"/>
  <c r="P33" i="11"/>
  <c r="C35" i="11"/>
  <c r="B35" i="11"/>
  <c r="D35" i="11"/>
  <c r="G35" i="11"/>
  <c r="F35" i="11"/>
  <c r="H35" i="11"/>
  <c r="K35" i="11"/>
  <c r="J35" i="11"/>
  <c r="L35" i="11"/>
  <c r="B36" i="11"/>
  <c r="F36" i="11"/>
  <c r="J36" i="11"/>
  <c r="B37" i="11"/>
  <c r="F37" i="11"/>
  <c r="J37" i="11"/>
  <c r="B38" i="11"/>
  <c r="F38" i="11"/>
  <c r="J38" i="11"/>
  <c r="B39" i="11"/>
  <c r="F39" i="11"/>
  <c r="J39" i="11"/>
  <c r="B40" i="11"/>
  <c r="F40" i="11"/>
  <c r="J40" i="11"/>
  <c r="C42" i="11"/>
  <c r="B42" i="11"/>
  <c r="D42" i="11"/>
  <c r="P32" i="11"/>
  <c r="G42" i="11"/>
  <c r="F42" i="11"/>
  <c r="H42" i="11"/>
  <c r="K42" i="11"/>
  <c r="J42" i="11"/>
  <c r="L42" i="11"/>
  <c r="B43" i="11"/>
  <c r="F43" i="11"/>
  <c r="J43" i="11"/>
  <c r="B44" i="11"/>
  <c r="F44" i="11"/>
  <c r="J44" i="11"/>
  <c r="B45" i="11"/>
  <c r="F45" i="11"/>
  <c r="J45" i="11"/>
  <c r="B46" i="11"/>
  <c r="F46" i="11"/>
  <c r="J46" i="11"/>
  <c r="B47" i="11"/>
  <c r="F47" i="11"/>
  <c r="J47" i="11"/>
  <c r="O32" i="11"/>
  <c r="B7" i="11"/>
  <c r="N31" i="11"/>
  <c r="N32" i="11"/>
  <c r="B6" i="11"/>
  <c r="O33" i="11"/>
  <c r="D6" i="11"/>
  <c r="L8" i="26"/>
  <c r="L11" i="26"/>
  <c r="L10" i="26"/>
  <c r="L13" i="26"/>
  <c r="L9" i="26"/>
  <c r="L16" i="26"/>
  <c r="L7" i="26"/>
  <c r="L15" i="26"/>
  <c r="L6" i="26"/>
  <c r="L14" i="26"/>
  <c r="L12" i="26"/>
</calcChain>
</file>

<file path=xl/sharedStrings.xml><?xml version="1.0" encoding="utf-8"?>
<sst xmlns="http://schemas.openxmlformats.org/spreadsheetml/2006/main" count="1552" uniqueCount="802">
  <si>
    <t>１．　人　口　動　態　の　推　移</t>
    <rPh sb="3" eb="4">
      <t>ジン</t>
    </rPh>
    <rPh sb="5" eb="6">
      <t>クチ</t>
    </rPh>
    <rPh sb="7" eb="8">
      <t>ドウ</t>
    </rPh>
    <rPh sb="9" eb="10">
      <t>タイ</t>
    </rPh>
    <rPh sb="13" eb="14">
      <t>スイ</t>
    </rPh>
    <rPh sb="15" eb="16">
      <t>ウツリ</t>
    </rPh>
    <phoneticPr fontId="4"/>
  </si>
  <si>
    <t xml:space="preserve">   　　 ２．　自　然　動　態</t>
    <rPh sb="9" eb="10">
      <t>ジ</t>
    </rPh>
    <rPh sb="11" eb="12">
      <t>ゼン</t>
    </rPh>
    <rPh sb="13" eb="14">
      <t>ドウ</t>
    </rPh>
    <rPh sb="15" eb="16">
      <t>タイ</t>
    </rPh>
    <phoneticPr fontId="4"/>
  </si>
  <si>
    <t xml:space="preserve">  ３．　社　会　動　態</t>
    <rPh sb="5" eb="6">
      <t>シャ</t>
    </rPh>
    <rPh sb="7" eb="8">
      <t>カイ</t>
    </rPh>
    <rPh sb="9" eb="10">
      <t>ドウ</t>
    </rPh>
    <rPh sb="11" eb="12">
      <t>タイ</t>
    </rPh>
    <phoneticPr fontId="4"/>
  </si>
  <si>
    <t>４．住 民 登 録 人 口 の 推 移</t>
    <rPh sb="2" eb="3">
      <t>ジュウ</t>
    </rPh>
    <rPh sb="4" eb="5">
      <t>ミン</t>
    </rPh>
    <rPh sb="6" eb="7">
      <t>ノボル</t>
    </rPh>
    <rPh sb="8" eb="9">
      <t>ロク</t>
    </rPh>
    <rPh sb="10" eb="11">
      <t>ジン</t>
    </rPh>
    <rPh sb="12" eb="13">
      <t>クチ</t>
    </rPh>
    <rPh sb="16" eb="17">
      <t>スイ</t>
    </rPh>
    <rPh sb="18" eb="19">
      <t>ウツリ</t>
    </rPh>
    <phoneticPr fontId="4"/>
  </si>
  <si>
    <t>（各年12月末現在）</t>
    <rPh sb="1" eb="3">
      <t>カクトシ</t>
    </rPh>
    <rPh sb="5" eb="6">
      <t>ツキ</t>
    </rPh>
    <rPh sb="6" eb="7">
      <t>マツ</t>
    </rPh>
    <rPh sb="7" eb="9">
      <t>ゲンザイ</t>
    </rPh>
    <phoneticPr fontId="4"/>
  </si>
  <si>
    <t>５．外 国 人 住 民 人 口</t>
    <rPh sb="2" eb="3">
      <t>ソト</t>
    </rPh>
    <rPh sb="4" eb="5">
      <t>コク</t>
    </rPh>
    <rPh sb="6" eb="7">
      <t>ジン</t>
    </rPh>
    <rPh sb="8" eb="9">
      <t>スミ</t>
    </rPh>
    <rPh sb="10" eb="11">
      <t>タミ</t>
    </rPh>
    <rPh sb="12" eb="13">
      <t>ジン</t>
    </rPh>
    <rPh sb="14" eb="15">
      <t>クチ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</si>
  <si>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</si>
  <si>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</si>
  <si>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</si>
  <si>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（各年10月1日現在）</t>
    <rPh sb="1" eb="2">
      <t>カク</t>
    </rPh>
    <rPh sb="2" eb="3">
      <t>ネン</t>
    </rPh>
    <rPh sb="5" eb="6">
      <t>ツキ</t>
    </rPh>
    <rPh sb="7" eb="8">
      <t>ニチ</t>
    </rPh>
    <rPh sb="8" eb="10">
      <t>ゲンザイ</t>
    </rPh>
    <phoneticPr fontId="4"/>
  </si>
  <si>
    <t>８．産 業 別 就 業 者 の 推 移</t>
    <rPh sb="2" eb="3">
      <t>サン</t>
    </rPh>
    <rPh sb="4" eb="5">
      <t>ギョウ</t>
    </rPh>
    <rPh sb="6" eb="7">
      <t>ベツ</t>
    </rPh>
    <rPh sb="8" eb="9">
      <t>シュウ</t>
    </rPh>
    <rPh sb="10" eb="11">
      <t>ギョウ</t>
    </rPh>
    <rPh sb="12" eb="13">
      <t>シャ</t>
    </rPh>
    <rPh sb="16" eb="17">
      <t>スイ</t>
    </rPh>
    <rPh sb="18" eb="19">
      <t>ウツリ</t>
    </rPh>
    <phoneticPr fontId="4"/>
  </si>
  <si>
    <t>９．産 業（ 大 分 類 ）別 就 業 者 数</t>
    <rPh sb="2" eb="3">
      <t>サン</t>
    </rPh>
    <rPh sb="4" eb="5">
      <t>ギョウ</t>
    </rPh>
    <rPh sb="7" eb="8">
      <t>ダイ</t>
    </rPh>
    <rPh sb="9" eb="10">
      <t>ブン</t>
    </rPh>
    <rPh sb="11" eb="12">
      <t>タグイ</t>
    </rPh>
    <rPh sb="14" eb="15">
      <t>ベツ</t>
    </rPh>
    <rPh sb="16" eb="17">
      <t>シュウ</t>
    </rPh>
    <rPh sb="18" eb="19">
      <t>ギョウ</t>
    </rPh>
    <rPh sb="20" eb="21">
      <t>シャ</t>
    </rPh>
    <rPh sb="22" eb="23">
      <t>スウ</t>
    </rPh>
    <phoneticPr fontId="4"/>
  </si>
  <si>
    <t>８．産業別就業者の推移</t>
    <rPh sb="2" eb="4">
      <t>サンギョウ</t>
    </rPh>
    <rPh sb="4" eb="5">
      <t>ベツ</t>
    </rPh>
    <rPh sb="5" eb="8">
      <t>シュウギョウシャ</t>
    </rPh>
    <rPh sb="9" eb="11">
      <t>スイイ</t>
    </rPh>
    <phoneticPr fontId="4"/>
  </si>
  <si>
    <t>平成22年</t>
    <rPh sb="0" eb="2">
      <t>ヘイセイ</t>
    </rPh>
    <rPh sb="4" eb="5">
      <t>ネン</t>
    </rPh>
    <phoneticPr fontId="4"/>
  </si>
  <si>
    <t>第１次産業</t>
    <rPh sb="0" eb="1">
      <t>ダイ</t>
    </rPh>
    <rPh sb="2" eb="3">
      <t>ジ</t>
    </rPh>
    <rPh sb="3" eb="5">
      <t>サンギョウ</t>
    </rPh>
    <phoneticPr fontId="4"/>
  </si>
  <si>
    <t>第２次産業</t>
    <rPh sb="0" eb="1">
      <t>ダイ</t>
    </rPh>
    <rPh sb="2" eb="3">
      <t>ジ</t>
    </rPh>
    <rPh sb="3" eb="5">
      <t>サンギョウ</t>
    </rPh>
    <phoneticPr fontId="4"/>
  </si>
  <si>
    <t>第３次産業</t>
    <rPh sb="0" eb="1">
      <t>ダイ</t>
    </rPh>
    <rPh sb="2" eb="3">
      <t>ジ</t>
    </rPh>
    <rPh sb="3" eb="5">
      <t>サンギョウ</t>
    </rPh>
    <phoneticPr fontId="4"/>
  </si>
  <si>
    <t>出生</t>
    <rPh sb="0" eb="1">
      <t>デ</t>
    </rPh>
    <rPh sb="1" eb="2">
      <t>セイ</t>
    </rPh>
    <phoneticPr fontId="4"/>
  </si>
  <si>
    <t>昭和60年</t>
    <rPh sb="0" eb="2">
      <t>ショウワ</t>
    </rPh>
    <rPh sb="4" eb="5">
      <t>ネン</t>
    </rPh>
    <phoneticPr fontId="4"/>
  </si>
  <si>
    <t>死亡</t>
    <rPh sb="0" eb="1">
      <t>シ</t>
    </rPh>
    <rPh sb="1" eb="2">
      <t>ボウ</t>
    </rPh>
    <phoneticPr fontId="4"/>
  </si>
  <si>
    <t>平成2年</t>
    <rPh sb="0" eb="2">
      <t>ヘイセイ</t>
    </rPh>
    <rPh sb="3" eb="4">
      <t>ネン</t>
    </rPh>
    <phoneticPr fontId="4"/>
  </si>
  <si>
    <t>転入</t>
    <rPh sb="0" eb="1">
      <t>テン</t>
    </rPh>
    <rPh sb="1" eb="2">
      <t>イ</t>
    </rPh>
    <phoneticPr fontId="4"/>
  </si>
  <si>
    <t>7年</t>
    <rPh sb="1" eb="2">
      <t>ネン</t>
    </rPh>
    <phoneticPr fontId="4"/>
  </si>
  <si>
    <t>転出</t>
    <rPh sb="0" eb="1">
      <t>テン</t>
    </rPh>
    <rPh sb="1" eb="2">
      <t>デ</t>
    </rPh>
    <phoneticPr fontId="4"/>
  </si>
  <si>
    <t>12年</t>
    <rPh sb="2" eb="3">
      <t>ネン</t>
    </rPh>
    <phoneticPr fontId="4"/>
  </si>
  <si>
    <t>総数</t>
    <rPh sb="0" eb="1">
      <t>フサ</t>
    </rPh>
    <rPh sb="1" eb="2">
      <t>スウ</t>
    </rPh>
    <phoneticPr fontId="4"/>
  </si>
  <si>
    <t>17年</t>
    <rPh sb="2" eb="3">
      <t>ネン</t>
    </rPh>
    <phoneticPr fontId="4"/>
  </si>
  <si>
    <t>２．自然動態</t>
    <rPh sb="2" eb="4">
      <t>シゼン</t>
    </rPh>
    <rPh sb="4" eb="6">
      <t>ドウタイ</t>
    </rPh>
    <phoneticPr fontId="4"/>
  </si>
  <si>
    <t>22年</t>
    <rPh sb="2" eb="3">
      <t>ネン</t>
    </rPh>
    <phoneticPr fontId="4"/>
  </si>
  <si>
    <t>３．社会動態</t>
    <rPh sb="2" eb="4">
      <t>シャカイ</t>
    </rPh>
    <rPh sb="4" eb="6">
      <t>ドウタイ</t>
    </rPh>
    <phoneticPr fontId="4"/>
  </si>
  <si>
    <t>９．産業（大分類）別就業者数</t>
    <rPh sb="2" eb="4">
      <t>サンギョウ</t>
    </rPh>
    <rPh sb="5" eb="8">
      <t>ダイブンルイ</t>
    </rPh>
    <rPh sb="9" eb="10">
      <t>ベツ</t>
    </rPh>
    <rPh sb="10" eb="13">
      <t>シュウギョウシャ</t>
    </rPh>
    <rPh sb="13" eb="14">
      <t>スウ</t>
    </rPh>
    <phoneticPr fontId="4"/>
  </si>
  <si>
    <t>農業、林業、漁業</t>
    <rPh sb="0" eb="2">
      <t>ノウギョウ</t>
    </rPh>
    <rPh sb="3" eb="5">
      <t>リンギョウ</t>
    </rPh>
    <rPh sb="6" eb="8">
      <t>ギョギョウ</t>
    </rPh>
    <phoneticPr fontId="4"/>
  </si>
  <si>
    <t>４．住民登録人口の推移</t>
    <rPh sb="2" eb="4">
      <t>ジュウミン</t>
    </rPh>
    <rPh sb="4" eb="6">
      <t>トウロク</t>
    </rPh>
    <rPh sb="6" eb="8">
      <t>ジンコウ</t>
    </rPh>
    <rPh sb="9" eb="11">
      <t>スイイ</t>
    </rPh>
    <phoneticPr fontId="4"/>
  </si>
  <si>
    <t>総数</t>
    <rPh sb="0" eb="2">
      <t>ソウスウ</t>
    </rPh>
    <phoneticPr fontId="4"/>
  </si>
  <si>
    <t>建設業</t>
    <rPh sb="0" eb="3">
      <t>ケンセツギョウ</t>
    </rPh>
    <phoneticPr fontId="4"/>
  </si>
  <si>
    <t>対前年比増加率</t>
    <rPh sb="0" eb="1">
      <t>タイ</t>
    </rPh>
    <rPh sb="1" eb="4">
      <t>ゼンネンヒ</t>
    </rPh>
    <rPh sb="4" eb="5">
      <t>ゾウ</t>
    </rPh>
    <rPh sb="5" eb="6">
      <t>クワ</t>
    </rPh>
    <rPh sb="6" eb="7">
      <t>リツ</t>
    </rPh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</si>
  <si>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</si>
  <si>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卸売・小売業</t>
    <rPh sb="0" eb="2">
      <t>オロシウリ</t>
    </rPh>
    <rPh sb="3" eb="5">
      <t>コウリ</t>
    </rPh>
    <rPh sb="5" eb="6">
      <t>ギョウ</t>
    </rPh>
    <phoneticPr fontId="4"/>
  </si>
  <si>
    <t>医療，福祉</t>
    <rPh sb="0" eb="2">
      <t>イリョウ</t>
    </rPh>
    <rPh sb="3" eb="5">
      <t>フクシ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</si>
  <si>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</si>
  <si>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</si>
  <si>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その他</t>
    <rPh sb="2" eb="3">
      <t>タ</t>
    </rPh>
    <phoneticPr fontId="4"/>
  </si>
  <si>
    <t>５．外国人住民人口</t>
    <rPh sb="2" eb="4">
      <t>ガイコク</t>
    </rPh>
    <rPh sb="4" eb="5">
      <t>ジン</t>
    </rPh>
    <rPh sb="5" eb="7">
      <t>ジュウミン</t>
    </rPh>
    <rPh sb="7" eb="9">
      <t>ジンコウ</t>
    </rPh>
    <phoneticPr fontId="4"/>
  </si>
  <si>
    <t>年　次</t>
    <rPh sb="0" eb="1">
      <t>トシ</t>
    </rPh>
    <rPh sb="2" eb="3">
      <t>ツギ</t>
    </rPh>
    <phoneticPr fontId="4"/>
  </si>
  <si>
    <t>韓国、朝鮮</t>
    <rPh sb="0" eb="1">
      <t>カン</t>
    </rPh>
    <rPh sb="1" eb="2">
      <t>クニ</t>
    </rPh>
    <rPh sb="3" eb="5">
      <t>チョウセン</t>
    </rPh>
    <phoneticPr fontId="4"/>
  </si>
  <si>
    <t>ブラジル</t>
    <phoneticPr fontId="4"/>
  </si>
  <si>
    <t>総数</t>
    <rPh sb="0" eb="1">
      <t>フサ</t>
    </rPh>
    <rPh sb="1" eb="2">
      <t>カズ</t>
    </rPh>
    <phoneticPr fontId="4"/>
  </si>
  <si>
    <t>.</t>
    <phoneticPr fontId="4"/>
  </si>
  <si>
    <t>0～4歳</t>
    <rPh sb="3" eb="4">
      <t>サイ</t>
    </rPh>
    <phoneticPr fontId="4"/>
  </si>
  <si>
    <t>5～9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</si>
  <si>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</si>
  <si>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</si>
  <si>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</si>
  <si>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</si>
  <si>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</si>
  <si>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</si>
  <si>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</si>
  <si>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</si>
  <si>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40～44</t>
    <phoneticPr fontId="4"/>
  </si>
  <si>
    <t>45～49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</si>
  <si>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</si>
  <si>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</si>
  <si>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</si>
  <si>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</si>
  <si>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</si>
  <si>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</si>
  <si>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</si>
  <si>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</si>
  <si>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85歳以上</t>
    <rPh sb="2" eb="3">
      <t>サイ</t>
    </rPh>
    <rPh sb="3" eb="5">
      <t>イジョウ</t>
    </rPh>
    <phoneticPr fontId="4"/>
  </si>
  <si>
    <t>７．国勢調査人口の推移</t>
    <rPh sb="2" eb="4">
      <t>コクセイ</t>
    </rPh>
    <rPh sb="4" eb="6">
      <t>チョウサ</t>
    </rPh>
    <rPh sb="6" eb="8">
      <t>ジンコウ</t>
    </rPh>
    <rPh sb="9" eb="11">
      <t>スイイ</t>
    </rPh>
    <phoneticPr fontId="4"/>
  </si>
  <si>
    <t>昭和10年</t>
    <rPh sb="0" eb="2">
      <t>ショウワ</t>
    </rPh>
    <rPh sb="4" eb="5">
      <t>ネン</t>
    </rPh>
    <phoneticPr fontId="4"/>
  </si>
  <si>
    <t>15年</t>
    <rPh sb="2" eb="3">
      <t>ネン</t>
    </rPh>
    <phoneticPr fontId="4"/>
  </si>
  <si>
    <t>20年</t>
    <rPh sb="2" eb="3">
      <t>ネン</t>
    </rPh>
    <phoneticPr fontId="4"/>
  </si>
  <si>
    <t>25年</t>
    <rPh sb="2" eb="3">
      <t>ネン</t>
    </rPh>
    <phoneticPr fontId="4"/>
  </si>
  <si>
    <t>30年</t>
    <rPh sb="2" eb="3">
      <t>ネン</t>
    </rPh>
    <phoneticPr fontId="4"/>
  </si>
  <si>
    <t>35年</t>
    <rPh sb="2" eb="3">
      <t>ネン</t>
    </rPh>
    <phoneticPr fontId="4"/>
  </si>
  <si>
    <t>40年</t>
    <rPh sb="2" eb="3">
      <t>ネン</t>
    </rPh>
    <phoneticPr fontId="4"/>
  </si>
  <si>
    <t>45年</t>
    <rPh sb="2" eb="3">
      <t>ネン</t>
    </rPh>
    <phoneticPr fontId="4"/>
  </si>
  <si>
    <t>50年</t>
    <rPh sb="2" eb="3">
      <t>ネン</t>
    </rPh>
    <phoneticPr fontId="4"/>
  </si>
  <si>
    <t>55年</t>
    <rPh sb="2" eb="3">
      <t>ネン</t>
    </rPh>
    <phoneticPr fontId="4"/>
  </si>
  <si>
    <t>60年</t>
    <rPh sb="2" eb="3">
      <t>ネン</t>
    </rPh>
    <phoneticPr fontId="4"/>
  </si>
  <si>
    <t>－</t>
  </si>
  <si>
    <t>平成22年</t>
    <rPh sb="0" eb="1">
      <t>ヒラ</t>
    </rPh>
    <rPh sb="1" eb="2">
      <t>シゲル</t>
    </rPh>
    <rPh sb="4" eb="5">
      <t>ネン</t>
    </rPh>
    <phoneticPr fontId="4"/>
  </si>
  <si>
    <t>世帯数</t>
    <rPh sb="0" eb="3">
      <t>セタイスウ</t>
    </rPh>
    <phoneticPr fontId="4"/>
  </si>
  <si>
    <t>年　　　次</t>
    <rPh sb="0" eb="1">
      <t>トシ</t>
    </rPh>
    <rPh sb="4" eb="5">
      <t>ツギ</t>
    </rPh>
    <phoneticPr fontId="4"/>
  </si>
  <si>
    <t>年齢</t>
    <rPh sb="0" eb="2">
      <t>ネンレイ</t>
    </rPh>
    <phoneticPr fontId="4"/>
  </si>
  <si>
    <t>15歳未満</t>
    <rPh sb="2" eb="3">
      <t>サイ</t>
    </rPh>
    <rPh sb="3" eb="5">
      <t>ミマン</t>
    </rPh>
    <phoneticPr fontId="4"/>
  </si>
  <si>
    <t>15～64歳</t>
    <rPh sb="5" eb="6">
      <t>サイ</t>
    </rPh>
    <phoneticPr fontId="4"/>
  </si>
  <si>
    <t>国　勢　調　査</t>
    <rPh sb="0" eb="1">
      <t>コク</t>
    </rPh>
    <rPh sb="2" eb="3">
      <t>セイ</t>
    </rPh>
    <rPh sb="4" eb="5">
      <t>チョウ</t>
    </rPh>
    <rPh sb="6" eb="7">
      <t>サ</t>
    </rPh>
    <phoneticPr fontId="4"/>
  </si>
  <si>
    <t>８．沖縄県市別、郡別人口及び世帯数</t>
    <rPh sb="2" eb="4">
      <t>オキナワ</t>
    </rPh>
    <rPh sb="4" eb="5">
      <t>ケン</t>
    </rPh>
    <rPh sb="5" eb="6">
      <t>シ</t>
    </rPh>
    <rPh sb="6" eb="7">
      <t>ベツ</t>
    </rPh>
    <rPh sb="8" eb="9">
      <t>グン</t>
    </rPh>
    <rPh sb="9" eb="10">
      <t>ベツ</t>
    </rPh>
    <rPh sb="10" eb="12">
      <t>ジンコウ</t>
    </rPh>
    <rPh sb="12" eb="13">
      <t>オヨ</t>
    </rPh>
    <rPh sb="14" eb="17">
      <t>セタイスウ</t>
    </rPh>
    <phoneticPr fontId="4"/>
  </si>
  <si>
    <t>人　　　　　　口</t>
    <rPh sb="0" eb="1">
      <t>ヒト</t>
    </rPh>
    <rPh sb="7" eb="8">
      <t>クチ</t>
    </rPh>
    <phoneticPr fontId="4"/>
  </si>
  <si>
    <t>平成17年</t>
    <rPh sb="0" eb="2">
      <t>ヘイセイ</t>
    </rPh>
    <rPh sb="4" eb="5">
      <t>ネン</t>
    </rPh>
    <phoneticPr fontId="4"/>
  </si>
  <si>
    <t>世 帯 数</t>
    <rPh sb="0" eb="1">
      <t>ヨ</t>
    </rPh>
    <rPh sb="2" eb="3">
      <t>オビ</t>
    </rPh>
    <rPh sb="4" eb="5">
      <t>スウ</t>
    </rPh>
    <phoneticPr fontId="4"/>
  </si>
  <si>
    <t>総　数</t>
    <rPh sb="0" eb="1">
      <t>フサ</t>
    </rPh>
    <rPh sb="2" eb="3">
      <t>スウ</t>
    </rPh>
    <phoneticPr fontId="4"/>
  </si>
  <si>
    <t>人　　口</t>
    <rPh sb="0" eb="1">
      <t>ヒト</t>
    </rPh>
    <rPh sb="3" eb="4">
      <t>クチ</t>
    </rPh>
    <phoneticPr fontId="4"/>
  </si>
  <si>
    <t>実　数</t>
    <rPh sb="0" eb="1">
      <t>ミ</t>
    </rPh>
    <rPh sb="2" eb="3">
      <t>カズ</t>
    </rPh>
    <phoneticPr fontId="4"/>
  </si>
  <si>
    <t>沖縄県</t>
    <rPh sb="0" eb="3">
      <t>オキナワケン</t>
    </rPh>
    <phoneticPr fontId="4"/>
  </si>
  <si>
    <t>市部</t>
    <phoneticPr fontId="4"/>
  </si>
  <si>
    <t>郡部</t>
    <phoneticPr fontId="4"/>
  </si>
  <si>
    <t>宜野湾市</t>
    <rPh sb="0" eb="4">
      <t>ギノワンシ</t>
    </rPh>
    <phoneticPr fontId="4"/>
  </si>
  <si>
    <t>那覇市</t>
    <rPh sb="0" eb="3">
      <t>ナハシ</t>
    </rPh>
    <phoneticPr fontId="4"/>
  </si>
  <si>
    <t>石垣市</t>
    <rPh sb="0" eb="3">
      <t>イシガキシ</t>
    </rPh>
    <phoneticPr fontId="4"/>
  </si>
  <si>
    <t>浦添市</t>
    <rPh sb="0" eb="3">
      <t>ウラソエシ</t>
    </rPh>
    <phoneticPr fontId="4"/>
  </si>
  <si>
    <t>名護市</t>
    <rPh sb="0" eb="2">
      <t>ナゴ</t>
    </rPh>
    <rPh sb="2" eb="3">
      <t>シ</t>
    </rPh>
    <phoneticPr fontId="4"/>
  </si>
  <si>
    <t>糸満市</t>
    <rPh sb="0" eb="3">
      <t>イトマンシ</t>
    </rPh>
    <phoneticPr fontId="4"/>
  </si>
  <si>
    <t>沖縄市</t>
    <rPh sb="0" eb="3">
      <t>オキナワシ</t>
    </rPh>
    <phoneticPr fontId="4"/>
  </si>
  <si>
    <t>豊見城市</t>
    <rPh sb="0" eb="3">
      <t>トミグスク</t>
    </rPh>
    <rPh sb="3" eb="4">
      <t>シ</t>
    </rPh>
    <phoneticPr fontId="4"/>
  </si>
  <si>
    <t>うるま市</t>
    <rPh sb="3" eb="4">
      <t>シ</t>
    </rPh>
    <phoneticPr fontId="4"/>
  </si>
  <si>
    <t>宮古島市</t>
    <rPh sb="0" eb="2">
      <t>ミヤコ</t>
    </rPh>
    <rPh sb="2" eb="3">
      <t>ジマ</t>
    </rPh>
    <rPh sb="3" eb="4">
      <t>シ</t>
    </rPh>
    <phoneticPr fontId="4"/>
  </si>
  <si>
    <t>南城市</t>
    <rPh sb="0" eb="3">
      <t>ナンジョウシ</t>
    </rPh>
    <phoneticPr fontId="4"/>
  </si>
  <si>
    <t>国頭郡</t>
    <rPh sb="0" eb="2">
      <t>クニガミ</t>
    </rPh>
    <rPh sb="2" eb="3">
      <t>グン</t>
    </rPh>
    <phoneticPr fontId="4"/>
  </si>
  <si>
    <t>中頭郡</t>
    <rPh sb="0" eb="2">
      <t>ナカガミ</t>
    </rPh>
    <rPh sb="2" eb="3">
      <t>グン</t>
    </rPh>
    <phoneticPr fontId="4"/>
  </si>
  <si>
    <t>島尻郡</t>
    <rPh sb="0" eb="2">
      <t>シマジリ</t>
    </rPh>
    <rPh sb="2" eb="3">
      <t>グン</t>
    </rPh>
    <phoneticPr fontId="4"/>
  </si>
  <si>
    <t>宮古郡</t>
    <rPh sb="0" eb="2">
      <t>ミヤコ</t>
    </rPh>
    <rPh sb="2" eb="3">
      <t>グン</t>
    </rPh>
    <phoneticPr fontId="4"/>
  </si>
  <si>
    <t>八重山郡</t>
    <rPh sb="0" eb="3">
      <t>ヤエヤマ</t>
    </rPh>
    <rPh sb="3" eb="4">
      <t>グン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</si>
  <si>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</si>
  <si>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９.国勢調査人口及び世帯数の推移</t>
    <rPh sb="2" eb="4">
      <t>コクセイ</t>
    </rPh>
    <rPh sb="4" eb="6">
      <t>チョウサ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4"/>
  </si>
  <si>
    <t>人　　　　　　　　　　口</t>
    <rPh sb="0" eb="1">
      <t>ジン</t>
    </rPh>
    <rPh sb="11" eb="12">
      <t>クチ</t>
    </rPh>
    <phoneticPr fontId="4"/>
  </si>
  <si>
    <t>対前回</t>
    <rPh sb="0" eb="1">
      <t>タイ</t>
    </rPh>
    <rPh sb="1" eb="2">
      <t>ゼン</t>
    </rPh>
    <rPh sb="2" eb="3">
      <t>カイ</t>
    </rPh>
    <phoneticPr fontId="4"/>
  </si>
  <si>
    <t>世　帯　数</t>
    <rPh sb="0" eb="1">
      <t>セ</t>
    </rPh>
    <rPh sb="2" eb="3">
      <t>タイ</t>
    </rPh>
    <rPh sb="4" eb="5">
      <t>スウ</t>
    </rPh>
    <phoneticPr fontId="4"/>
  </si>
  <si>
    <t>一　世　帯</t>
    <rPh sb="0" eb="1">
      <t>１</t>
    </rPh>
    <rPh sb="2" eb="3">
      <t>ヨ</t>
    </rPh>
    <rPh sb="4" eb="5">
      <t>オビ</t>
    </rPh>
    <phoneticPr fontId="4"/>
  </si>
  <si>
    <t>総　　数</t>
    <rPh sb="0" eb="1">
      <t>ソウ</t>
    </rPh>
    <rPh sb="3" eb="4">
      <t>スウ</t>
    </rPh>
    <phoneticPr fontId="4"/>
  </si>
  <si>
    <t>当たり人員</t>
    <rPh sb="0" eb="1">
      <t>ア</t>
    </rPh>
    <rPh sb="3" eb="5">
      <t>ジンイン</t>
    </rPh>
    <phoneticPr fontId="4"/>
  </si>
  <si>
    <t>昭和15年</t>
    <rPh sb="0" eb="2">
      <t>ショウワ</t>
    </rPh>
    <rPh sb="4" eb="5">
      <t>ネン</t>
    </rPh>
    <phoneticPr fontId="4"/>
  </si>
  <si>
    <t>昭和20年</t>
    <rPh sb="0" eb="2">
      <t>ショウワ</t>
    </rPh>
    <rPh sb="4" eb="5">
      <t>ネン</t>
    </rPh>
    <phoneticPr fontId="4"/>
  </si>
  <si>
    <t>・・・・・</t>
  </si>
  <si>
    <t>・・・</t>
  </si>
  <si>
    <t>昭和25年</t>
    <rPh sb="0" eb="2">
      <t>ショウワ</t>
    </rPh>
    <rPh sb="4" eb="5">
      <t>ネン</t>
    </rPh>
    <phoneticPr fontId="4"/>
  </si>
  <si>
    <t>昭和30年</t>
    <rPh sb="0" eb="2">
      <t>ショウワ</t>
    </rPh>
    <rPh sb="4" eb="5">
      <t>ネン</t>
    </rPh>
    <phoneticPr fontId="4"/>
  </si>
  <si>
    <t>昭和35年</t>
    <rPh sb="0" eb="2">
      <t>ショウワ</t>
    </rPh>
    <rPh sb="4" eb="5">
      <t>ネン</t>
    </rPh>
    <phoneticPr fontId="4"/>
  </si>
  <si>
    <t>昭和40年</t>
    <rPh sb="0" eb="2">
      <t>ショウワ</t>
    </rPh>
    <rPh sb="4" eb="5">
      <t>ネン</t>
    </rPh>
    <phoneticPr fontId="4"/>
  </si>
  <si>
    <t>昭和45年</t>
    <rPh sb="0" eb="2">
      <t>ショウワ</t>
    </rPh>
    <rPh sb="4" eb="5">
      <t>ネン</t>
    </rPh>
    <phoneticPr fontId="4"/>
  </si>
  <si>
    <t>昭和50年</t>
    <rPh sb="0" eb="2">
      <t>ショウワ</t>
    </rPh>
    <rPh sb="4" eb="5">
      <t>ネン</t>
    </rPh>
    <phoneticPr fontId="4"/>
  </si>
  <si>
    <t>昭和55年</t>
    <rPh sb="0" eb="2">
      <t>ショウワ</t>
    </rPh>
    <rPh sb="4" eb="5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</si>
  <si>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</si>
  <si>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</si>
  <si>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　注 ： 昭和20年国勢調査は実施されていない</t>
    <rPh sb="1" eb="2">
      <t>チュウ</t>
    </rPh>
    <rPh sb="5" eb="7">
      <t>ショウワ</t>
    </rPh>
    <rPh sb="9" eb="10">
      <t>ネン</t>
    </rPh>
    <rPh sb="10" eb="12">
      <t>コクセイ</t>
    </rPh>
    <rPh sb="12" eb="14">
      <t>チョウサ</t>
    </rPh>
    <rPh sb="15" eb="17">
      <t>ジッシ</t>
    </rPh>
    <phoneticPr fontId="4"/>
  </si>
  <si>
    <t>　      資料：国勢調査</t>
    <rPh sb="7" eb="9">
      <t>シリョウ</t>
    </rPh>
    <rPh sb="10" eb="12">
      <t>コクセイ</t>
    </rPh>
    <rPh sb="12" eb="14">
      <t>チョウサ</t>
    </rPh>
    <phoneticPr fontId="4"/>
  </si>
  <si>
    <t>１０. 年　齢　（各　歳）、</t>
    <rPh sb="4" eb="5">
      <t>トシ</t>
    </rPh>
    <rPh sb="6" eb="7">
      <t>ヨワイ</t>
    </rPh>
    <rPh sb="9" eb="10">
      <t>カク</t>
    </rPh>
    <rPh sb="11" eb="12">
      <t>サイ</t>
    </rPh>
    <phoneticPr fontId="4"/>
  </si>
  <si>
    <t>男　女　別　人　口</t>
    <phoneticPr fontId="4"/>
  </si>
  <si>
    <t>総数</t>
    <rPh sb="0" eb="1">
      <t>ソウ</t>
    </rPh>
    <rPh sb="1" eb="2">
      <t>スウ</t>
    </rPh>
    <phoneticPr fontId="4"/>
  </si>
  <si>
    <t>年齢</t>
    <rPh sb="0" eb="1">
      <t>ネン</t>
    </rPh>
    <rPh sb="1" eb="2">
      <t>レイ</t>
    </rPh>
    <phoneticPr fontId="4"/>
  </si>
  <si>
    <t>（各歳）</t>
    <rPh sb="1" eb="2">
      <t>カク</t>
    </rPh>
    <rPh sb="2" eb="3">
      <t>サイ</t>
    </rPh>
    <phoneticPr fontId="4"/>
  </si>
  <si>
    <t>30～34</t>
    <phoneticPr fontId="4"/>
  </si>
  <si>
    <t>60～64</t>
    <phoneticPr fontId="4"/>
  </si>
  <si>
    <t>90～94</t>
    <phoneticPr fontId="4"/>
  </si>
  <si>
    <t>5～9</t>
    <phoneticPr fontId="4"/>
  </si>
  <si>
    <t>35～39</t>
    <phoneticPr fontId="4"/>
  </si>
  <si>
    <t>65～69</t>
    <phoneticPr fontId="4"/>
  </si>
  <si>
    <t>95～99</t>
    <phoneticPr fontId="4"/>
  </si>
  <si>
    <t>10～14</t>
    <phoneticPr fontId="4"/>
  </si>
  <si>
    <t>40～44</t>
    <phoneticPr fontId="4"/>
  </si>
  <si>
    <t>70～74</t>
    <phoneticPr fontId="4"/>
  </si>
  <si>
    <t>100歳以上</t>
    <rPh sb="3" eb="4">
      <t>サイ</t>
    </rPh>
    <rPh sb="4" eb="6">
      <t>イジョウ</t>
    </rPh>
    <phoneticPr fontId="4"/>
  </si>
  <si>
    <t>不詳</t>
    <rPh sb="0" eb="2">
      <t>フショウ</t>
    </rPh>
    <phoneticPr fontId="4"/>
  </si>
  <si>
    <t>15～19</t>
    <phoneticPr fontId="4"/>
  </si>
  <si>
    <t>45～49</t>
    <phoneticPr fontId="4"/>
  </si>
  <si>
    <t>75～79</t>
    <phoneticPr fontId="4"/>
  </si>
  <si>
    <t>（再掲）</t>
    <rPh sb="1" eb="3">
      <t>サイケイ</t>
    </rPh>
    <phoneticPr fontId="4"/>
  </si>
  <si>
    <t>65歳以上</t>
    <rPh sb="2" eb="3">
      <t>サイ</t>
    </rPh>
    <rPh sb="3" eb="5">
      <t>イジョウ</t>
    </rPh>
    <phoneticPr fontId="4"/>
  </si>
  <si>
    <t>20～24</t>
    <phoneticPr fontId="4"/>
  </si>
  <si>
    <t>50～54</t>
    <phoneticPr fontId="4"/>
  </si>
  <si>
    <t>80～84</t>
    <phoneticPr fontId="4"/>
  </si>
  <si>
    <t>平均年齢</t>
    <rPh sb="0" eb="2">
      <t>ヘイキン</t>
    </rPh>
    <rPh sb="2" eb="4">
      <t>ネンレイ</t>
    </rPh>
    <phoneticPr fontId="4"/>
  </si>
  <si>
    <t>年齢中位数</t>
    <rPh sb="0" eb="2">
      <t>ネンレイ</t>
    </rPh>
    <rPh sb="2" eb="4">
      <t>チュウクライ</t>
    </rPh>
    <rPh sb="4" eb="5">
      <t>スウ</t>
    </rPh>
    <phoneticPr fontId="4"/>
  </si>
  <si>
    <t>25～29</t>
    <phoneticPr fontId="4"/>
  </si>
  <si>
    <t>55～59</t>
    <phoneticPr fontId="4"/>
  </si>
  <si>
    <t>85～89</t>
    <phoneticPr fontId="4"/>
  </si>
  <si>
    <t>１１. 産業（大分類）男女別</t>
    <rPh sb="4" eb="6">
      <t>サンギョウ</t>
    </rPh>
    <rPh sb="7" eb="10">
      <t>ダイブンルイ</t>
    </rPh>
    <rPh sb="11" eb="13">
      <t>ダンジョ</t>
    </rPh>
    <rPh sb="13" eb="14">
      <t>ベツ</t>
    </rPh>
    <phoneticPr fontId="4"/>
  </si>
  <si>
    <t>産業別</t>
    <rPh sb="0" eb="1">
      <t>サン</t>
    </rPh>
    <rPh sb="1" eb="2">
      <t>ギョウ</t>
    </rPh>
    <rPh sb="2" eb="3">
      <t>ベツ</t>
    </rPh>
    <phoneticPr fontId="4"/>
  </si>
  <si>
    <t>平成12年</t>
    <rPh sb="0" eb="1">
      <t>ヒラ</t>
    </rPh>
    <rPh sb="1" eb="2">
      <t>シゲル</t>
    </rPh>
    <rPh sb="4" eb="5">
      <t>ネン</t>
    </rPh>
    <phoneticPr fontId="4"/>
  </si>
  <si>
    <t>（大分類）</t>
    <rPh sb="1" eb="2">
      <t>ダイ</t>
    </rPh>
    <rPh sb="2" eb="3">
      <t>ブン</t>
    </rPh>
    <rPh sb="3" eb="4">
      <t>タグイ</t>
    </rPh>
    <phoneticPr fontId="4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</si>
  <si>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</si>
  <si>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漁業</t>
    <rPh sb="0" eb="2">
      <t>ギョギョウ</t>
    </rPh>
    <phoneticPr fontId="4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</si>
  <si>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</si>
  <si>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</si>
  <si>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製造業</t>
    <rPh sb="0" eb="3">
      <t>セイゾウギョウ</t>
    </rPh>
    <phoneticPr fontId="4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</si>
  <si>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</si>
  <si>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</si>
  <si>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4"/>
  </si>
  <si>
    <t>注 ： 日本標準産業分類(平成19年11月改定)</t>
    <rPh sb="0" eb="1">
      <t>チュウ</t>
    </rPh>
    <rPh sb="4" eb="6">
      <t>ニホン</t>
    </rPh>
    <rPh sb="6" eb="8">
      <t>ヒョウジュン</t>
    </rPh>
    <rPh sb="8" eb="10">
      <t>サンギョウ</t>
    </rPh>
    <rPh sb="10" eb="12">
      <t>ブンルイ</t>
    </rPh>
    <rPh sb="13" eb="15">
      <t>ヘイセイ</t>
    </rPh>
    <rPh sb="17" eb="18">
      <t>ネン</t>
    </rPh>
    <rPh sb="20" eb="21">
      <t>ガツ</t>
    </rPh>
    <rPh sb="21" eb="23">
      <t>カイテイ</t>
    </rPh>
    <phoneticPr fontId="4"/>
  </si>
  <si>
    <t>15歳以上の就業者の推移</t>
  </si>
  <si>
    <t>平成17年</t>
    <rPh sb="0" eb="1">
      <t>ヒラ</t>
    </rPh>
    <rPh sb="1" eb="2">
      <t>シゲル</t>
    </rPh>
    <rPh sb="4" eb="5">
      <t>ネン</t>
    </rPh>
    <phoneticPr fontId="4"/>
  </si>
  <si>
    <t>農業・林業</t>
    <rPh sb="0" eb="1">
      <t>ノウ</t>
    </rPh>
    <rPh sb="1" eb="2">
      <t>ギョウ</t>
    </rPh>
    <rPh sb="3" eb="5">
      <t>リンギョウ</t>
    </rPh>
    <phoneticPr fontId="4"/>
  </si>
  <si>
    <t>情報通信</t>
    <rPh sb="0" eb="2">
      <t>ジョウホウ</t>
    </rPh>
    <rPh sb="2" eb="4">
      <t>ツウシン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</si>
  <si>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</si>
  <si>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</si>
  <si>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</si>
  <si>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</si>
  <si>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</si>
  <si>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</si>
  <si>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</si>
  <si>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複合サービス業</t>
    <rPh sb="0" eb="2">
      <t>フクゴウ</t>
    </rPh>
    <rPh sb="6" eb="7">
      <t>ギョウ</t>
    </rPh>
    <phoneticPr fontId="4"/>
  </si>
  <si>
    <r>
      <t>サービス業</t>
    </r>
    <r>
      <rPr>
        <sz val="8"/>
        <rFont val="ＭＳ 明朝"/>
        <family val="1"/>
        <charset val="128"/>
      </rPr>
      <t>(他に分類されないもの)</t>
    </r>
    <rPh sb="4" eb="5">
      <t>ギョウ</t>
    </rPh>
    <rPh sb="6" eb="7">
      <t>タ</t>
    </rPh>
    <rPh sb="8" eb="10">
      <t>ブンルイ</t>
    </rPh>
    <phoneticPr fontId="4"/>
  </si>
  <si>
    <r>
      <t>公務</t>
    </r>
    <r>
      <rPr>
        <sz val="7"/>
        <rFont val="ＭＳ 明朝"/>
        <family val="1"/>
        <charset val="128"/>
      </rPr>
      <t>(他に分類されないもの)</t>
    </r>
    <rPh sb="0" eb="2">
      <t>コウム</t>
    </rPh>
    <rPh sb="3" eb="4">
      <t>タ</t>
    </rPh>
    <rPh sb="5" eb="7">
      <t>ブンルイ</t>
    </rPh>
    <phoneticPr fontId="4"/>
  </si>
  <si>
    <t>　資料：国勢調査</t>
    <rPh sb="1" eb="3">
      <t>シリョウ</t>
    </rPh>
    <rPh sb="4" eb="6">
      <t>コクセイ</t>
    </rPh>
    <rPh sb="6" eb="8">
      <t>チョウサ</t>
    </rPh>
    <phoneticPr fontId="4"/>
  </si>
  <si>
    <t>１２. 男女別15歳以上</t>
    <rPh sb="4" eb="6">
      <t>ダンジョ</t>
    </rPh>
    <rPh sb="6" eb="7">
      <t>ベツ</t>
    </rPh>
    <rPh sb="9" eb="10">
      <t>サイ</t>
    </rPh>
    <rPh sb="10" eb="12">
      <t>イジョウ</t>
    </rPh>
    <phoneticPr fontId="4"/>
  </si>
  <si>
    <t>労働力人口の推移</t>
  </si>
  <si>
    <t>労働力人口</t>
    <rPh sb="0" eb="1">
      <t>ロウ</t>
    </rPh>
    <rPh sb="1" eb="2">
      <t>ドウ</t>
    </rPh>
    <rPh sb="2" eb="3">
      <t>チカラ</t>
    </rPh>
    <rPh sb="3" eb="4">
      <t>ヒト</t>
    </rPh>
    <rPh sb="4" eb="5">
      <t>クチ</t>
    </rPh>
    <phoneticPr fontId="4"/>
  </si>
  <si>
    <t>非労働</t>
    <rPh sb="0" eb="1">
      <t>ヒ</t>
    </rPh>
    <rPh sb="1" eb="3">
      <t>ロウドウ</t>
    </rPh>
    <phoneticPr fontId="4"/>
  </si>
  <si>
    <t>労働力人口</t>
    <rPh sb="0" eb="3">
      <t>ロウドウリョク</t>
    </rPh>
    <rPh sb="3" eb="5">
      <t>ジンコウ</t>
    </rPh>
    <phoneticPr fontId="4"/>
  </si>
  <si>
    <t>就業者</t>
    <rPh sb="0" eb="3">
      <t>シュウギョウシャ</t>
    </rPh>
    <phoneticPr fontId="4"/>
  </si>
  <si>
    <t>完全失業者</t>
    <rPh sb="0" eb="2">
      <t>カンゼン</t>
    </rPh>
    <rPh sb="2" eb="5">
      <t>シツギョウシャ</t>
    </rPh>
    <phoneticPr fontId="4"/>
  </si>
  <si>
    <t>力人口</t>
    <rPh sb="0" eb="1">
      <t>リョク</t>
    </rPh>
    <rPh sb="1" eb="3">
      <t>ジンコウ</t>
    </rPh>
    <phoneticPr fontId="4"/>
  </si>
  <si>
    <t>　注 ： 総数には労働力状態「不詳」を含む</t>
    <rPh sb="1" eb="2">
      <t>チュウ</t>
    </rPh>
    <rPh sb="5" eb="7">
      <t>ソウスウ</t>
    </rPh>
    <rPh sb="9" eb="11">
      <t>ロウドウ</t>
    </rPh>
    <rPh sb="11" eb="12">
      <t>リョク</t>
    </rPh>
    <rPh sb="12" eb="14">
      <t>ジョウタイ</t>
    </rPh>
    <rPh sb="15" eb="17">
      <t>フショウ</t>
    </rPh>
    <rPh sb="19" eb="20">
      <t>フク</t>
    </rPh>
    <phoneticPr fontId="4"/>
  </si>
  <si>
    <t>　　資料：国勢調査</t>
    <rPh sb="2" eb="4">
      <t>シリョウ</t>
    </rPh>
    <rPh sb="5" eb="7">
      <t>コクセイ</t>
    </rPh>
    <rPh sb="7" eb="9">
      <t>チョウサ</t>
    </rPh>
    <phoneticPr fontId="4"/>
  </si>
  <si>
    <t xml:space="preserve">　　　 </t>
    <phoneticPr fontId="4"/>
  </si>
  <si>
    <t>１３. 配偶関係（4区分）､年齢（5歳階級）､男女別15歳以上人口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29">
      <t>サイ</t>
    </rPh>
    <rPh sb="29" eb="31">
      <t>イジョウ</t>
    </rPh>
    <rPh sb="31" eb="33">
      <t>ジンコウ</t>
    </rPh>
    <phoneticPr fontId="4"/>
  </si>
  <si>
    <t>年　　齢</t>
    <rPh sb="0" eb="1">
      <t>ネン</t>
    </rPh>
    <rPh sb="3" eb="4">
      <t>レイ</t>
    </rPh>
    <phoneticPr fontId="4"/>
  </si>
  <si>
    <t>総　数</t>
    <rPh sb="0" eb="1">
      <t>ソウ</t>
    </rPh>
    <rPh sb="2" eb="3">
      <t>スウ</t>
    </rPh>
    <phoneticPr fontId="4"/>
  </si>
  <si>
    <t>（5歳階級）</t>
    <rPh sb="2" eb="3">
      <t>サイ</t>
    </rPh>
    <rPh sb="3" eb="5">
      <t>カイキュウ</t>
    </rPh>
    <phoneticPr fontId="4"/>
  </si>
  <si>
    <t>未　婚</t>
    <rPh sb="0" eb="1">
      <t>ミ</t>
    </rPh>
    <rPh sb="2" eb="3">
      <t>コン</t>
    </rPh>
    <phoneticPr fontId="4"/>
  </si>
  <si>
    <t>有配偶</t>
    <rPh sb="0" eb="1">
      <t>ユウ</t>
    </rPh>
    <rPh sb="1" eb="3">
      <t>ハイグウ</t>
    </rPh>
    <phoneticPr fontId="4"/>
  </si>
  <si>
    <t>死　別</t>
    <rPh sb="0" eb="1">
      <t>シ</t>
    </rPh>
    <rPh sb="2" eb="3">
      <t>ベツ</t>
    </rPh>
    <phoneticPr fontId="4"/>
  </si>
  <si>
    <t>離　別</t>
    <rPh sb="0" eb="1">
      <t>リ</t>
    </rPh>
    <rPh sb="2" eb="3">
      <t>ベツ</t>
    </rPh>
    <phoneticPr fontId="4"/>
  </si>
  <si>
    <t>15～19歳</t>
    <rPh sb="5" eb="6">
      <t>サイ</t>
    </rPh>
    <phoneticPr fontId="4"/>
  </si>
  <si>
    <t>-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</si>
  <si>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</si>
  <si>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</si>
  <si>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</si>
  <si>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</si>
  <si>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</si>
  <si>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</si>
  <si>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</si>
  <si>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</si>
  <si>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</si>
  <si>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</si>
  <si>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</si>
  <si>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</si>
  <si>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</si>
  <si>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１４. 沖縄県市別、郡別人口、面積及び人口密度</t>
    <rPh sb="4" eb="6">
      <t>オキナワ</t>
    </rPh>
    <rPh sb="6" eb="7">
      <t>ケン</t>
    </rPh>
    <rPh sb="7" eb="8">
      <t>シ</t>
    </rPh>
    <rPh sb="8" eb="9">
      <t>ベツ</t>
    </rPh>
    <rPh sb="10" eb="11">
      <t>グン</t>
    </rPh>
    <rPh sb="11" eb="12">
      <t>ベツ</t>
    </rPh>
    <rPh sb="12" eb="14">
      <t>ジンコウ</t>
    </rPh>
    <rPh sb="15" eb="17">
      <t>メンセキ</t>
    </rPh>
    <rPh sb="17" eb="18">
      <t>オヨ</t>
    </rPh>
    <rPh sb="19" eb="21">
      <t>ジンコウ</t>
    </rPh>
    <rPh sb="21" eb="23">
      <t>ミツド</t>
    </rPh>
    <phoneticPr fontId="4"/>
  </si>
  <si>
    <t>地区</t>
    <rPh sb="0" eb="2">
      <t>チク</t>
    </rPh>
    <phoneticPr fontId="4"/>
  </si>
  <si>
    <t>人　口</t>
    <rPh sb="0" eb="1">
      <t>ジン</t>
    </rPh>
    <rPh sb="2" eb="3">
      <t>コウ</t>
    </rPh>
    <phoneticPr fontId="4"/>
  </si>
  <si>
    <t>市　部</t>
    <rPh sb="0" eb="1">
      <t>シ</t>
    </rPh>
    <rPh sb="2" eb="3">
      <t>ブ</t>
    </rPh>
    <phoneticPr fontId="4"/>
  </si>
  <si>
    <t>沖縄県</t>
    <rPh sb="0" eb="2">
      <t>オキナワ</t>
    </rPh>
    <rPh sb="2" eb="3">
      <t>ケン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</si>
  <si>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</si>
  <si>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</si>
  <si>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郡　部</t>
    <rPh sb="0" eb="1">
      <t>グン</t>
    </rPh>
    <rPh sb="2" eb="3">
      <t>ブ</t>
    </rPh>
    <phoneticPr fontId="4"/>
  </si>
  <si>
    <t>人口に対</t>
    <rPh sb="0" eb="2">
      <t>ジンコウ</t>
    </rPh>
    <rPh sb="3" eb="4">
      <t>タイ</t>
    </rPh>
    <phoneticPr fontId="4"/>
  </si>
  <si>
    <t>人口に対</t>
    <rPh sb="0" eb="1">
      <t>ヒト</t>
    </rPh>
    <rPh sb="1" eb="2">
      <t>コウ</t>
    </rPh>
    <rPh sb="3" eb="4">
      <t>タイ</t>
    </rPh>
    <phoneticPr fontId="4"/>
  </si>
  <si>
    <t>する割合</t>
    <rPh sb="2" eb="4">
      <t>ワリアイ</t>
    </rPh>
    <phoneticPr fontId="4"/>
  </si>
  <si>
    <t>市町村別</t>
    <rPh sb="0" eb="3">
      <t>シチョウソン</t>
    </rPh>
    <rPh sb="3" eb="4">
      <t>ベツ</t>
    </rPh>
    <phoneticPr fontId="4"/>
  </si>
  <si>
    <t>郡部</t>
    <rPh sb="0" eb="2">
      <t>グンブ</t>
    </rPh>
    <phoneticPr fontId="4"/>
  </si>
  <si>
    <t>市部</t>
    <rPh sb="0" eb="2">
      <t>シブ</t>
    </rPh>
    <phoneticPr fontId="4"/>
  </si>
  <si>
    <t>国頭郡</t>
    <rPh sb="0" eb="3">
      <t>クニガミグン</t>
    </rPh>
    <phoneticPr fontId="4"/>
  </si>
  <si>
    <t>宜野湾市</t>
    <phoneticPr fontId="4"/>
  </si>
  <si>
    <t>那覇市</t>
    <phoneticPr fontId="4"/>
  </si>
  <si>
    <t>読谷村</t>
    <rPh sb="0" eb="3">
      <t>ヨミタンソン</t>
    </rPh>
    <phoneticPr fontId="4"/>
  </si>
  <si>
    <t>石垣市</t>
    <phoneticPr fontId="4"/>
  </si>
  <si>
    <t>嘉手納町</t>
    <rPh sb="0" eb="3">
      <t>カデナ</t>
    </rPh>
    <rPh sb="3" eb="4">
      <t>チョウ</t>
    </rPh>
    <phoneticPr fontId="4"/>
  </si>
  <si>
    <t>浦添市</t>
    <phoneticPr fontId="4"/>
  </si>
  <si>
    <t>北谷町</t>
    <rPh sb="0" eb="3">
      <t>チャタンチョウ</t>
    </rPh>
    <phoneticPr fontId="4"/>
  </si>
  <si>
    <t>名護市</t>
    <phoneticPr fontId="4"/>
  </si>
  <si>
    <t>北中城村</t>
    <rPh sb="0" eb="3">
      <t>キタナカグスク</t>
    </rPh>
    <rPh sb="3" eb="4">
      <t>ソン</t>
    </rPh>
    <phoneticPr fontId="4"/>
  </si>
  <si>
    <t>糸満市</t>
    <phoneticPr fontId="4"/>
  </si>
  <si>
    <t>中城村</t>
    <rPh sb="0" eb="2">
      <t>ナカグスク</t>
    </rPh>
    <rPh sb="2" eb="3">
      <t>ソン</t>
    </rPh>
    <phoneticPr fontId="4"/>
  </si>
  <si>
    <t>沖縄市</t>
    <phoneticPr fontId="4"/>
  </si>
  <si>
    <t>西原町</t>
    <rPh sb="0" eb="3">
      <t>ニシハラチョウ</t>
    </rPh>
    <phoneticPr fontId="4"/>
  </si>
  <si>
    <t>豊見城市</t>
    <phoneticPr fontId="4"/>
  </si>
  <si>
    <t>島尻郡</t>
    <rPh sb="0" eb="3">
      <t>シマジリグン</t>
    </rPh>
    <phoneticPr fontId="4"/>
  </si>
  <si>
    <t>うるま市</t>
    <phoneticPr fontId="4"/>
  </si>
  <si>
    <t>宮古郡</t>
    <rPh sb="0" eb="3">
      <t>ミヤコグン</t>
    </rPh>
    <phoneticPr fontId="4"/>
  </si>
  <si>
    <t>宮古島市</t>
    <phoneticPr fontId="4"/>
  </si>
  <si>
    <t>八重山郡</t>
    <rPh sb="0" eb="4">
      <t>ヤエヤマグン</t>
    </rPh>
    <phoneticPr fontId="4"/>
  </si>
  <si>
    <t>１５．住居の種類・住宅の所有の関係(6区分)別一般世帯数、一般世帯人員</t>
    <phoneticPr fontId="4"/>
  </si>
  <si>
    <t>　及び1世帯当たり世帯人員</t>
    <rPh sb="1" eb="2">
      <t>オヨ</t>
    </rPh>
    <rPh sb="4" eb="6">
      <t>セタイ</t>
    </rPh>
    <rPh sb="6" eb="7">
      <t>ア</t>
    </rPh>
    <rPh sb="9" eb="11">
      <t>セタイ</t>
    </rPh>
    <rPh sb="11" eb="13">
      <t>ジンイン</t>
    </rPh>
    <phoneticPr fontId="4"/>
  </si>
  <si>
    <t>住居の種類</t>
    <rPh sb="0" eb="2">
      <t>ジュウキョ</t>
    </rPh>
    <rPh sb="3" eb="5">
      <t>シュルイ</t>
    </rPh>
    <phoneticPr fontId="4"/>
  </si>
  <si>
    <t>１世帯</t>
    <rPh sb="1" eb="3">
      <t>セタイ</t>
    </rPh>
    <phoneticPr fontId="4"/>
  </si>
  <si>
    <t>住宅の所有の関係</t>
    <rPh sb="0" eb="2">
      <t>ジュウタク</t>
    </rPh>
    <rPh sb="3" eb="5">
      <t>ショユウ</t>
    </rPh>
    <rPh sb="6" eb="8">
      <t>カンケイ</t>
    </rPh>
    <phoneticPr fontId="4"/>
  </si>
  <si>
    <t>世帯人員</t>
    <rPh sb="0" eb="2">
      <t>セタイ</t>
    </rPh>
    <rPh sb="2" eb="4">
      <t>ジンイン</t>
    </rPh>
    <phoneticPr fontId="4"/>
  </si>
  <si>
    <t>当たり</t>
    <rPh sb="0" eb="1">
      <t>ア</t>
    </rPh>
    <phoneticPr fontId="4"/>
  </si>
  <si>
    <t>（6 区分）</t>
    <rPh sb="3" eb="5">
      <t>クブン</t>
    </rPh>
    <phoneticPr fontId="4"/>
  </si>
  <si>
    <t>世帯人員</t>
    <rPh sb="0" eb="2">
      <t>セタイ</t>
    </rPh>
    <rPh sb="2" eb="3">
      <t>ジン</t>
    </rPh>
    <rPh sb="3" eb="4">
      <t>イン</t>
    </rPh>
    <phoneticPr fontId="4"/>
  </si>
  <si>
    <t>一般世帯</t>
    <rPh sb="0" eb="2">
      <t>イッパン</t>
    </rPh>
    <rPh sb="2" eb="4">
      <t>セタイ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</si>
  <si>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</si>
  <si>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</si>
  <si>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（持ち家）</t>
    <rPh sb="1" eb="2">
      <t>モ</t>
    </rPh>
    <rPh sb="3" eb="4">
      <t>イエ</t>
    </rPh>
    <phoneticPr fontId="4"/>
  </si>
  <si>
    <t>（公営･公団･公社の借家）</t>
    <rPh sb="1" eb="3">
      <t>コウエイ</t>
    </rPh>
    <rPh sb="4" eb="6">
      <t>コウダン</t>
    </rPh>
    <rPh sb="7" eb="9">
      <t>コウシャ</t>
    </rPh>
    <rPh sb="10" eb="12">
      <t>シャクヤ</t>
    </rPh>
    <phoneticPr fontId="4"/>
  </si>
  <si>
    <t>（民営の借家）</t>
    <rPh sb="1" eb="3">
      <t>ミンエイ</t>
    </rPh>
    <rPh sb="4" eb="6">
      <t>シャクヤ</t>
    </rPh>
    <phoneticPr fontId="4"/>
  </si>
  <si>
    <t>（給与住宅）</t>
    <rPh sb="1" eb="3">
      <t>キュウヨ</t>
    </rPh>
    <rPh sb="3" eb="5">
      <t>ジュウタク</t>
    </rPh>
    <phoneticPr fontId="4"/>
  </si>
  <si>
    <t>間借り</t>
    <rPh sb="0" eb="2">
      <t>マガ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</si>
  <si>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</si>
  <si>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１６．住宅の建て方（6区分）別住宅に住む一般世帯数、一般世帯人員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2">
      <t>イッパン</t>
    </rPh>
    <rPh sb="22" eb="25">
      <t>セタイスウ</t>
    </rPh>
    <rPh sb="26" eb="28">
      <t>イッパン</t>
    </rPh>
    <rPh sb="28" eb="30">
      <t>セタイ</t>
    </rPh>
    <rPh sb="30" eb="32">
      <t>ジンイン</t>
    </rPh>
    <phoneticPr fontId="4"/>
  </si>
  <si>
    <t>　　　及び1世帯当たり世帯人員</t>
    <rPh sb="3" eb="4">
      <t>オヨ</t>
    </rPh>
    <rPh sb="6" eb="8">
      <t>セタイ</t>
    </rPh>
    <rPh sb="8" eb="9">
      <t>ア</t>
    </rPh>
    <rPh sb="11" eb="13">
      <t>セタイ</t>
    </rPh>
    <rPh sb="13" eb="15">
      <t>ジンイン</t>
    </rPh>
    <phoneticPr fontId="4"/>
  </si>
  <si>
    <t>住宅の建て方　　（6区分）　　　　　</t>
    <rPh sb="0" eb="2">
      <t>ジュウタク</t>
    </rPh>
    <rPh sb="3" eb="4">
      <t>タ</t>
    </rPh>
    <rPh sb="5" eb="6">
      <t>カタ</t>
    </rPh>
    <rPh sb="10" eb="12">
      <t>クブン</t>
    </rPh>
    <phoneticPr fontId="4"/>
  </si>
  <si>
    <t>一戸建</t>
    <rPh sb="0" eb="3">
      <t>イッコダ</t>
    </rPh>
    <phoneticPr fontId="4"/>
  </si>
  <si>
    <t>長屋建</t>
    <rPh sb="0" eb="2">
      <t>ナガヤ</t>
    </rPh>
    <rPh sb="2" eb="3">
      <t>ダ</t>
    </rPh>
    <phoneticPr fontId="4"/>
  </si>
  <si>
    <t>共同住宅</t>
    <rPh sb="0" eb="2">
      <t>キョウドウ</t>
    </rPh>
    <rPh sb="2" eb="4">
      <t>ジュウタク</t>
    </rPh>
    <phoneticPr fontId="4"/>
  </si>
  <si>
    <t>建物全体の階数</t>
    <rPh sb="0" eb="2">
      <t>タテモノ</t>
    </rPh>
    <rPh sb="2" eb="4">
      <t>ゼンタイ</t>
    </rPh>
    <rPh sb="5" eb="7">
      <t>カイスウ</t>
    </rPh>
    <phoneticPr fontId="4"/>
  </si>
  <si>
    <t>1･2階建</t>
    <rPh sb="3" eb="4">
      <t>カイ</t>
    </rPh>
    <rPh sb="4" eb="5">
      <t>タ</t>
    </rPh>
    <phoneticPr fontId="4"/>
  </si>
  <si>
    <t>3～5階建</t>
    <rPh sb="3" eb="4">
      <t>カイ</t>
    </rPh>
    <rPh sb="4" eb="5">
      <t>タ</t>
    </rPh>
    <phoneticPr fontId="4"/>
  </si>
  <si>
    <t>6階～10階建</t>
    <rPh sb="1" eb="2">
      <t>カイ</t>
    </rPh>
    <rPh sb="5" eb="6">
      <t>カイ</t>
    </rPh>
    <rPh sb="6" eb="7">
      <t>タ</t>
    </rPh>
    <phoneticPr fontId="4"/>
  </si>
  <si>
    <t>11階建以上</t>
    <rPh sb="2" eb="3">
      <t>カイ</t>
    </rPh>
    <rPh sb="3" eb="4">
      <t>タ</t>
    </rPh>
    <rPh sb="4" eb="6">
      <t>イジョウ</t>
    </rPh>
    <phoneticPr fontId="4"/>
  </si>
  <si>
    <t>一般世帯数</t>
    <rPh sb="0" eb="2">
      <t>イッパン</t>
    </rPh>
    <rPh sb="2" eb="5">
      <t>セタイスウ</t>
    </rPh>
    <phoneticPr fontId="4"/>
  </si>
  <si>
    <t>一般世帯人員</t>
    <rPh sb="0" eb="2">
      <t>イッパン</t>
    </rPh>
    <rPh sb="2" eb="4">
      <t>セタイ</t>
    </rPh>
    <rPh sb="4" eb="6">
      <t>ジンイン</t>
    </rPh>
    <phoneticPr fontId="4"/>
  </si>
  <si>
    <t>1世帯当たり</t>
    <rPh sb="1" eb="3">
      <t>セタイ</t>
    </rPh>
    <rPh sb="3" eb="4">
      <t>ア</t>
    </rPh>
    <phoneticPr fontId="4"/>
  </si>
  <si>
    <t>　注：住宅の建て方「不詳」を含む</t>
    <rPh sb="1" eb="2">
      <t>チュウ</t>
    </rPh>
    <rPh sb="3" eb="5">
      <t>ジュウタク</t>
    </rPh>
    <phoneticPr fontId="4"/>
  </si>
  <si>
    <t>１７．世帯の家族類型（16区分）別一般世帯数及び一般世帯人員</t>
    <rPh sb="3" eb="5">
      <t>セタイ</t>
    </rPh>
    <rPh sb="6" eb="8">
      <t>カゾク</t>
    </rPh>
    <rPh sb="8" eb="9">
      <t>ルイ</t>
    </rPh>
    <rPh sb="9" eb="10">
      <t>カタ</t>
    </rPh>
    <rPh sb="13" eb="15">
      <t>クブン</t>
    </rPh>
    <rPh sb="16" eb="17">
      <t>ベツ</t>
    </rPh>
    <rPh sb="17" eb="19">
      <t>イッパン</t>
    </rPh>
    <rPh sb="19" eb="21">
      <t>セタイ</t>
    </rPh>
    <rPh sb="21" eb="22">
      <t>スウ</t>
    </rPh>
    <rPh sb="22" eb="23">
      <t>オヨ</t>
    </rPh>
    <rPh sb="24" eb="26">
      <t>イッパン</t>
    </rPh>
    <rPh sb="26" eb="28">
      <t>セタイ</t>
    </rPh>
    <rPh sb="28" eb="30">
      <t>ジンイン</t>
    </rPh>
    <phoneticPr fontId="4"/>
  </si>
  <si>
    <t>(6歳未満・18歳未満親族のいる一般世帯</t>
    <phoneticPr fontId="4"/>
  </si>
  <si>
    <t>　　　　　　　及び3世代世帯並びに母子世帯及び父子世帯－特　掲)</t>
    <phoneticPr fontId="4"/>
  </si>
  <si>
    <t>区　　　　分</t>
    <rPh sb="0" eb="1">
      <t>ク</t>
    </rPh>
    <rPh sb="5" eb="6">
      <t>ブン</t>
    </rPh>
    <phoneticPr fontId="4"/>
  </si>
  <si>
    <t>親族</t>
    <rPh sb="0" eb="2">
      <t>シンゾク</t>
    </rPh>
    <phoneticPr fontId="4"/>
  </si>
  <si>
    <t>世帯</t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</si>
  <si>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4"/>
  </si>
  <si>
    <t>その</t>
    <phoneticPr fontId="4"/>
  </si>
  <si>
    <t>他の親族世帯</t>
  </si>
  <si>
    <t>非親族</t>
    <rPh sb="0" eb="1">
      <t>ヒ</t>
    </rPh>
    <rPh sb="1" eb="3">
      <t>シンゾク</t>
    </rPh>
    <phoneticPr fontId="4"/>
  </si>
  <si>
    <t>単独</t>
    <rPh sb="0" eb="2">
      <t>タンドク</t>
    </rPh>
    <phoneticPr fontId="4"/>
  </si>
  <si>
    <t>総  数</t>
    <rPh sb="0" eb="1">
      <t>フサ</t>
    </rPh>
    <rPh sb="3" eb="4">
      <t>カズ</t>
    </rPh>
    <phoneticPr fontId="4"/>
  </si>
  <si>
    <t>夫婦のみの世帯</t>
    <rPh sb="0" eb="1">
      <t>オット</t>
    </rPh>
    <rPh sb="1" eb="2">
      <t>フ</t>
    </rPh>
    <rPh sb="5" eb="7">
      <t>セタイ</t>
    </rPh>
    <phoneticPr fontId="4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</si>
  <si>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4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</si>
  <si>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4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</si>
  <si>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4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</si>
  <si>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4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</si>
  <si>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4"/>
  </si>
  <si>
    <t>夫婦、子供と両親からなる世帯</t>
    <rPh sb="0" eb="2">
      <t>フウフ</t>
    </rPh>
    <rPh sb="3" eb="5">
      <t>コドモ</t>
    </rPh>
    <rPh sb="6" eb="8">
      <t>リョウシン</t>
    </rPh>
    <rPh sb="12" eb="14">
      <t>セタイ</t>
    </rPh>
    <phoneticPr fontId="4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</si>
  <si>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4"/>
  </si>
  <si>
    <t>夫婦と他の親族（親､子供を含まない）から成る世帯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4"/>
  </si>
  <si>
    <t>夫婦､子供と他の親族（親を含まない）から成る世帯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4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</si>
  <si>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4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</si>
  <si>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4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</si>
  <si>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4"/>
  </si>
  <si>
    <t>他に分類されない世帯</t>
    <rPh sb="0" eb="1">
      <t>タ</t>
    </rPh>
    <rPh sb="2" eb="4">
      <t>ブンルイ</t>
    </rPh>
    <rPh sb="8" eb="10">
      <t>セタイ</t>
    </rPh>
    <phoneticPr fontId="4"/>
  </si>
  <si>
    <t>を含む</t>
    <rPh sb="1" eb="2">
      <t>フク</t>
    </rPh>
    <phoneticPr fontId="4"/>
  </si>
  <si>
    <t>世帯</t>
    <rPh sb="0" eb="2">
      <t>セタイ</t>
    </rPh>
    <phoneticPr fontId="4"/>
  </si>
  <si>
    <t>（再掲）</t>
    <rPh sb="1" eb="2">
      <t>サイ</t>
    </rPh>
    <rPh sb="2" eb="3">
      <t>ケイ</t>
    </rPh>
    <phoneticPr fontId="4"/>
  </si>
  <si>
    <t>6歳未満親族のいる一般世帯</t>
    <rPh sb="1" eb="4">
      <t>サイミマン</t>
    </rPh>
    <rPh sb="4" eb="6">
      <t>シンゾク</t>
    </rPh>
    <rPh sb="9" eb="11">
      <t>イッパン</t>
    </rPh>
    <rPh sb="11" eb="13">
      <t>セタイ</t>
    </rPh>
    <phoneticPr fontId="4"/>
  </si>
  <si>
    <t>6歳未満世帯人員</t>
    <rPh sb="1" eb="4">
      <t>サイミマン</t>
    </rPh>
    <rPh sb="4" eb="6">
      <t>セタイ</t>
    </rPh>
    <rPh sb="6" eb="8">
      <t>ジンイン</t>
    </rPh>
    <phoneticPr fontId="4"/>
  </si>
  <si>
    <t>18歳未満親族のいる一般世帯</t>
    <rPh sb="2" eb="3">
      <t>サイ</t>
    </rPh>
    <rPh sb="3" eb="5">
      <t>ミマン</t>
    </rPh>
    <rPh sb="5" eb="7">
      <t>シンゾク</t>
    </rPh>
    <rPh sb="10" eb="12">
      <t>イッパン</t>
    </rPh>
    <rPh sb="12" eb="14">
      <t>セタイ</t>
    </rPh>
    <phoneticPr fontId="4"/>
  </si>
  <si>
    <t>18歳未満親族人員</t>
    <rPh sb="2" eb="3">
      <t>サイ</t>
    </rPh>
    <rPh sb="3" eb="5">
      <t>ミマン</t>
    </rPh>
    <rPh sb="5" eb="7">
      <t>シンゾク</t>
    </rPh>
    <rPh sb="7" eb="9">
      <t>ジンイン</t>
    </rPh>
    <phoneticPr fontId="4"/>
  </si>
  <si>
    <t>３世代世帯</t>
    <rPh sb="1" eb="3">
      <t>セダイ</t>
    </rPh>
    <rPh sb="3" eb="5">
      <t>セタイ</t>
    </rPh>
    <phoneticPr fontId="4"/>
  </si>
  <si>
    <t>注：世帯の家族類型「不詳」を含む</t>
    <rPh sb="0" eb="1">
      <t>チュウ</t>
    </rPh>
    <rPh sb="2" eb="4">
      <t>セタイ</t>
    </rPh>
    <phoneticPr fontId="4"/>
  </si>
  <si>
    <t>　　夫の親か妻の親か特定できない場合を含む</t>
    <phoneticPr fontId="4"/>
  </si>
  <si>
    <t>１８．人口集中地区、人口増減数、面積及び人口密度の推移</t>
    <rPh sb="3" eb="5">
      <t>ジンコウ</t>
    </rPh>
    <rPh sb="5" eb="7">
      <t>シュウチュウ</t>
    </rPh>
    <rPh sb="7" eb="9">
      <t>チク</t>
    </rPh>
    <rPh sb="10" eb="12">
      <t>ジンコウ</t>
    </rPh>
    <rPh sb="12" eb="14">
      <t>ゾウゲン</t>
    </rPh>
    <rPh sb="14" eb="15">
      <t>スウ</t>
    </rPh>
    <rPh sb="16" eb="18">
      <t>メンセキ</t>
    </rPh>
    <rPh sb="18" eb="19">
      <t>オヨ</t>
    </rPh>
    <rPh sb="20" eb="22">
      <t>ジンコウ</t>
    </rPh>
    <rPh sb="22" eb="24">
      <t>ミツド</t>
    </rPh>
    <rPh sb="25" eb="27">
      <t>スイイ</t>
    </rPh>
    <phoneticPr fontId="4"/>
  </si>
  <si>
    <t>人　口</t>
    <rPh sb="0" eb="1">
      <t>ヒト</t>
    </rPh>
    <rPh sb="2" eb="3">
      <t>クチ</t>
    </rPh>
    <phoneticPr fontId="4"/>
  </si>
  <si>
    <t>増減数</t>
    <rPh sb="0" eb="1">
      <t>ゾウ</t>
    </rPh>
    <rPh sb="1" eb="2">
      <t>ゲン</t>
    </rPh>
    <rPh sb="2" eb="3">
      <t>カズ</t>
    </rPh>
    <phoneticPr fontId="4"/>
  </si>
  <si>
    <t>人口密度１k㎡当たり</t>
    <rPh sb="0" eb="2">
      <t>ジンコウ</t>
    </rPh>
    <rPh sb="2" eb="4">
      <t>ミツド</t>
    </rPh>
    <rPh sb="7" eb="8">
      <t>アタ</t>
    </rPh>
    <phoneticPr fontId="4"/>
  </si>
  <si>
    <t>(DIDs)</t>
    <phoneticPr fontId="4"/>
  </si>
  <si>
    <t>１９. 世帯の家族類型、65歳以上世帯員の有無別一般世帯数、一般世帯人員</t>
    <rPh sb="4" eb="6">
      <t>セタイ</t>
    </rPh>
    <rPh sb="7" eb="9">
      <t>カゾク</t>
    </rPh>
    <rPh sb="9" eb="11">
      <t>ルイケイ</t>
    </rPh>
    <rPh sb="14" eb="15">
      <t>サイ</t>
    </rPh>
    <rPh sb="15" eb="17">
      <t>イジョウ</t>
    </rPh>
    <rPh sb="17" eb="20">
      <t>セタイイン</t>
    </rPh>
    <rPh sb="21" eb="23">
      <t>ウム</t>
    </rPh>
    <rPh sb="23" eb="24">
      <t>ベツ</t>
    </rPh>
    <rPh sb="24" eb="26">
      <t>イッパン</t>
    </rPh>
    <rPh sb="26" eb="28">
      <t>セタイ</t>
    </rPh>
    <rPh sb="28" eb="29">
      <t>スウ</t>
    </rPh>
    <phoneticPr fontId="4"/>
  </si>
  <si>
    <t xml:space="preserve">     及び65歳以上世帯人員</t>
    <phoneticPr fontId="4"/>
  </si>
  <si>
    <t>親族のみの世帯</t>
    <rPh sb="0" eb="2">
      <t>シンゾク</t>
    </rPh>
    <rPh sb="5" eb="7">
      <t>セタイ</t>
    </rPh>
    <phoneticPr fontId="4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</si>
  <si>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4"/>
  </si>
  <si>
    <t>単独世帯</t>
    <rPh sb="0" eb="2">
      <t>タンドク</t>
    </rPh>
    <rPh sb="2" eb="4">
      <t>セタイ</t>
    </rPh>
    <phoneticPr fontId="4"/>
  </si>
  <si>
    <t>核家族世帯</t>
    <rPh sb="0" eb="3">
      <t>カクカゾク</t>
    </rPh>
    <rPh sb="3" eb="5">
      <t>セタイ</t>
    </rPh>
    <phoneticPr fontId="4"/>
  </si>
  <si>
    <t>核家族以外
の世帯</t>
    <rPh sb="0" eb="3">
      <t>カクカゾク</t>
    </rPh>
    <rPh sb="3" eb="5">
      <t>イガイ</t>
    </rPh>
    <rPh sb="7" eb="9">
      <t>セタイ</t>
    </rPh>
    <phoneticPr fontId="4"/>
  </si>
  <si>
    <t>　うち65歳以上
　　　世帯員がいる世帯</t>
    <rPh sb="5" eb="6">
      <t>サイ</t>
    </rPh>
    <rPh sb="6" eb="8">
      <t>イジョウ</t>
    </rPh>
    <rPh sb="12" eb="15">
      <t>セタイイン</t>
    </rPh>
    <rPh sb="18" eb="20">
      <t>セタイ</t>
    </rPh>
    <phoneticPr fontId="4"/>
  </si>
  <si>
    <t>一般世帯員</t>
    <rPh sb="0" eb="2">
      <t>イッパン</t>
    </rPh>
    <rPh sb="2" eb="5">
      <t>セタイイン</t>
    </rPh>
    <phoneticPr fontId="4"/>
  </si>
  <si>
    <t>　　　 うち65歳以上
　　　 世帯員がいる世帯</t>
    <rPh sb="8" eb="9">
      <t>サイ</t>
    </rPh>
    <rPh sb="9" eb="11">
      <t>イジョウ</t>
    </rPh>
    <rPh sb="16" eb="19">
      <t>セタイイン</t>
    </rPh>
    <rPh sb="22" eb="24">
      <t>セタイ</t>
    </rPh>
    <phoneticPr fontId="4"/>
  </si>
  <si>
    <t>65歳以上世帯人員</t>
    <rPh sb="2" eb="3">
      <t>サイ</t>
    </rPh>
    <rPh sb="3" eb="5">
      <t>イジョウ</t>
    </rPh>
    <rPh sb="5" eb="7">
      <t>セタイ</t>
    </rPh>
    <rPh sb="7" eb="9">
      <t>ジンイン</t>
    </rPh>
    <phoneticPr fontId="4"/>
  </si>
  <si>
    <t>　注：世帯の家族類型「不詳」を含む</t>
    <rPh sb="1" eb="2">
      <t>チュウ</t>
    </rPh>
    <rPh sb="3" eb="5">
      <t>セタイ</t>
    </rPh>
    <phoneticPr fontId="4"/>
  </si>
  <si>
    <t>２０．産業（大分類）、従業上の地位　</t>
    <rPh sb="3" eb="5">
      <t>サンギョウ</t>
    </rPh>
    <rPh sb="6" eb="9">
      <t>ダイブンルイ</t>
    </rPh>
    <rPh sb="11" eb="13">
      <t>ジュウギョウ</t>
    </rPh>
    <rPh sb="13" eb="14">
      <t>ジョウ</t>
    </rPh>
    <rPh sb="15" eb="17">
      <t>チイ</t>
    </rPh>
    <phoneticPr fontId="4"/>
  </si>
  <si>
    <t>（８区分）、男女別15歳以上就業者数</t>
    <rPh sb="2" eb="4">
      <t>クブン</t>
    </rPh>
    <rPh sb="6" eb="8">
      <t>ダンジョ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4"/>
  </si>
  <si>
    <t>産　業（大分類）</t>
    <rPh sb="0" eb="1">
      <t>サン</t>
    </rPh>
    <rPh sb="2" eb="3">
      <t>ギョウ</t>
    </rPh>
    <rPh sb="4" eb="7">
      <t>ダイブンルイ</t>
    </rPh>
    <phoneticPr fontId="4"/>
  </si>
  <si>
    <t>総　　　　　　　　　　　　　　　数</t>
    <rPh sb="0" eb="1">
      <t>フサ</t>
    </rPh>
    <rPh sb="16" eb="17">
      <t>カズ</t>
    </rPh>
    <phoneticPr fontId="4"/>
  </si>
  <si>
    <t>雇用者</t>
    <rPh sb="0" eb="3">
      <t>コヨウシャ</t>
    </rPh>
    <phoneticPr fontId="4"/>
  </si>
  <si>
    <t>役員</t>
    <rPh sb="0" eb="1">
      <t>ヤク</t>
    </rPh>
    <rPh sb="1" eb="2">
      <t>イン</t>
    </rPh>
    <phoneticPr fontId="4"/>
  </si>
  <si>
    <t>雇人の
ある
業主</t>
    <rPh sb="0" eb="1">
      <t>ヤトイ</t>
    </rPh>
    <rPh sb="1" eb="2">
      <t>ヒト</t>
    </rPh>
    <rPh sb="7" eb="9">
      <t>ギョウシュ</t>
    </rPh>
    <phoneticPr fontId="4"/>
  </si>
  <si>
    <t>雇人の
ない
業主</t>
    <rPh sb="0" eb="1">
      <t>ヤトイ</t>
    </rPh>
    <rPh sb="1" eb="2">
      <t>ジン</t>
    </rPh>
    <rPh sb="7" eb="9">
      <t>ギョウシュ</t>
    </rPh>
    <phoneticPr fontId="4"/>
  </si>
  <si>
    <t>家族
従業者</t>
    <rPh sb="0" eb="1">
      <t>イエ</t>
    </rPh>
    <rPh sb="1" eb="2">
      <t>ヤカラ</t>
    </rPh>
    <rPh sb="3" eb="6">
      <t>ジュウギョウシャ</t>
    </rPh>
    <phoneticPr fontId="4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</si>
  <si>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4"/>
  </si>
  <si>
    <t>正規の職員・従業員</t>
    <rPh sb="0" eb="2">
      <t>セイキ</t>
    </rPh>
    <rPh sb="3" eb="5">
      <t>ショクイン</t>
    </rPh>
    <rPh sb="6" eb="9">
      <t>ジュウギョウイン</t>
    </rPh>
    <phoneticPr fontId="4"/>
  </si>
  <si>
    <t>労働者派遣事業所の派遣社員</t>
    <rPh sb="0" eb="2">
      <t>ロウドウ</t>
    </rPh>
    <rPh sb="2" eb="3">
      <t>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4"/>
  </si>
  <si>
    <t>パート・アルバイト・その他</t>
    <rPh sb="12" eb="13">
      <t>タ</t>
    </rPh>
    <phoneticPr fontId="4"/>
  </si>
  <si>
    <t>労働者派遣事業所の派遣社員</t>
    <rPh sb="0" eb="3">
      <t>ロウドウシャ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4"/>
  </si>
  <si>
    <t>漁業</t>
    <rPh sb="0" eb="1">
      <t>リョウ</t>
    </rPh>
    <rPh sb="1" eb="2">
      <t>ギョウ</t>
    </rPh>
    <phoneticPr fontId="4"/>
  </si>
  <si>
    <t>建設業</t>
    <rPh sb="0" eb="1">
      <t>ダテ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</si>
  <si>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ヅクリ</t>
    </rPh>
    <rPh sb="2" eb="3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</si>
  <si>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</si>
  <si>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</si>
  <si>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</si>
  <si>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</si>
  <si>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複合サービス事業</t>
    <rPh sb="0" eb="2">
      <t>フクゴウ</t>
    </rPh>
    <rPh sb="6" eb="8">
      <t>ジギョウ</t>
    </rPh>
    <phoneticPr fontId="4"/>
  </si>
  <si>
    <r>
      <rPr>
        <sz val="8"/>
        <rFont val="ＭＳ 明朝"/>
        <family val="1"/>
        <charset val="128"/>
      </rPr>
      <t>サービス業</t>
    </r>
    <r>
      <rPr>
        <sz val="7"/>
        <rFont val="ＭＳ 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4"/>
  </si>
  <si>
    <r>
      <rPr>
        <sz val="8"/>
        <rFont val="ＭＳ 明朝"/>
        <family val="1"/>
        <charset val="128"/>
      </rPr>
      <t>公務</t>
    </r>
    <r>
      <rPr>
        <sz val="7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（他に分類されるものを除く）</t>
    </r>
    <rPh sb="0" eb="1">
      <t>コウ</t>
    </rPh>
    <rPh sb="1" eb="2">
      <t>ツトム</t>
    </rPh>
    <rPh sb="4" eb="5">
      <t>ホカ</t>
    </rPh>
    <rPh sb="6" eb="8">
      <t>ブンルイ</t>
    </rPh>
    <rPh sb="14" eb="15">
      <t>ノゾ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</si>
  <si>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</si>
  <si>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（再　掲）</t>
    <rPh sb="1" eb="2">
      <t>サイ</t>
    </rPh>
    <rPh sb="3" eb="4">
      <t>ケイ</t>
    </rPh>
    <phoneticPr fontId="4"/>
  </si>
  <si>
    <t>第３次産業</t>
    <rPh sb="0" eb="1">
      <t>ダイ</t>
    </rPh>
    <rPh sb="2" eb="3">
      <t>ツギ</t>
    </rPh>
    <rPh sb="3" eb="5">
      <t>サンギョウ</t>
    </rPh>
    <phoneticPr fontId="4"/>
  </si>
  <si>
    <t>注　：　従業上の地位｢不詳｣を含む</t>
    <rPh sb="0" eb="1">
      <t>チュウ</t>
    </rPh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</si>
  <si>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２１. 夫の年齢（7区分）、妻の年齢（7区分）別夫婦のみの世帯数</t>
    <rPh sb="4" eb="5">
      <t>オット</t>
    </rPh>
    <rPh sb="6" eb="8">
      <t>ネンレイ</t>
    </rPh>
    <rPh sb="10" eb="12">
      <t>クブン</t>
    </rPh>
    <rPh sb="14" eb="15">
      <t>ツマ</t>
    </rPh>
    <rPh sb="16" eb="18">
      <t>ネンレイ</t>
    </rPh>
    <rPh sb="20" eb="22">
      <t>クブン</t>
    </rPh>
    <rPh sb="23" eb="24">
      <t>ベツ</t>
    </rPh>
    <rPh sb="24" eb="26">
      <t>フウフ</t>
    </rPh>
    <rPh sb="29" eb="32">
      <t>セタイスウ</t>
    </rPh>
    <phoneticPr fontId="4"/>
  </si>
  <si>
    <t>妻が60歳未満</t>
    <rPh sb="0" eb="1">
      <t>ツマ</t>
    </rPh>
    <rPh sb="4" eb="5">
      <t>サイ</t>
    </rPh>
    <rPh sb="5" eb="7">
      <t>ミマン</t>
    </rPh>
    <phoneticPr fontId="4"/>
  </si>
  <si>
    <t>妻　が　60　歳　以　上</t>
    <rPh sb="0" eb="1">
      <t>ツマ</t>
    </rPh>
    <rPh sb="7" eb="8">
      <t>サイ</t>
    </rPh>
    <rPh sb="9" eb="10">
      <t>イ</t>
    </rPh>
    <rPh sb="11" eb="12">
      <t>ウエ</t>
    </rPh>
    <phoneticPr fontId="4"/>
  </si>
  <si>
    <t>60～64歳</t>
    <rPh sb="5" eb="6">
      <t>サイ</t>
    </rPh>
    <phoneticPr fontId="4"/>
  </si>
  <si>
    <t>85歳</t>
    <rPh sb="2" eb="3">
      <t>サイ</t>
    </rPh>
    <phoneticPr fontId="4"/>
  </si>
  <si>
    <t>以上</t>
    <rPh sb="0" eb="1">
      <t>イ</t>
    </rPh>
    <rPh sb="1" eb="2">
      <t>ウエ</t>
    </rPh>
    <phoneticPr fontId="4"/>
  </si>
  <si>
    <t>総　　　　　　数</t>
    <rPh sb="0" eb="1">
      <t>フサ</t>
    </rPh>
    <rPh sb="7" eb="8">
      <t>カズ</t>
    </rPh>
    <phoneticPr fontId="4"/>
  </si>
  <si>
    <t>夫が</t>
    <rPh sb="0" eb="1">
      <t>オット</t>
    </rPh>
    <phoneticPr fontId="4"/>
  </si>
  <si>
    <t>60歳未満</t>
    <rPh sb="2" eb="3">
      <t>サイ</t>
    </rPh>
    <rPh sb="3" eb="5">
      <t>ミマン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</si>
  <si>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</si>
  <si>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</si>
  <si>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</si>
  <si>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</si>
  <si>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２２. 常住地又は従業地 ・通学地による年齢</t>
    <rPh sb="4" eb="5">
      <t>ジョウ</t>
    </rPh>
    <rPh sb="5" eb="6">
      <t>ジュウ</t>
    </rPh>
    <rPh sb="6" eb="7">
      <t>チ</t>
    </rPh>
    <rPh sb="7" eb="8">
      <t>マタ</t>
    </rPh>
    <rPh sb="9" eb="11">
      <t>ジュウギョウ</t>
    </rPh>
    <rPh sb="11" eb="12">
      <t>チ</t>
    </rPh>
    <rPh sb="14" eb="16">
      <t>ツウガク</t>
    </rPh>
    <rPh sb="16" eb="17">
      <t>チ</t>
    </rPh>
    <rPh sb="20" eb="22">
      <t>ネンレイ</t>
    </rPh>
    <phoneticPr fontId="4"/>
  </si>
  <si>
    <t>（5歳階級）、男女別人口及び15歳以上就業者数</t>
    <phoneticPr fontId="4"/>
  </si>
  <si>
    <t>常  住  地  に  よ  る  人  口　</t>
    <rPh sb="0" eb="1">
      <t>ジョウ</t>
    </rPh>
    <rPh sb="3" eb="4">
      <t>ジュウ</t>
    </rPh>
    <rPh sb="6" eb="7">
      <t>チ</t>
    </rPh>
    <rPh sb="18" eb="19">
      <t>ヒト</t>
    </rPh>
    <rPh sb="21" eb="22">
      <t>クチ</t>
    </rPh>
    <phoneticPr fontId="4"/>
  </si>
  <si>
    <t>常　住　地</t>
    <rPh sb="0" eb="1">
      <t>ツネ</t>
    </rPh>
    <rPh sb="2" eb="3">
      <t>スミ</t>
    </rPh>
    <rPh sb="4" eb="5">
      <t>チ</t>
    </rPh>
    <phoneticPr fontId="4"/>
  </si>
  <si>
    <t xml:space="preserve"> に  よ　る　就　業　者　数</t>
    <phoneticPr fontId="4"/>
  </si>
  <si>
    <t>従業地・通学地による人口</t>
    <rPh sb="0" eb="1">
      <t>ジュウ</t>
    </rPh>
    <rPh sb="1" eb="2">
      <t>ギョウ</t>
    </rPh>
    <rPh sb="2" eb="3">
      <t>チ</t>
    </rPh>
    <rPh sb="4" eb="5">
      <t>ツウ</t>
    </rPh>
    <rPh sb="5" eb="6">
      <t>ガク</t>
    </rPh>
    <rPh sb="6" eb="7">
      <t>チ</t>
    </rPh>
    <rPh sb="10" eb="11">
      <t>ヒト</t>
    </rPh>
    <rPh sb="11" eb="12">
      <t>クチ</t>
    </rPh>
    <phoneticPr fontId="4"/>
  </si>
  <si>
    <t>従業地による就業者数</t>
    <rPh sb="0" eb="1">
      <t>ジュウ</t>
    </rPh>
    <rPh sb="1" eb="2">
      <t>ギョウ</t>
    </rPh>
    <rPh sb="2" eb="3">
      <t>チ</t>
    </rPh>
    <rPh sb="6" eb="7">
      <t>ジュ</t>
    </rPh>
    <rPh sb="7" eb="8">
      <t>ギョウ</t>
    </rPh>
    <rPh sb="8" eb="9">
      <t>シャ</t>
    </rPh>
    <rPh sb="9" eb="10">
      <t>スウ</t>
    </rPh>
    <phoneticPr fontId="4"/>
  </si>
  <si>
    <t>男女年齢
(5歳階級)</t>
    <rPh sb="0" eb="2">
      <t>ダンジョ</t>
    </rPh>
    <rPh sb="2" eb="4">
      <t>ネンレイ</t>
    </rPh>
    <rPh sb="7" eb="8">
      <t>サイ</t>
    </rPh>
    <rPh sb="8" eb="10">
      <t>カイキュウ</t>
    </rPh>
    <phoneticPr fontId="4"/>
  </si>
  <si>
    <t xml:space="preserve"> 総 数</t>
    <rPh sb="1" eb="2">
      <t>フサ</t>
    </rPh>
    <rPh sb="3" eb="4">
      <t>カズ</t>
    </rPh>
    <phoneticPr fontId="4"/>
  </si>
  <si>
    <t>自宅で従業</t>
    <rPh sb="0" eb="2">
      <t>ジタク</t>
    </rPh>
    <rPh sb="3" eb="5">
      <t>ジュウギョウ</t>
    </rPh>
    <phoneticPr fontId="4"/>
  </si>
  <si>
    <t>自宅外の自市区町村で従業･通学</t>
    <rPh sb="0" eb="2">
      <t>ジタク</t>
    </rPh>
    <rPh sb="4" eb="5">
      <t>ジ</t>
    </rPh>
    <rPh sb="5" eb="6">
      <t>シ</t>
    </rPh>
    <rPh sb="6" eb="7">
      <t>ク</t>
    </rPh>
    <rPh sb="7" eb="9">
      <t>チョウソン</t>
    </rPh>
    <rPh sb="10" eb="12">
      <t>ジュウギョウ</t>
    </rPh>
    <rPh sb="13" eb="15">
      <t>ツウガク</t>
    </rPh>
    <phoneticPr fontId="4"/>
  </si>
  <si>
    <t>県内他市区町村で従業･通学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rPh sb="11" eb="13">
      <t>ツウガク</t>
    </rPh>
    <phoneticPr fontId="4"/>
  </si>
  <si>
    <t>他県で従業 ・通学</t>
    <rPh sb="0" eb="1">
      <t>タ</t>
    </rPh>
    <rPh sb="1" eb="2">
      <t>ケン</t>
    </rPh>
    <rPh sb="3" eb="5">
      <t>ジュウギョウ</t>
    </rPh>
    <rPh sb="7" eb="9">
      <t>ツウガク</t>
    </rPh>
    <phoneticPr fontId="4"/>
  </si>
  <si>
    <t>自宅で
従業</t>
    <phoneticPr fontId="4"/>
  </si>
  <si>
    <t>自宅外の自市区町村で従業</t>
    <rPh sb="0" eb="2">
      <t>ジタク</t>
    </rPh>
    <rPh sb="2" eb="3">
      <t>ガイ</t>
    </rPh>
    <rPh sb="4" eb="5">
      <t>ジ</t>
    </rPh>
    <rPh sb="5" eb="6">
      <t>シ</t>
    </rPh>
    <phoneticPr fontId="4"/>
  </si>
  <si>
    <t>県内他市区町村で従業</t>
    <rPh sb="0" eb="1">
      <t>ケン</t>
    </rPh>
    <rPh sb="1" eb="2">
      <t>ナイ</t>
    </rPh>
    <rPh sb="2" eb="3">
      <t>タ</t>
    </rPh>
    <rPh sb="3" eb="4">
      <t>シ</t>
    </rPh>
    <rPh sb="4" eb="5">
      <t>ク</t>
    </rPh>
    <rPh sb="5" eb="7">
      <t>チョウソン</t>
    </rPh>
    <rPh sb="8" eb="10">
      <t>ジュウギョウ</t>
    </rPh>
    <phoneticPr fontId="4"/>
  </si>
  <si>
    <t>他県で従業</t>
    <rPh sb="0" eb="1">
      <t>タ</t>
    </rPh>
    <rPh sb="1" eb="2">
      <t>ケン</t>
    </rPh>
    <rPh sb="3" eb="5">
      <t>ジュウギョウ</t>
    </rPh>
    <phoneticPr fontId="4"/>
  </si>
  <si>
    <t>（従業地）不詳</t>
    <rPh sb="1" eb="3">
      <t>ジュウギョウ</t>
    </rPh>
    <rPh sb="3" eb="4">
      <t>チ</t>
    </rPh>
    <rPh sb="5" eb="7">
      <t>フショウ</t>
    </rPh>
    <phoneticPr fontId="4"/>
  </si>
  <si>
    <t>県内他市
区町村に
常    任</t>
    <rPh sb="0" eb="2">
      <t>ケンナイ</t>
    </rPh>
    <rPh sb="2" eb="3">
      <t>タ</t>
    </rPh>
    <rPh sb="3" eb="4">
      <t>シ</t>
    </rPh>
    <rPh sb="5" eb="6">
      <t>ク</t>
    </rPh>
    <phoneticPr fontId="4"/>
  </si>
  <si>
    <t>他県で常住</t>
    <rPh sb="0" eb="2">
      <t>タケン</t>
    </rPh>
    <rPh sb="3" eb="5">
      <t>ジョウジュウ</t>
    </rPh>
    <phoneticPr fontId="4"/>
  </si>
  <si>
    <t>県内他市
区町村に
常   住</t>
    <rPh sb="0" eb="2">
      <t>ケンナイ</t>
    </rPh>
    <rPh sb="2" eb="3">
      <t>タ</t>
    </rPh>
    <rPh sb="3" eb="4">
      <t>シ</t>
    </rPh>
    <rPh sb="5" eb="6">
      <t>ク</t>
    </rPh>
    <rPh sb="6" eb="8">
      <t>チョウソン</t>
    </rPh>
    <phoneticPr fontId="4"/>
  </si>
  <si>
    <t>他県で
常住</t>
    <rPh sb="0" eb="1">
      <t>ホカ</t>
    </rPh>
    <rPh sb="1" eb="2">
      <t>ケン</t>
    </rPh>
    <rPh sb="4" eb="6">
      <t>ジョウジュウ</t>
    </rPh>
    <phoneticPr fontId="4"/>
  </si>
  <si>
    <t>(夜間人口)</t>
    <rPh sb="1" eb="3">
      <t>ヤカン</t>
    </rPh>
    <rPh sb="3" eb="5">
      <t>ジンコウ</t>
    </rPh>
    <phoneticPr fontId="4"/>
  </si>
  <si>
    <t>（昼間人口）</t>
    <rPh sb="1" eb="3">
      <t>ヒルマ</t>
    </rPh>
    <rPh sb="3" eb="5">
      <t>ジンコウ</t>
    </rPh>
    <phoneticPr fontId="4"/>
  </si>
  <si>
    <t>総　　数</t>
    <rPh sb="0" eb="1">
      <t>フサ</t>
    </rPh>
    <rPh sb="3" eb="4">
      <t>カズ</t>
    </rPh>
    <phoneticPr fontId="4"/>
  </si>
  <si>
    <t>15歳未満</t>
    <rPh sb="2" eb="5">
      <t>サイミマン</t>
    </rPh>
    <phoneticPr fontId="4"/>
  </si>
  <si>
    <t>15歳～19歳</t>
    <rPh sb="2" eb="3">
      <t>サイ</t>
    </rPh>
    <rPh sb="6" eb="7">
      <t>サイ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</si>
  <si>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</si>
  <si>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</si>
  <si>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</si>
  <si>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</si>
  <si>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</si>
  <si>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</si>
  <si>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</si>
  <si>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</si>
  <si>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</si>
  <si>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</si>
  <si>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</si>
  <si>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</si>
  <si>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</si>
  <si>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85歳以上</t>
    <rPh sb="2" eb="5">
      <t>サイイジョウ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</si>
  <si>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</si>
  <si>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</si>
  <si>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</si>
  <si>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</si>
  <si>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</si>
  <si>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</si>
  <si>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</si>
  <si>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</si>
  <si>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</si>
  <si>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</si>
  <si>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</si>
  <si>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２３. 労働力状態（8区分）、年齢（5歳階級）、男女別15歳以上人口</t>
    <rPh sb="4" eb="7">
      <t>ロウドウリョク</t>
    </rPh>
    <rPh sb="7" eb="9">
      <t>ジョウタイ</t>
    </rPh>
    <rPh sb="11" eb="13">
      <t>クブン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4">
      <t>ジンコウ</t>
    </rPh>
    <phoneticPr fontId="4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</si>
  <si>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4"/>
  </si>
  <si>
    <t>非労働力人口</t>
    <rPh sb="0" eb="1">
      <t>ヒ</t>
    </rPh>
    <rPh sb="1" eb="3">
      <t>ロウドウ</t>
    </rPh>
    <rPh sb="3" eb="4">
      <t>リョク</t>
    </rPh>
    <rPh sb="4" eb="6">
      <t>ジンコウ</t>
    </rPh>
    <phoneticPr fontId="4"/>
  </si>
  <si>
    <t>男　女</t>
    <rPh sb="0" eb="1">
      <t>オトコ</t>
    </rPh>
    <rPh sb="2" eb="3">
      <t>オンナ</t>
    </rPh>
    <phoneticPr fontId="4"/>
  </si>
  <si>
    <t>就業者</t>
    <rPh sb="0" eb="1">
      <t>ジュ</t>
    </rPh>
    <rPh sb="1" eb="2">
      <t>ギョウ</t>
    </rPh>
    <rPh sb="2" eb="3">
      <t>モノ</t>
    </rPh>
    <phoneticPr fontId="4"/>
  </si>
  <si>
    <t>完全
失業者</t>
    <rPh sb="0" eb="1">
      <t>カン</t>
    </rPh>
    <rPh sb="1" eb="2">
      <t>ゼン</t>
    </rPh>
    <rPh sb="3" eb="6">
      <t>シツギョウシャ</t>
    </rPh>
    <phoneticPr fontId="4"/>
  </si>
  <si>
    <t>家　事</t>
    <rPh sb="0" eb="1">
      <t>イエ</t>
    </rPh>
    <rPh sb="2" eb="3">
      <t>コト</t>
    </rPh>
    <phoneticPr fontId="4"/>
  </si>
  <si>
    <t>通　学</t>
    <rPh sb="0" eb="1">
      <t>ツウ</t>
    </rPh>
    <rPh sb="2" eb="3">
      <t>ガク</t>
    </rPh>
    <phoneticPr fontId="4"/>
  </si>
  <si>
    <t>年　齢</t>
    <rPh sb="0" eb="1">
      <t>トシ</t>
    </rPh>
    <rPh sb="2" eb="3">
      <t>ヨワイ</t>
    </rPh>
    <phoneticPr fontId="4"/>
  </si>
  <si>
    <t>主に
仕事</t>
    <rPh sb="0" eb="1">
      <t>オモ</t>
    </rPh>
    <rPh sb="3" eb="4">
      <t>ツカ</t>
    </rPh>
    <rPh sb="4" eb="5">
      <t>コト</t>
    </rPh>
    <phoneticPr fontId="4"/>
  </si>
  <si>
    <t>家事の
ほか
仕事</t>
    <rPh sb="0" eb="2">
      <t>カジ</t>
    </rPh>
    <rPh sb="7" eb="9">
      <t>シゴト</t>
    </rPh>
    <phoneticPr fontId="4"/>
  </si>
  <si>
    <t>通学の
かたわら</t>
    <rPh sb="0" eb="2">
      <t>ツウガク</t>
    </rPh>
    <phoneticPr fontId="4"/>
  </si>
  <si>
    <t>休業者</t>
    <rPh sb="0" eb="3">
      <t>キュウギョウシャ</t>
    </rPh>
    <phoneticPr fontId="4"/>
  </si>
  <si>
    <t>総     数</t>
    <rPh sb="0" eb="1">
      <t>フサ</t>
    </rPh>
    <rPh sb="6" eb="7">
      <t>カズ</t>
    </rPh>
    <phoneticPr fontId="4"/>
  </si>
  <si>
    <t>　15～19歳</t>
    <rPh sb="6" eb="7">
      <t>サイ</t>
    </rPh>
    <phoneticPr fontId="4"/>
  </si>
  <si>
    <t>　20～24</t>
    <phoneticPr fontId="4"/>
  </si>
  <si>
    <t>　25～29</t>
    <phoneticPr fontId="4"/>
  </si>
  <si>
    <t>　30～34</t>
    <phoneticPr fontId="4"/>
  </si>
  <si>
    <t>　35～39</t>
    <phoneticPr fontId="4"/>
  </si>
  <si>
    <t>　40～44</t>
    <phoneticPr fontId="4"/>
  </si>
  <si>
    <t>　45～49</t>
    <phoneticPr fontId="4"/>
  </si>
  <si>
    <t>　50～54</t>
    <phoneticPr fontId="4"/>
  </si>
  <si>
    <t>　55～59</t>
    <phoneticPr fontId="4"/>
  </si>
  <si>
    <t>　60～64</t>
    <phoneticPr fontId="4"/>
  </si>
  <si>
    <t>　65～69</t>
    <phoneticPr fontId="4"/>
  </si>
  <si>
    <t>　70～74</t>
    <phoneticPr fontId="4"/>
  </si>
  <si>
    <t>　75～79</t>
    <phoneticPr fontId="4"/>
  </si>
  <si>
    <t>　80～84</t>
    <phoneticPr fontId="4"/>
  </si>
  <si>
    <t>　85歳以上</t>
    <rPh sb="3" eb="6">
      <t>サイイジョウ</t>
    </rPh>
    <phoneticPr fontId="4"/>
  </si>
  <si>
    <t>　15～64歳</t>
    <rPh sb="6" eb="7">
      <t>サイ</t>
    </rPh>
    <phoneticPr fontId="4"/>
  </si>
  <si>
    <t>　65歳以上</t>
    <rPh sb="3" eb="6">
      <t>サイイジョウ</t>
    </rPh>
    <phoneticPr fontId="4"/>
  </si>
  <si>
    <t>　20～24</t>
    <phoneticPr fontId="4"/>
  </si>
  <si>
    <t>　25～29</t>
    <phoneticPr fontId="4"/>
  </si>
  <si>
    <t>　30～34</t>
    <phoneticPr fontId="4"/>
  </si>
  <si>
    <t>　35～39</t>
    <phoneticPr fontId="4"/>
  </si>
  <si>
    <t>　40～44</t>
    <phoneticPr fontId="4"/>
  </si>
  <si>
    <t>　45～49</t>
    <phoneticPr fontId="4"/>
  </si>
  <si>
    <t>　50～54</t>
    <phoneticPr fontId="4"/>
  </si>
  <si>
    <t>　55～59</t>
    <phoneticPr fontId="4"/>
  </si>
  <si>
    <t>　60～64</t>
    <phoneticPr fontId="4"/>
  </si>
  <si>
    <t>　65～69</t>
    <phoneticPr fontId="4"/>
  </si>
  <si>
    <t>　70～74</t>
    <phoneticPr fontId="4"/>
  </si>
  <si>
    <t>　75～79</t>
    <phoneticPr fontId="4"/>
  </si>
  <si>
    <t>　80～84</t>
    <phoneticPr fontId="4"/>
  </si>
  <si>
    <t>　注 ： 労働力状態｢不詳｣を含む</t>
    <rPh sb="1" eb="2">
      <t>チュウ</t>
    </rPh>
    <rPh sb="5" eb="8">
      <t>ロウドウリョク</t>
    </rPh>
    <rPh sb="8" eb="10">
      <t>ジョウタイ</t>
    </rPh>
    <rPh sb="11" eb="13">
      <t>フショウ</t>
    </rPh>
    <rPh sb="15" eb="16">
      <t>フク</t>
    </rPh>
    <phoneticPr fontId="4"/>
  </si>
  <si>
    <t>　注 ： 総数には配偶関係「不詳」を含む</t>
    <rPh sb="1" eb="2">
      <t>チュウ</t>
    </rPh>
    <rPh sb="5" eb="7">
      <t>ソウスウ</t>
    </rPh>
    <rPh sb="9" eb="11">
      <t>ハイグウ</t>
    </rPh>
    <rPh sb="11" eb="13">
      <t>カンケイ</t>
    </rPh>
    <rPh sb="14" eb="16">
      <t>フショウ</t>
    </rPh>
    <rPh sb="18" eb="19">
      <t>フク</t>
    </rPh>
    <phoneticPr fontId="4"/>
  </si>
  <si>
    <t>２. 戸　籍　人　口</t>
    <rPh sb="3" eb="4">
      <t>ト</t>
    </rPh>
    <rPh sb="5" eb="6">
      <t>セキ</t>
    </rPh>
    <rPh sb="7" eb="8">
      <t>ヒト</t>
    </rPh>
    <rPh sb="9" eb="10">
      <t>クチ</t>
    </rPh>
    <phoneticPr fontId="3"/>
  </si>
  <si>
    <t xml:space="preserve">          資料：市民課</t>
    <rPh sb="10" eb="12">
      <t>シリョウ</t>
    </rPh>
    <rPh sb="13" eb="15">
      <t>シミン</t>
    </rPh>
    <rPh sb="15" eb="16">
      <t>カ</t>
    </rPh>
    <phoneticPr fontId="3"/>
  </si>
  <si>
    <t>３. 外 国 人 住 民 人 口</t>
    <rPh sb="3" eb="4">
      <t>ソト</t>
    </rPh>
    <rPh sb="5" eb="6">
      <t>クニ</t>
    </rPh>
    <rPh sb="7" eb="8">
      <t>ジン</t>
    </rPh>
    <rPh sb="9" eb="10">
      <t>ジュウ</t>
    </rPh>
    <rPh sb="11" eb="12">
      <t>タミ</t>
    </rPh>
    <rPh sb="13" eb="14">
      <t>ヒト</t>
    </rPh>
    <rPh sb="15" eb="16">
      <t>クチ</t>
    </rPh>
    <phoneticPr fontId="3"/>
  </si>
  <si>
    <t>総数</t>
    <rPh sb="0" eb="1">
      <t>フサ</t>
    </rPh>
    <rPh sb="1" eb="2">
      <t>カズ</t>
    </rPh>
    <phoneticPr fontId="3"/>
  </si>
  <si>
    <t>米国</t>
    <rPh sb="0" eb="1">
      <t>ベイ</t>
    </rPh>
    <rPh sb="1" eb="2">
      <t>クニ</t>
    </rPh>
    <phoneticPr fontId="3"/>
  </si>
  <si>
    <t>中国</t>
    <rPh sb="0" eb="1">
      <t>ナカ</t>
    </rPh>
    <rPh sb="1" eb="2">
      <t>クニ</t>
    </rPh>
    <phoneticPr fontId="3"/>
  </si>
  <si>
    <t>英国</t>
    <rPh sb="0" eb="1">
      <t>エイ</t>
    </rPh>
    <rPh sb="1" eb="2">
      <t>クニ</t>
    </rPh>
    <phoneticPr fontId="3"/>
  </si>
  <si>
    <t>韓国</t>
    <rPh sb="0" eb="1">
      <t>カン</t>
    </rPh>
    <rPh sb="1" eb="2">
      <t>クニ</t>
    </rPh>
    <phoneticPr fontId="3"/>
  </si>
  <si>
    <t>無国籍</t>
    <rPh sb="0" eb="3">
      <t>ムコクセキ</t>
    </rPh>
    <phoneticPr fontId="3"/>
  </si>
  <si>
    <t>その他</t>
    <rPh sb="2" eb="3">
      <t>タ</t>
    </rPh>
    <phoneticPr fontId="3"/>
  </si>
  <si>
    <t>朝鮮</t>
    <rPh sb="0" eb="1">
      <t>アサ</t>
    </rPh>
    <rPh sb="1" eb="2">
      <t>スクナ</t>
    </rPh>
    <phoneticPr fontId="3"/>
  </si>
  <si>
    <t>資料：市民課</t>
    <rPh sb="0" eb="2">
      <t>シリョウ</t>
    </rPh>
    <rPh sb="3" eb="5">
      <t>シミン</t>
    </rPh>
    <rPh sb="5" eb="6">
      <t>カ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</si>
  <si>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</si>
  <si>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</si>
  <si>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</si>
  <si>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</si>
  <si>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</si>
  <si>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</si>
  <si>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４. 将 来 人 口 の 推 移</t>
    <rPh sb="3" eb="4">
      <t>ショウ</t>
    </rPh>
    <rPh sb="5" eb="6">
      <t>キ</t>
    </rPh>
    <rPh sb="7" eb="8">
      <t>ヒト</t>
    </rPh>
    <rPh sb="9" eb="10">
      <t>クチ</t>
    </rPh>
    <rPh sb="13" eb="14">
      <t>スイ</t>
    </rPh>
    <rPh sb="15" eb="16">
      <t>ワタル</t>
    </rPh>
    <phoneticPr fontId="3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</si>
  <si>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3"/>
  </si>
  <si>
    <t>年次</t>
    <rPh sb="0" eb="2">
      <t>ネンジ</t>
    </rPh>
    <phoneticPr fontId="3"/>
  </si>
  <si>
    <t>27年</t>
    <rPh sb="2" eb="3">
      <t>ネン</t>
    </rPh>
    <phoneticPr fontId="3"/>
  </si>
  <si>
    <t>合  計</t>
    <rPh sb="0" eb="1">
      <t>ゴウ</t>
    </rPh>
    <rPh sb="3" eb="4">
      <t>ケイ</t>
    </rPh>
    <phoneticPr fontId="3"/>
  </si>
  <si>
    <t>資料：企画政策課</t>
    <rPh sb="0" eb="2">
      <t>シリョウ</t>
    </rPh>
    <rPh sb="3" eb="5">
      <t>キカク</t>
    </rPh>
    <rPh sb="5" eb="7">
      <t>セイサク</t>
    </rPh>
    <rPh sb="7" eb="8">
      <t>カ</t>
    </rPh>
    <phoneticPr fontId="3"/>
  </si>
  <si>
    <t>２次曲線の求め方</t>
    <rPh sb="1" eb="2">
      <t>ジ</t>
    </rPh>
    <rPh sb="2" eb="4">
      <t>キョクセン</t>
    </rPh>
    <rPh sb="5" eb="6">
      <t>モト</t>
    </rPh>
    <rPh sb="7" eb="8">
      <t>カタ</t>
    </rPh>
    <phoneticPr fontId="3"/>
  </si>
  <si>
    <r>
      <t>　Tｎ＝ａ＋ｂｔｎ＋ｃｔｎ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・・・・・・・２次曲線の方程式</t>
    </r>
    <rPh sb="22" eb="23">
      <t>ジ</t>
    </rPh>
    <rPh sb="23" eb="25">
      <t>キョクセン</t>
    </rPh>
    <rPh sb="26" eb="29">
      <t>ホウテイシキ</t>
    </rPh>
    <phoneticPr fontId="3"/>
  </si>
  <si>
    <t>　上記の母数ａ、ｂ、ｃを求めるため最小２乗法（方程式に対するデータの偏差の２乗和が</t>
    <rPh sb="1" eb="3">
      <t>ジョウキ</t>
    </rPh>
    <rPh sb="4" eb="6">
      <t>ボスウ</t>
    </rPh>
    <rPh sb="12" eb="13">
      <t>モト</t>
    </rPh>
    <rPh sb="17" eb="19">
      <t>サイショウ</t>
    </rPh>
    <rPh sb="20" eb="22">
      <t>ジョウホウ</t>
    </rPh>
    <rPh sb="23" eb="26">
      <t>ホウテイシキ</t>
    </rPh>
    <rPh sb="27" eb="28">
      <t>タイ</t>
    </rPh>
    <rPh sb="34" eb="36">
      <t>ヘンサ</t>
    </rPh>
    <rPh sb="38" eb="39">
      <t>ジョウ</t>
    </rPh>
    <rPh sb="39" eb="40">
      <t>ワ</t>
    </rPh>
    <phoneticPr fontId="3"/>
  </si>
  <si>
    <t>最小となるように母数を求める方法）を用いる。</t>
    <rPh sb="8" eb="10">
      <t>ボスウ</t>
    </rPh>
    <rPh sb="11" eb="12">
      <t>モト</t>
    </rPh>
    <rPh sb="14" eb="16">
      <t>ホウホウ</t>
    </rPh>
    <rPh sb="18" eb="19">
      <t>モチ</t>
    </rPh>
    <phoneticPr fontId="3"/>
  </si>
  <si>
    <t>　その正規方程式は、</t>
    <rPh sb="3" eb="5">
      <t>セイキ</t>
    </rPh>
    <rPh sb="5" eb="8">
      <t>ホウテイシキ</t>
    </rPh>
    <phoneticPr fontId="3"/>
  </si>
  <si>
    <t>　∑：総和（合計）</t>
    <rPh sb="3" eb="5">
      <t>ソウワ</t>
    </rPh>
    <rPh sb="6" eb="8">
      <t>ゴウケイ</t>
    </rPh>
    <phoneticPr fontId="3"/>
  </si>
  <si>
    <t>　 Y：住民登録人口</t>
    <rPh sb="4" eb="6">
      <t>ジュウミン</t>
    </rPh>
    <rPh sb="6" eb="8">
      <t>トウロク</t>
    </rPh>
    <rPh sb="8" eb="10">
      <t>ジンコウ</t>
    </rPh>
    <phoneticPr fontId="3"/>
  </si>
  <si>
    <r>
      <t>ｔｎ</t>
    </r>
    <r>
      <rPr>
        <sz val="10"/>
        <rFont val="ＭＳ 明朝"/>
        <family val="1"/>
        <charset val="128"/>
      </rPr>
      <t>：ｎ年次おける変換値</t>
    </r>
    <rPh sb="4" eb="6">
      <t>ネンジ</t>
    </rPh>
    <rPh sb="9" eb="11">
      <t>ヘンカン</t>
    </rPh>
    <rPh sb="11" eb="12">
      <t>チ</t>
    </rPh>
    <phoneticPr fontId="3"/>
  </si>
  <si>
    <t>　である。この式に上表の数値を代入すると、</t>
    <rPh sb="7" eb="8">
      <t>シキ</t>
    </rPh>
    <rPh sb="9" eb="10">
      <t>ウエ</t>
    </rPh>
    <rPh sb="10" eb="11">
      <t>ヒョウ</t>
    </rPh>
    <rPh sb="12" eb="14">
      <t>スウチ</t>
    </rPh>
    <rPh sb="15" eb="17">
      <t>ダイニュウ</t>
    </rPh>
    <phoneticPr fontId="3"/>
  </si>
  <si>
    <t xml:space="preserve"> 　N：データYの個数</t>
    <rPh sb="9" eb="11">
      <t>コスウ</t>
    </rPh>
    <phoneticPr fontId="3"/>
  </si>
  <si>
    <t>区分</t>
    <rPh sb="0" eb="2">
      <t>クブン</t>
    </rPh>
    <phoneticPr fontId="3"/>
  </si>
  <si>
    <t>　　　区分
市群別</t>
    <rPh sb="3" eb="5">
      <t>クブン</t>
    </rPh>
    <rPh sb="6" eb="7">
      <t>シ</t>
    </rPh>
    <rPh sb="7" eb="8">
      <t>グン</t>
    </rPh>
    <rPh sb="8" eb="9">
      <t>ベツ</t>
    </rPh>
    <phoneticPr fontId="3"/>
  </si>
  <si>
    <t>　　　区分
年次</t>
    <rPh sb="3" eb="5">
      <t>クブン</t>
    </rPh>
    <rPh sb="6" eb="8">
      <t>ネンジ</t>
    </rPh>
    <phoneticPr fontId="4"/>
  </si>
  <si>
    <t>1.人口動態の推移</t>
    <rPh sb="2" eb="4">
      <t>ジンコウ</t>
    </rPh>
    <rPh sb="4" eb="6">
      <t>ドウタイ</t>
    </rPh>
    <rPh sb="7" eb="9">
      <t>スイイ</t>
    </rPh>
    <phoneticPr fontId="3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</si>
  <si>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3"/>
  </si>
  <si>
    <t>６．年齢別（５歳階級）男女別人口</t>
    <rPh sb="2" eb="4">
      <t>ネンレイ</t>
    </rPh>
    <rPh sb="4" eb="5">
      <t>ベツ</t>
    </rPh>
    <rPh sb="7" eb="8">
      <t>サイ</t>
    </rPh>
    <rPh sb="8" eb="10">
      <t>カイキュウ</t>
    </rPh>
    <rPh sb="11" eb="13">
      <t>ダンジョ</t>
    </rPh>
    <rPh sb="13" eb="14">
      <t>ベツ</t>
    </rPh>
    <rPh sb="14" eb="16">
      <t>ジンコウ</t>
    </rPh>
    <phoneticPr fontId="4"/>
  </si>
  <si>
    <t>国勢調査</t>
    <rPh sb="0" eb="2">
      <t>コクセイ</t>
    </rPh>
    <rPh sb="2" eb="4">
      <t>チョウサ</t>
    </rPh>
    <phoneticPr fontId="3"/>
  </si>
  <si>
    <t>７．人 口 の 推 移</t>
    <rPh sb="2" eb="3">
      <t>ジン</t>
    </rPh>
    <rPh sb="4" eb="5">
      <t>クチ</t>
    </rPh>
    <rPh sb="8" eb="9">
      <t>スイ</t>
    </rPh>
    <rPh sb="10" eb="11">
      <t>ウツリ</t>
    </rPh>
    <phoneticPr fontId="4"/>
  </si>
  <si>
    <t>国 勢 調 査</t>
    <rPh sb="0" eb="1">
      <t>コク</t>
    </rPh>
    <rPh sb="2" eb="3">
      <t>ゼイ</t>
    </rPh>
    <rPh sb="4" eb="5">
      <t>チョウ</t>
    </rPh>
    <rPh sb="6" eb="7">
      <t>サ</t>
    </rPh>
    <phoneticPr fontId="4"/>
  </si>
  <si>
    <t>(各年10月1日現在)</t>
    <rPh sb="1" eb="3">
      <t>カクトシ</t>
    </rPh>
    <rPh sb="5" eb="6">
      <t>ガツ</t>
    </rPh>
    <rPh sb="7" eb="8">
      <t>ニチ</t>
    </rPh>
    <rPh sb="8" eb="10">
      <t>ゲンザイ</t>
    </rPh>
    <phoneticPr fontId="3"/>
  </si>
  <si>
    <t>29年</t>
  </si>
  <si>
    <t>30年</t>
  </si>
  <si>
    <r>
      <t>　　ΣY＝Nａ＋ｂΣｔｎ＋ｃΣｔｎ</t>
    </r>
    <r>
      <rPr>
        <vertAlign val="superscript"/>
        <sz val="11"/>
        <rFont val="ＭＳ 明朝"/>
        <family val="1"/>
        <charset val="128"/>
      </rPr>
      <t>2</t>
    </r>
    <phoneticPr fontId="3"/>
  </si>
  <si>
    <r>
      <t>　　ΣｔｎY＝ａΣｔｎ＋ｂΣｔｎ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3</t>
    </r>
    <phoneticPr fontId="3"/>
  </si>
  <si>
    <r>
      <t>　　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Y＝ａΣｔｎ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＋ｂΣｔｎ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4</t>
    </r>
    <phoneticPr fontId="3"/>
  </si>
  <si>
    <t>ａ＝</t>
    <phoneticPr fontId="3"/>
  </si>
  <si>
    <t>ｂ＝</t>
    <phoneticPr fontId="3"/>
  </si>
  <si>
    <t>ｃ＝</t>
    <phoneticPr fontId="3"/>
  </si>
  <si>
    <t xml:space="preserve"> 平成25年</t>
  </si>
  <si>
    <t>平成25年</t>
  </si>
  <si>
    <t>平成27年</t>
    <rPh sb="0" eb="2">
      <t>ヘイセイ</t>
    </rPh>
    <rPh sb="4" eb="5">
      <t>ネン</t>
    </rPh>
    <phoneticPr fontId="4"/>
  </si>
  <si>
    <t>フィリ</t>
    <phoneticPr fontId="3"/>
  </si>
  <si>
    <t>ブラ</t>
    <phoneticPr fontId="3"/>
  </si>
  <si>
    <t>インド</t>
    <phoneticPr fontId="3"/>
  </si>
  <si>
    <t>タイ</t>
    <phoneticPr fontId="3"/>
  </si>
  <si>
    <t>ベル</t>
    <phoneticPr fontId="3"/>
  </si>
  <si>
    <t>ペル－</t>
    <phoneticPr fontId="3"/>
  </si>
  <si>
    <t>アルゼ</t>
    <phoneticPr fontId="3"/>
  </si>
  <si>
    <t>ピン</t>
    <phoneticPr fontId="3"/>
  </si>
  <si>
    <t>ジル</t>
    <phoneticPr fontId="3"/>
  </si>
  <si>
    <t>ギ－</t>
    <phoneticPr fontId="3"/>
  </si>
  <si>
    <t>ンチン</t>
    <phoneticPr fontId="3"/>
  </si>
  <si>
    <t>総　数</t>
  </si>
  <si>
    <t>男</t>
  </si>
  <si>
    <t>女</t>
  </si>
  <si>
    <t>世帯数</t>
  </si>
  <si>
    <t>20年</t>
  </si>
  <si>
    <t>10年</t>
  </si>
  <si>
    <t>21年</t>
  </si>
  <si>
    <t>11年</t>
  </si>
  <si>
    <t>22年</t>
  </si>
  <si>
    <t>12年</t>
  </si>
  <si>
    <t>23年</t>
  </si>
  <si>
    <t>13年</t>
  </si>
  <si>
    <t>24年</t>
  </si>
  <si>
    <t>14年</t>
  </si>
  <si>
    <t>25年</t>
  </si>
  <si>
    <t>15年</t>
  </si>
  <si>
    <t>26年</t>
  </si>
  <si>
    <t xml:space="preserve"> 平成      27年</t>
    <rPh sb="1" eb="3">
      <t>ヘイセイ</t>
    </rPh>
    <rPh sb="11" eb="12">
      <t>ネン</t>
    </rPh>
    <phoneticPr fontId="4"/>
  </si>
  <si>
    <t>平成
27年</t>
    <rPh sb="0" eb="2">
      <t>ヘイセイ</t>
    </rPh>
    <rPh sb="5" eb="6">
      <t>ネン</t>
    </rPh>
    <phoneticPr fontId="4"/>
  </si>
  <si>
    <t>５. 行 政 区 別</t>
  </si>
  <si>
    <t>人 口 の 推 移</t>
  </si>
  <si>
    <t>平成27年</t>
  </si>
  <si>
    <t>総数</t>
  </si>
  <si>
    <t>野嵩1区</t>
  </si>
  <si>
    <t>野嵩2区</t>
  </si>
  <si>
    <t>野嵩3区</t>
  </si>
  <si>
    <t>普天間1区</t>
  </si>
  <si>
    <t>普天間2区</t>
  </si>
  <si>
    <t>普天間3区</t>
  </si>
  <si>
    <t>新城区</t>
  </si>
  <si>
    <t>喜友名区</t>
  </si>
  <si>
    <t>伊佐区</t>
  </si>
  <si>
    <t>大山区</t>
  </si>
  <si>
    <t>真志喜区</t>
  </si>
  <si>
    <t>宇地泊区</t>
  </si>
  <si>
    <t>大謝名区</t>
  </si>
  <si>
    <t>嘉数区</t>
  </si>
  <si>
    <t>真栄原区</t>
  </si>
  <si>
    <t>我如古区</t>
  </si>
  <si>
    <t>長田区</t>
  </si>
  <si>
    <t>宜野湾区</t>
  </si>
  <si>
    <t>愛知区</t>
  </si>
  <si>
    <t>中原区</t>
  </si>
  <si>
    <t>基地内</t>
  </si>
  <si>
    <t>資料：市民課</t>
  </si>
  <si>
    <t>６．年　別　人　口</t>
  </si>
  <si>
    <t>の　推　移</t>
  </si>
  <si>
    <t>各年12月末現在(単位:人・世帯)</t>
  </si>
  <si>
    <t>人　　　　　　　　　　　口</t>
  </si>
  <si>
    <t>対前年比</t>
  </si>
  <si>
    <t>１世帯当</t>
  </si>
  <si>
    <t>総　　　数</t>
  </si>
  <si>
    <t>増 加 数</t>
  </si>
  <si>
    <t>たり人員</t>
  </si>
  <si>
    <t>16年</t>
  </si>
  <si>
    <t>27年</t>
  </si>
  <si>
    <t xml:space="preserve"> 資料：市民課</t>
  </si>
  <si>
    <t>人　口</t>
  </si>
  <si>
    <t>１. 人　口　動　態</t>
  </si>
  <si>
    <t>人口</t>
  </si>
  <si>
    <t>自然動態</t>
  </si>
  <si>
    <t>社会動態</t>
  </si>
  <si>
    <t>婚姻
受理件数</t>
  </si>
  <si>
    <t>離婚
受理件数</t>
  </si>
  <si>
    <t>出生</t>
  </si>
  <si>
    <t>死亡</t>
  </si>
  <si>
    <t>増減</t>
  </si>
  <si>
    <t>転入</t>
  </si>
  <si>
    <t>転出</t>
  </si>
  <si>
    <t xml:space="preserve"> 平成27年</t>
  </si>
  <si>
    <t>注：転入・転出にはその他増減を含む</t>
  </si>
  <si>
    <t xml:space="preserve">    資料：市民課</t>
  </si>
  <si>
    <t>７．年齢 ［各歳］ 男女別人口</t>
  </si>
  <si>
    <t>　資料：市民課</t>
  </si>
  <si>
    <t xml:space="preserve">   各年12月末現在(単位：人・件）　</t>
    <rPh sb="12" eb="14">
      <t>タンイ</t>
    </rPh>
    <rPh sb="15" eb="16">
      <t>ヒト</t>
    </rPh>
    <rPh sb="17" eb="18">
      <t>ケン</t>
    </rPh>
    <phoneticPr fontId="3"/>
  </si>
  <si>
    <r>
      <t xml:space="preserve">Ｙ
</t>
    </r>
    <r>
      <rPr>
        <sz val="7"/>
        <rFont val="ＭＳ 明朝"/>
        <family val="1"/>
        <charset val="128"/>
      </rPr>
      <t>（住民登録人口）</t>
    </r>
    <rPh sb="3" eb="5">
      <t>ジュウミン</t>
    </rPh>
    <rPh sb="5" eb="7">
      <t>トウロク</t>
    </rPh>
    <rPh sb="7" eb="9">
      <t>ジンコウ</t>
    </rPh>
    <phoneticPr fontId="3"/>
  </si>
  <si>
    <t>　   　　各年10月1日現在（単位：人・％・世帯）</t>
    <rPh sb="6" eb="8">
      <t>カクネン</t>
    </rPh>
    <rPh sb="10" eb="11">
      <t>ガツ</t>
    </rPh>
    <rPh sb="12" eb="13">
      <t>ニチ</t>
    </rPh>
    <rPh sb="13" eb="15">
      <t>ゲンザイ</t>
    </rPh>
    <rPh sb="16" eb="18">
      <t>タンイ</t>
    </rPh>
    <rPh sb="19" eb="20">
      <t>ヒト</t>
    </rPh>
    <rPh sb="23" eb="25">
      <t>セタイ</t>
    </rPh>
    <phoneticPr fontId="4"/>
  </si>
  <si>
    <t>　　各年10月1日現在（単位：人）</t>
    <rPh sb="2" eb="4">
      <t>カクネン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</si>
  <si>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 xml:space="preserve">       各年12月末現在（単位：人）</t>
    <rPh sb="7" eb="9">
      <t>カクネン</t>
    </rPh>
    <rPh sb="11" eb="12">
      <t>ガツ</t>
    </rPh>
    <rPh sb="12" eb="13">
      <t>スエ</t>
    </rPh>
    <rPh sb="13" eb="15">
      <t>ゲンザイ</t>
    </rPh>
    <rPh sb="16" eb="18">
      <t>タンイ</t>
    </rPh>
    <rPh sb="19" eb="20">
      <t>ヒト</t>
    </rPh>
    <phoneticPr fontId="3"/>
  </si>
  <si>
    <t>　　　各年12月末現在（単位：人）</t>
    <rPh sb="3" eb="5">
      <t>カクネン</t>
    </rPh>
    <rPh sb="7" eb="8">
      <t>ガツ</t>
    </rPh>
    <rPh sb="8" eb="9">
      <t>マツ</t>
    </rPh>
    <rPh sb="9" eb="11">
      <t>ゲンザイ</t>
    </rPh>
    <rPh sb="12" eb="14">
      <t>タンイ</t>
    </rPh>
    <rPh sb="15" eb="16">
      <t>ヒト</t>
    </rPh>
    <phoneticPr fontId="3"/>
  </si>
  <si>
    <t>　　　各年10月1日現在（単位：人）</t>
    <rPh sb="3" eb="5">
      <t>カクネン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4"/>
  </si>
  <si>
    <r>
      <t>各年10月1日現在（単位：人・％・ｋｍ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・人/ｋｍ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</si>
  <si>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 xml:space="preserve">    平成24年からは、住民基本台帳法に基づく外国人住民人口を合算</t>
    <rPh sb="32" eb="34">
      <t>ガッサン</t>
    </rPh>
    <phoneticPr fontId="3"/>
  </si>
  <si>
    <t>注：平成24年からは、住民基本台帳法に基づく外国人住民人口を合算</t>
    <rPh sb="0" eb="1">
      <t>チュウ</t>
    </rPh>
    <rPh sb="30" eb="32">
      <t>ガッサン</t>
    </rPh>
    <phoneticPr fontId="3"/>
  </si>
  <si>
    <t xml:space="preserve">  （平成24年7月の外国人登録法廃止及び住民基本台帳法改正による。）</t>
    <phoneticPr fontId="3"/>
  </si>
  <si>
    <t>　　　　（平成24年7月の外国人登録法廃止及び住民基本台帳法改正による。）</t>
    <phoneticPr fontId="3"/>
  </si>
  <si>
    <t>　　注：平成24年からは、住民基本台帳法に基づく外国人住民人口を合算
　</t>
    <rPh sb="2" eb="3">
      <t>チュウ</t>
    </rPh>
    <rPh sb="32" eb="34">
      <t>ガッサン</t>
    </rPh>
    <phoneticPr fontId="3"/>
  </si>
  <si>
    <t>夫　の　年　齢
（５歳階級）</t>
    <rPh sb="0" eb="1">
      <t>オット</t>
    </rPh>
    <rPh sb="4" eb="5">
      <t>トシ</t>
    </rPh>
    <rPh sb="6" eb="7">
      <t>ヨワイ</t>
    </rPh>
    <rPh sb="10" eb="11">
      <t>サイ</t>
    </rPh>
    <rPh sb="11" eb="13">
      <t>カイキュウ</t>
    </rPh>
    <phoneticPr fontId="4"/>
  </si>
  <si>
    <t xml:space="preserve"> 平成28年</t>
    <rPh sb="1" eb="3">
      <t>ヘイセイ</t>
    </rPh>
    <rPh sb="5" eb="6">
      <t>ネン</t>
    </rPh>
    <phoneticPr fontId="4"/>
  </si>
  <si>
    <t>年　　　　　次</t>
    <rPh sb="0" eb="1">
      <t>トシ</t>
    </rPh>
    <rPh sb="6" eb="7">
      <t>ツギ</t>
    </rPh>
    <phoneticPr fontId="4"/>
  </si>
  <si>
    <t>本　　籍　　数</t>
    <rPh sb="0" eb="1">
      <t>ホン</t>
    </rPh>
    <rPh sb="3" eb="4">
      <t>セキ</t>
    </rPh>
    <rPh sb="6" eb="7">
      <t>スウ</t>
    </rPh>
    <phoneticPr fontId="4"/>
  </si>
  <si>
    <t>本　籍　人　口</t>
    <rPh sb="0" eb="1">
      <t>ホン</t>
    </rPh>
    <rPh sb="2" eb="3">
      <t>セキ</t>
    </rPh>
    <rPh sb="4" eb="5">
      <t>ヒト</t>
    </rPh>
    <rPh sb="6" eb="7">
      <t>クチ</t>
    </rPh>
    <phoneticPr fontId="4"/>
  </si>
  <si>
    <t>平成28年</t>
    <rPh sb="0" eb="2">
      <t>ヘイセイ</t>
    </rPh>
    <rPh sb="4" eb="5">
      <t>ネン</t>
    </rPh>
    <phoneticPr fontId="4"/>
  </si>
  <si>
    <t>注：平成24年からは、住民基本台帳法に基づく外国人住民人口を記載</t>
    <rPh sb="0" eb="1">
      <t>チュウ</t>
    </rPh>
    <phoneticPr fontId="3"/>
  </si>
  <si>
    <t>　</t>
    <phoneticPr fontId="3"/>
  </si>
  <si>
    <t>　（平成24年7月の外国人登録法廃止及び住民基本台帳法改正による。）
　</t>
    <phoneticPr fontId="3"/>
  </si>
  <si>
    <t>国籍別割合</t>
    <rPh sb="0" eb="2">
      <t>コクセキ</t>
    </rPh>
    <rPh sb="2" eb="3">
      <t>ベツ</t>
    </rPh>
    <rPh sb="3" eb="5">
      <t>ワリアイ</t>
    </rPh>
    <phoneticPr fontId="4"/>
  </si>
  <si>
    <t>28年</t>
    <rPh sb="2" eb="3">
      <t>ネン</t>
    </rPh>
    <phoneticPr fontId="3"/>
  </si>
  <si>
    <t>28年</t>
    <rPh sb="2" eb="3">
      <t>ネン</t>
    </rPh>
    <phoneticPr fontId="4"/>
  </si>
  <si>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</si>
  <si>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</si>
  <si>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</si>
  <si>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</si>
  <si>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0歳</t>
    <rPh sb="1" eb="2">
      <t>サイ</t>
    </rPh>
    <phoneticPr fontId="2"/>
  </si>
  <si>
    <t>15歳未満</t>
    <rPh sb="2" eb="3">
      <t>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</si>
  <si>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</si>
  <si>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</si>
  <si>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平成27年10月1日現在（単位：人・％・世帯）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rPh sb="20" eb="22">
      <t>セタイ</t>
    </rPh>
    <phoneticPr fontId="4"/>
  </si>
  <si>
    <t>あたり、対前回（平成22年）の調査と比べて4.69％増となっている。</t>
    <rPh sb="4" eb="5">
      <t>タイ</t>
    </rPh>
    <rPh sb="5" eb="7">
      <t>ゼンカイ</t>
    </rPh>
    <rPh sb="8" eb="10">
      <t>ヘイセイ</t>
    </rPh>
    <rPh sb="12" eb="13">
      <t>ネン</t>
    </rPh>
    <rPh sb="15" eb="17">
      <t>チョウサ</t>
    </rPh>
    <rPh sb="18" eb="19">
      <t>クラ</t>
    </rPh>
    <rPh sb="26" eb="27">
      <t>ゾウ</t>
    </rPh>
    <phoneticPr fontId="4"/>
  </si>
  <si>
    <t>　平成27年の国勢調査結果を見ると、本市の人口は96,243 人（39,33世帯）で、県総合人口の約6.7％に</t>
    <rPh sb="1" eb="3">
      <t>ヘイセイ</t>
    </rPh>
    <rPh sb="5" eb="6">
      <t>ネン</t>
    </rPh>
    <rPh sb="7" eb="9">
      <t>コクセイ</t>
    </rPh>
    <rPh sb="9" eb="11">
      <t>チョウサ</t>
    </rPh>
    <rPh sb="11" eb="13">
      <t>ケッカ</t>
    </rPh>
    <rPh sb="14" eb="15">
      <t>ミ</t>
    </rPh>
    <rPh sb="18" eb="20">
      <t>ホンシ</t>
    </rPh>
    <rPh sb="21" eb="23">
      <t>ジンコウ</t>
    </rPh>
    <rPh sb="31" eb="32">
      <t>ニン</t>
    </rPh>
    <rPh sb="38" eb="40">
      <t>セタイ</t>
    </rPh>
    <rPh sb="43" eb="44">
      <t>ケン</t>
    </rPh>
    <rPh sb="44" eb="46">
      <t>ソウゴウ</t>
    </rPh>
    <rPh sb="46" eb="48">
      <t>ジンコウ</t>
    </rPh>
    <rPh sb="49" eb="50">
      <t>ヤク</t>
    </rPh>
    <phoneticPr fontId="4"/>
  </si>
  <si>
    <t>　　平成27年10月1日現在（単位：人・％・歳）</t>
    <rPh sb="2" eb="4">
      <t>ヘイセイ</t>
    </rPh>
    <rPh sb="6" eb="7">
      <t>ネン</t>
    </rPh>
    <rPh sb="9" eb="10">
      <t>ガツ</t>
    </rPh>
    <rPh sb="11" eb="12">
      <t>ニチ</t>
    </rPh>
    <rPh sb="12" eb="14">
      <t>ゲンザイ</t>
    </rPh>
    <rPh sb="15" eb="17">
      <t>タンイ</t>
    </rPh>
    <rPh sb="18" eb="19">
      <t>ヒト</t>
    </rPh>
    <rPh sb="22" eb="23">
      <t>サイ</t>
    </rPh>
    <phoneticPr fontId="4"/>
  </si>
  <si>
    <t>　平成27年10月1日現在（単位：人・歳）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ニン</t>
    </rPh>
    <rPh sb="19" eb="20">
      <t>サイ</t>
    </rPh>
    <phoneticPr fontId="4"/>
  </si>
  <si>
    <r>
      <t>　平成27年10月1日現在（単位：人・％・ｋｍ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・人/ｋｍ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ヒト</t>
    </rPh>
    <rPh sb="25" eb="26">
      <t>ヒト</t>
    </rPh>
    <phoneticPr fontId="4"/>
  </si>
  <si>
    <t>　　資料：平成27年国勢調査</t>
    <rPh sb="2" eb="4">
      <t>シリョウ</t>
    </rPh>
    <rPh sb="5" eb="7">
      <t>ヘイセイ</t>
    </rPh>
    <rPh sb="9" eb="10">
      <t>ネン</t>
    </rPh>
    <rPh sb="10" eb="12">
      <t>コクセイ</t>
    </rPh>
    <rPh sb="12" eb="14">
      <t>チョウサ</t>
    </rPh>
    <phoneticPr fontId="4"/>
  </si>
  <si>
    <t>-</t>
    <phoneticPr fontId="3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</si>
  <si>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4"/>
  </si>
  <si>
    <t>平成27年10月1日現在（単位：世帯・人）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8">
      <t>セタイ</t>
    </rPh>
    <rPh sb="19" eb="20">
      <t>ヒト</t>
    </rPh>
    <phoneticPr fontId="4"/>
  </si>
  <si>
    <t xml:space="preserve"> 平成      28年</t>
    <rPh sb="1" eb="3">
      <t>ヘイセイ</t>
    </rPh>
    <rPh sb="11" eb="12">
      <t>ネン</t>
    </rPh>
    <phoneticPr fontId="4"/>
  </si>
  <si>
    <t>27年</t>
    <rPh sb="2" eb="3">
      <t>ネン</t>
    </rPh>
    <phoneticPr fontId="4"/>
  </si>
  <si>
    <t>（平成27年10月1日現在）</t>
    <rPh sb="1" eb="3">
      <t>ヘイセイ</t>
    </rPh>
    <rPh sb="5" eb="6">
      <t>ネン</t>
    </rPh>
    <rPh sb="8" eb="9">
      <t>ツキ</t>
    </rPh>
    <rPh sb="10" eb="11">
      <t>ニチ</t>
    </rPh>
    <rPh sb="11" eb="13">
      <t>ゲンザイ</t>
    </rPh>
    <phoneticPr fontId="4"/>
  </si>
  <si>
    <t>総数　94,440</t>
    <rPh sb="0" eb="2">
      <t>ソウスウ</t>
    </rPh>
    <phoneticPr fontId="3"/>
  </si>
  <si>
    <t>　　平成27年10月1日現在（単位：組）</t>
    <rPh sb="2" eb="4">
      <t>ヘイセイ</t>
    </rPh>
    <rPh sb="6" eb="7">
      <t>ネン</t>
    </rPh>
    <rPh sb="9" eb="10">
      <t>ガツ</t>
    </rPh>
    <rPh sb="11" eb="12">
      <t>ヒ</t>
    </rPh>
    <rPh sb="12" eb="14">
      <t>ゲンザイ</t>
    </rPh>
    <rPh sb="15" eb="17">
      <t>タンイ</t>
    </rPh>
    <rPh sb="18" eb="19">
      <t>クミ</t>
    </rPh>
    <phoneticPr fontId="4"/>
  </si>
  <si>
    <t xml:space="preserve">     資料：平成27年国勢調査</t>
    <rPh sb="5" eb="7">
      <t>シリョウ</t>
    </rPh>
    <rPh sb="8" eb="10">
      <t>ヘイセイ</t>
    </rPh>
    <rPh sb="12" eb="13">
      <t>ネン</t>
    </rPh>
    <rPh sb="13" eb="15">
      <t>コクセイ</t>
    </rPh>
    <rPh sb="15" eb="17">
      <t>チョウサ</t>
    </rPh>
    <phoneticPr fontId="4"/>
  </si>
  <si>
    <t>平成
28年</t>
    <rPh sb="0" eb="2">
      <t>ヘイセイ</t>
    </rPh>
    <rPh sb="5" eb="6">
      <t>ネン</t>
    </rPh>
    <phoneticPr fontId="4"/>
  </si>
  <si>
    <t>　資料：平成27年国勢調査</t>
    <rPh sb="1" eb="3">
      <t>シリョウ</t>
    </rPh>
    <rPh sb="4" eb="6">
      <t>ヘイセイ</t>
    </rPh>
    <rPh sb="8" eb="9">
      <t>ネン</t>
    </rPh>
    <rPh sb="9" eb="11">
      <t>コクセイ</t>
    </rPh>
    <rPh sb="11" eb="13">
      <t>チョウサ</t>
    </rPh>
    <phoneticPr fontId="4"/>
  </si>
  <si>
    <t xml:space="preserve"> 平成29年</t>
    <rPh sb="1" eb="3">
      <t>ヘイセイ</t>
    </rPh>
    <rPh sb="5" eb="6">
      <t>ネン</t>
    </rPh>
    <phoneticPr fontId="4"/>
  </si>
  <si>
    <t>平成29年</t>
  </si>
  <si>
    <t>29年</t>
    <rPh sb="2" eb="3">
      <t>ネン</t>
    </rPh>
    <phoneticPr fontId="3"/>
  </si>
  <si>
    <r>
      <t xml:space="preserve">Ｔｎ
</t>
    </r>
    <r>
      <rPr>
        <sz val="8"/>
        <rFont val="ＭＳ 明朝"/>
        <family val="1"/>
        <charset val="128"/>
      </rPr>
      <t>(推計人口）</t>
    </r>
    <rPh sb="4" eb="6">
      <t>スイケイ</t>
    </rPh>
    <rPh sb="6" eb="8">
      <t>ジンコウ</t>
    </rPh>
    <phoneticPr fontId="3"/>
  </si>
  <si>
    <t>産業別</t>
    <phoneticPr fontId="3"/>
  </si>
  <si>
    <t>（大分類）</t>
    <phoneticPr fontId="3"/>
  </si>
  <si>
    <t>第１次産業</t>
    <phoneticPr fontId="3"/>
  </si>
  <si>
    <t>第２次産業</t>
    <phoneticPr fontId="3"/>
  </si>
  <si>
    <t>第３次産業</t>
    <phoneticPr fontId="3"/>
  </si>
  <si>
    <t>分類不能の産業</t>
    <phoneticPr fontId="3"/>
  </si>
  <si>
    <t>農業</t>
    <rPh sb="0" eb="2">
      <t>ノウギョウ</t>
    </rPh>
    <phoneticPr fontId="4"/>
  </si>
  <si>
    <t>林業</t>
    <phoneticPr fontId="4"/>
  </si>
  <si>
    <t>漁業</t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</si>
  <si>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</si>
  <si>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運輸・通信業</t>
    <rPh sb="0" eb="2">
      <t>ウンユ</t>
    </rPh>
    <rPh sb="3" eb="6">
      <t>ツウシンギョウ</t>
    </rPh>
    <phoneticPr fontId="3"/>
  </si>
  <si>
    <t>サービス業</t>
  </si>
  <si>
    <t>不動産業</t>
    <phoneticPr fontId="3"/>
  </si>
  <si>
    <t>金融・保険業</t>
    <phoneticPr fontId="3"/>
  </si>
  <si>
    <t>卸売・小売業・飲食店</t>
    <phoneticPr fontId="3"/>
  </si>
  <si>
    <t>公務(他に分類されないもの)</t>
    <rPh sb="0" eb="2">
      <t>コウム</t>
    </rPh>
    <rPh sb="3" eb="4">
      <t>タ</t>
    </rPh>
    <rPh sb="5" eb="7">
      <t>ブンルイ</t>
    </rPh>
    <phoneticPr fontId="4"/>
  </si>
  <si>
    <t>公務(他に分類されないもの)</t>
    <phoneticPr fontId="3"/>
  </si>
  <si>
    <t>総数</t>
    <phoneticPr fontId="3"/>
  </si>
  <si>
    <t>平成27年</t>
    <rPh sb="0" eb="1">
      <t>ヒラ</t>
    </rPh>
    <rPh sb="1" eb="2">
      <t>シゲル</t>
    </rPh>
    <rPh sb="4" eb="5">
      <t>ネン</t>
    </rPh>
    <phoneticPr fontId="4"/>
  </si>
  <si>
    <t>　75歳以上</t>
    <rPh sb="3" eb="6">
      <t>サイイジョウ</t>
    </rPh>
    <phoneticPr fontId="4"/>
  </si>
  <si>
    <t xml:space="preserve">    資料：平成２７年国勢調査</t>
    <rPh sb="4" eb="6">
      <t>シリョウ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4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</si>
  <si>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4"/>
  </si>
  <si>
    <t>従業市区町村「不詳・外国」</t>
    <phoneticPr fontId="3"/>
  </si>
  <si>
    <r>
      <t>総　数</t>
    </r>
    <r>
      <rPr>
        <vertAlign val="subscript"/>
        <sz val="10"/>
        <rFont val="ＭＳ 明朝"/>
        <family val="1"/>
        <charset val="128"/>
      </rPr>
      <t>3</t>
    </r>
    <r>
      <rPr>
        <vertAlign val="subscript"/>
        <sz val="8"/>
        <rFont val="ＭＳ 明朝"/>
        <family val="1"/>
        <charset val="128"/>
      </rPr>
      <t>）</t>
    </r>
    <rPh sb="0" eb="1">
      <t>フサ</t>
    </rPh>
    <rPh sb="2" eb="3">
      <t>カズ</t>
    </rPh>
    <phoneticPr fontId="4"/>
  </si>
  <si>
    <r>
      <t>従業も通学もしていない</t>
    </r>
    <r>
      <rPr>
        <vertAlign val="subscript"/>
        <sz val="10"/>
        <rFont val="ＭＳ 明朝"/>
        <family val="1"/>
        <charset val="128"/>
      </rPr>
      <t>1）</t>
    </r>
    <rPh sb="0" eb="2">
      <t>ジュウギョウ</t>
    </rPh>
    <rPh sb="3" eb="5">
      <t>ツウガク</t>
    </rPh>
    <phoneticPr fontId="4"/>
  </si>
  <si>
    <r>
      <t>（従業地・通学地）不詳</t>
    </r>
    <r>
      <rPr>
        <vertAlign val="subscript"/>
        <sz val="8"/>
        <rFont val="ＭＳ 明朝"/>
        <family val="1"/>
        <charset val="128"/>
      </rPr>
      <t>2)</t>
    </r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phoneticPr fontId="4"/>
  </si>
  <si>
    <r>
      <rPr>
        <sz val="10"/>
        <rFont val="ＭＳ 明朝"/>
        <family val="1"/>
        <charset val="128"/>
      </rPr>
      <t>総数</t>
    </r>
    <r>
      <rPr>
        <vertAlign val="subscript"/>
        <sz val="10"/>
        <rFont val="ＭＳ 明朝"/>
        <family val="1"/>
        <charset val="128"/>
      </rPr>
      <t>2)3)</t>
    </r>
    <rPh sb="0" eb="1">
      <t>ソウ</t>
    </rPh>
    <rPh sb="1" eb="2">
      <t>スウ</t>
    </rPh>
    <phoneticPr fontId="4"/>
  </si>
  <si>
    <t>注：1) 労働力状態「完全失業者」，「家事」及び「その他」</t>
    <rPh sb="0" eb="1">
      <t>チュウ</t>
    </rPh>
    <phoneticPr fontId="3"/>
  </si>
  <si>
    <t>　　2) 労働力状態「不詳」を含む。</t>
    <phoneticPr fontId="3"/>
  </si>
  <si>
    <t>　　3) 従業・通学市区町村「不詳・外国」及び従業地・通学地「不詳」で，当地に常住している者を含む。</t>
    <phoneticPr fontId="42"/>
  </si>
  <si>
    <t>平成27年10月1日現在（単位：人）</t>
    <rPh sb="13" eb="15">
      <t>タンイ</t>
    </rPh>
    <rPh sb="16" eb="17">
      <t>ニン</t>
    </rPh>
    <phoneticPr fontId="4"/>
  </si>
  <si>
    <t xml:space="preserve"> 平成      29年</t>
    <rPh sb="1" eb="3">
      <t>ヘイセイ</t>
    </rPh>
    <rPh sb="11" eb="12">
      <t>ネン</t>
    </rPh>
    <phoneticPr fontId="4"/>
  </si>
  <si>
    <t>平成
29年</t>
    <rPh sb="0" eb="2">
      <t>ヘイセイ</t>
    </rPh>
    <rPh sb="5" eb="6">
      <t>ネン</t>
    </rPh>
    <phoneticPr fontId="4"/>
  </si>
  <si>
    <t>平成29年</t>
    <rPh sb="0" eb="2">
      <t>ヘイセイ</t>
    </rPh>
    <rPh sb="4" eb="5">
      <t>ネン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</si>
  <si>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</si>
  <si>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平成27年10月1日現在（単位：人）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phoneticPr fontId="4"/>
  </si>
  <si>
    <t>平成27年10月1日現在（単位：人）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ニン</t>
    </rPh>
    <phoneticPr fontId="4"/>
  </si>
  <si>
    <t>平成22年～平成27年の人口増減</t>
    <rPh sb="0" eb="2">
      <t>ヘイセイ</t>
    </rPh>
    <rPh sb="4" eb="5">
      <t>ネン</t>
    </rPh>
    <rPh sb="6" eb="8">
      <t>ヘイセイ</t>
    </rPh>
    <rPh sb="10" eb="11">
      <t>ネン</t>
    </rPh>
    <rPh sb="12" eb="14">
      <t>ジンコウ</t>
    </rPh>
    <rPh sb="14" eb="16">
      <t>ゾウゲン</t>
    </rPh>
    <phoneticPr fontId="4"/>
  </si>
  <si>
    <t xml:space="preserve"> 平成30年</t>
    <rPh sb="1" eb="3">
      <t>ヘイセイ</t>
    </rPh>
    <rPh sb="5" eb="6">
      <t>ネン</t>
    </rPh>
    <phoneticPr fontId="4"/>
  </si>
  <si>
    <t>平成30年</t>
  </si>
  <si>
    <t>30年</t>
    <rPh sb="2" eb="3">
      <t>ネン</t>
    </rPh>
    <phoneticPr fontId="3"/>
  </si>
  <si>
    <t>平成26年</t>
    <phoneticPr fontId="3"/>
  </si>
  <si>
    <t xml:space="preserve"> 平成      30年</t>
    <rPh sb="1" eb="3">
      <t>ヘイセイ</t>
    </rPh>
    <rPh sb="11" eb="12">
      <t>ネン</t>
    </rPh>
    <phoneticPr fontId="4"/>
  </si>
  <si>
    <t>平成
30年</t>
    <rPh sb="0" eb="2">
      <t>ヘイセイ</t>
    </rPh>
    <rPh sb="5" eb="6">
      <t>ネン</t>
    </rPh>
    <phoneticPr fontId="4"/>
  </si>
  <si>
    <t>平成30年</t>
    <rPh sb="0" eb="2">
      <t>ヘイセイ</t>
    </rPh>
    <rPh sb="4" eb="5">
      <t>ネン</t>
    </rPh>
    <phoneticPr fontId="4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</si>
  <si>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3"/>
  </si>
  <si>
    <t>ｔｎ</t>
    <phoneticPr fontId="3"/>
  </si>
  <si>
    <r>
      <t>ｔｎ</t>
    </r>
    <r>
      <rPr>
        <vertAlign val="superscript"/>
        <sz val="11"/>
        <rFont val="ＭＳ 明朝"/>
        <family val="1"/>
        <charset val="128"/>
      </rPr>
      <t>4</t>
    </r>
    <phoneticPr fontId="3"/>
  </si>
  <si>
    <r>
      <t>ｔｎ</t>
    </r>
    <r>
      <rPr>
        <vertAlign val="superscript"/>
        <sz val="11"/>
        <rFont val="ＭＳ 明朝"/>
        <family val="1"/>
        <charset val="128"/>
      </rPr>
      <t>3</t>
    </r>
    <phoneticPr fontId="3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</si>
  <si>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3"/>
  </si>
  <si>
    <r>
      <t>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Ｙ</t>
    </r>
    <phoneticPr fontId="3"/>
  </si>
  <si>
    <t>ｔｎＹ</t>
    <phoneticPr fontId="3"/>
  </si>
  <si>
    <t>ｔｎ</t>
    <phoneticPr fontId="3"/>
  </si>
  <si>
    <t xml:space="preserve"> 平成29年</t>
  </si>
  <si>
    <t xml:space="preserve"> 平成30年</t>
  </si>
  <si>
    <t xml:space="preserve"> 令和元年</t>
    <rPh sb="1" eb="3">
      <t>レイワ</t>
    </rPh>
    <rPh sb="3" eb="5">
      <t>ガンネン</t>
    </rPh>
    <phoneticPr fontId="3"/>
  </si>
  <si>
    <t>令和元年</t>
    <rPh sb="0" eb="2">
      <t>レイワ</t>
    </rPh>
    <rPh sb="2" eb="4">
      <t>ガンネン</t>
    </rPh>
    <phoneticPr fontId="3"/>
  </si>
  <si>
    <t>令和元年</t>
    <phoneticPr fontId="3"/>
  </si>
  <si>
    <t>令和元年</t>
    <rPh sb="3" eb="4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</si>
  <si>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</si>
  <si>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</si>
  <si>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4年</t>
    <rPh sb="1" eb="2">
      <t>ネン</t>
    </rPh>
    <phoneticPr fontId="43"/>
  </si>
  <si>
    <t>5年</t>
    <rPh sb="1" eb="2">
      <t>ネン</t>
    </rPh>
    <phoneticPr fontId="3"/>
  </si>
  <si>
    <t>6年</t>
    <rPh sb="1" eb="2">
      <t>ネン</t>
    </rPh>
    <phoneticPr fontId="3"/>
  </si>
  <si>
    <t>7年</t>
    <rPh sb="1" eb="2">
      <t>ネン</t>
    </rPh>
    <phoneticPr fontId="43"/>
  </si>
  <si>
    <t>8年</t>
    <rPh sb="1" eb="2">
      <t>ネン</t>
    </rPh>
    <phoneticPr fontId="3"/>
  </si>
  <si>
    <t>9年</t>
    <rPh sb="1" eb="2">
      <t>ネン</t>
    </rPh>
    <phoneticPr fontId="3"/>
  </si>
  <si>
    <t>10年</t>
    <rPh sb="2" eb="3">
      <t>ネン</t>
    </rPh>
    <phoneticPr fontId="43"/>
  </si>
  <si>
    <t>11年</t>
    <rPh sb="2" eb="3">
      <t>ネン</t>
    </rPh>
    <phoneticPr fontId="3"/>
  </si>
  <si>
    <t>12年</t>
    <rPh sb="2" eb="3">
      <t>ネン</t>
    </rPh>
    <phoneticPr fontId="3"/>
  </si>
  <si>
    <t>13年</t>
    <rPh sb="2" eb="3">
      <t>ネン</t>
    </rPh>
    <phoneticPr fontId="43"/>
  </si>
  <si>
    <t>平成28年</t>
  </si>
  <si>
    <t>令和元年</t>
    <phoneticPr fontId="3"/>
  </si>
  <si>
    <t>17年</t>
  </si>
  <si>
    <t>18年</t>
  </si>
  <si>
    <t>19年</t>
  </si>
  <si>
    <t>令和元年12月末現在(単位:人・％)</t>
    <phoneticPr fontId="3"/>
  </si>
  <si>
    <t>令和1年</t>
    <rPh sb="0" eb="2">
      <t>レイワ</t>
    </rPh>
    <rPh sb="3" eb="4">
      <t>ネン</t>
    </rPh>
    <phoneticPr fontId="3"/>
  </si>
  <si>
    <t>令和
1年</t>
    <rPh sb="0" eb="2">
      <t>レイワ</t>
    </rPh>
    <rPh sb="4" eb="5">
      <t>ネン</t>
    </rPh>
    <phoneticPr fontId="4"/>
  </si>
  <si>
    <t>令和
1年</t>
    <phoneticPr fontId="3"/>
  </si>
  <si>
    <r>
      <t>　よって、Tｎ＝９６，６５７＋７６４．８ｔｎ－４２．６ｔｎ</t>
    </r>
    <r>
      <rPr>
        <vertAlign val="superscript"/>
        <sz val="11"/>
        <rFont val="ＭＳ 明朝"/>
        <family val="1"/>
        <charset val="128"/>
      </rPr>
      <t>2</t>
    </r>
    <phoneticPr fontId="3"/>
  </si>
  <si>
    <t xml:space="preserve">   （平成24年7月の外国人登録法廃止及び住民基本台帳法改正による。）</t>
    <phoneticPr fontId="3"/>
  </si>
  <si>
    <t xml:space="preserve">   12  月</t>
    <rPh sb="7" eb="8">
      <t>ガツ</t>
    </rPh>
    <phoneticPr fontId="3"/>
  </si>
  <si>
    <t xml:space="preserve">   11  月</t>
    <rPh sb="7" eb="8">
      <t>ガツ</t>
    </rPh>
    <phoneticPr fontId="3"/>
  </si>
  <si>
    <t xml:space="preserve">   10  月</t>
    <rPh sb="7" eb="8">
      <t>ガツ</t>
    </rPh>
    <phoneticPr fontId="3"/>
  </si>
  <si>
    <t xml:space="preserve">    9  月</t>
    <rPh sb="7" eb="8">
      <t>ガツ</t>
    </rPh>
    <phoneticPr fontId="3"/>
  </si>
  <si>
    <t xml:space="preserve">    8  月</t>
    <rPh sb="7" eb="8">
      <t>ガツ</t>
    </rPh>
    <phoneticPr fontId="3"/>
  </si>
  <si>
    <t xml:space="preserve">    7  月</t>
    <rPh sb="7" eb="8">
      <t>ガツ</t>
    </rPh>
    <phoneticPr fontId="3"/>
  </si>
  <si>
    <t xml:space="preserve">    6  月</t>
    <rPh sb="7" eb="8">
      <t>ガツ</t>
    </rPh>
    <phoneticPr fontId="3"/>
  </si>
  <si>
    <t xml:space="preserve">    5  月</t>
    <rPh sb="7" eb="8">
      <t>ガツ</t>
    </rPh>
    <phoneticPr fontId="3"/>
  </si>
  <si>
    <t xml:space="preserve">    4  月</t>
    <rPh sb="7" eb="8">
      <t>ガツ</t>
    </rPh>
    <phoneticPr fontId="3"/>
  </si>
  <si>
    <t xml:space="preserve">    3  月</t>
    <rPh sb="7" eb="8">
      <t>ガツ</t>
    </rPh>
    <phoneticPr fontId="3"/>
  </si>
  <si>
    <t xml:space="preserve">    2  月</t>
    <rPh sb="7" eb="8">
      <t>ガツ</t>
    </rPh>
    <phoneticPr fontId="3"/>
  </si>
  <si>
    <t xml:space="preserve">    1  月</t>
    <rPh sb="7" eb="8">
      <t>ガツ</t>
    </rPh>
    <phoneticPr fontId="3"/>
  </si>
  <si>
    <t xml:space="preserve"> 平成28年</t>
    <rPh sb="1" eb="3">
      <t>ヘイセイ</t>
    </rPh>
    <rPh sb="5" eb="6">
      <t>ネン</t>
    </rPh>
    <phoneticPr fontId="3"/>
  </si>
  <si>
    <t>年次 ・月</t>
    <phoneticPr fontId="3"/>
  </si>
  <si>
    <t xml:space="preserve">       　各年12月末現在（単位：人・世帯）</t>
    <rPh sb="17" eb="19">
      <t>タンイ</t>
    </rPh>
    <rPh sb="20" eb="21">
      <t>ニン</t>
    </rPh>
    <rPh sb="22" eb="24">
      <t>セタイ</t>
    </rPh>
    <phoneticPr fontId="3"/>
  </si>
  <si>
    <t>その内訳は、自然動態増加482人、社会動態増加507人となっている。行政区別にみると長田区9,972人、</t>
    <rPh sb="21" eb="23">
      <t>ゾウカ</t>
    </rPh>
    <rPh sb="26" eb="27">
      <t>ヒト</t>
    </rPh>
    <rPh sb="42" eb="44">
      <t>ナガタ</t>
    </rPh>
    <phoneticPr fontId="2"/>
  </si>
  <si>
    <t>真栄原区9,793人、我如古区8,524人、大山区7,478人、真志喜区7,478人と続いている。</t>
    <rPh sb="3" eb="4">
      <t>ク</t>
    </rPh>
    <rPh sb="32" eb="35">
      <t>マシキ</t>
    </rPh>
    <rPh sb="35" eb="36">
      <t>ク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</si>
  <si>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4"/>
  </si>
  <si>
    <t>(令和元年12月末現在)</t>
    <rPh sb="1" eb="3">
      <t>レイワ</t>
    </rPh>
    <rPh sb="3" eb="5">
      <t>ガンネン</t>
    </rPh>
    <rPh sb="4" eb="5">
      <t>ネン</t>
    </rPh>
    <phoneticPr fontId="4"/>
  </si>
  <si>
    <t>米国</t>
  </si>
  <si>
    <t>中国</t>
  </si>
  <si>
    <t>フィリピン</t>
  </si>
  <si>
    <t>となっており、この５カ国で全体の68.8%を占めている。</t>
    <rPh sb="11" eb="12">
      <t>コク</t>
    </rPh>
    <rPh sb="13" eb="15">
      <t>ゼンタイ</t>
    </rPh>
    <rPh sb="22" eb="23">
      <t>シ</t>
    </rPh>
    <phoneticPr fontId="2"/>
  </si>
  <si>
    <t>タイ</t>
    <phoneticPr fontId="4"/>
  </si>
  <si>
    <t>建設業</t>
    <rPh sb="0" eb="2">
      <t>ケンセツ</t>
    </rPh>
    <rPh sb="2" eb="3">
      <t>ギョウ</t>
    </rPh>
    <phoneticPr fontId="3"/>
  </si>
  <si>
    <t>製造業、鉱業</t>
    <rPh sb="0" eb="3">
      <t>セイゾウギョウ</t>
    </rPh>
    <rPh sb="4" eb="6">
      <t>コウギョウ</t>
    </rPh>
    <phoneticPr fontId="3"/>
  </si>
  <si>
    <t>割合</t>
    <phoneticPr fontId="3"/>
  </si>
  <si>
    <t>率</t>
    <rPh sb="0" eb="1">
      <t>リツ</t>
    </rPh>
    <phoneticPr fontId="4"/>
  </si>
  <si>
    <t>増減率</t>
    <rPh sb="0" eb="2">
      <t>ゾウゲン</t>
    </rPh>
    <rPh sb="2" eb="3">
      <t>リツ</t>
    </rPh>
    <phoneticPr fontId="4"/>
  </si>
  <si>
    <t>年齢別割合</t>
    <rPh sb="0" eb="2">
      <t>ネンレイ</t>
    </rPh>
    <rPh sb="2" eb="3">
      <t>ベツ</t>
    </rPh>
    <rPh sb="3" eb="5">
      <t>ワリアイ</t>
    </rPh>
    <phoneticPr fontId="4"/>
  </si>
  <si>
    <t>面　積</t>
    <rPh sb="0" eb="1">
      <t>メン</t>
    </rPh>
    <rPh sb="2" eb="3">
      <t>セキ</t>
    </rPh>
    <phoneticPr fontId="4"/>
  </si>
  <si>
    <t>　また、本市の外国籍の住民は令和元年12月末の住民登録で1,678人となる。その内訳は、フィリピン404</t>
    <rPh sb="9" eb="10">
      <t>セキ</t>
    </rPh>
    <rPh sb="11" eb="13">
      <t>ジュウミン</t>
    </rPh>
    <rPh sb="14" eb="16">
      <t>レイワ</t>
    </rPh>
    <rPh sb="16" eb="18">
      <t>ガンネン</t>
    </rPh>
    <rPh sb="23" eb="25">
      <t>ジュウミン</t>
    </rPh>
    <rPh sb="25" eb="27">
      <t>トウロク</t>
    </rPh>
    <rPh sb="40" eb="42">
      <t>ウチワケ</t>
    </rPh>
    <phoneticPr fontId="2"/>
  </si>
  <si>
    <t>人(24.1％)、米国275人(16.4％)、中国259人(15.4％)、韓国・朝鮮116人(6.9％)、ブラジル100人(6.0％)</t>
    <phoneticPr fontId="3"/>
  </si>
  <si>
    <r>
      <t>サービス業</t>
    </r>
    <r>
      <rPr>
        <sz val="8"/>
        <color theme="0"/>
        <rFont val="ＭＳ 明朝"/>
        <family val="1"/>
        <charset val="128"/>
      </rPr>
      <t>(他に分類されないもの)</t>
    </r>
    <rPh sb="4" eb="5">
      <t>ギョウ</t>
    </rPh>
    <rPh sb="6" eb="7">
      <t>タ</t>
    </rPh>
    <rPh sb="8" eb="10">
      <t>ブンルイ</t>
    </rPh>
    <phoneticPr fontId="4"/>
  </si>
  <si>
    <r>
      <t>公務</t>
    </r>
    <r>
      <rPr>
        <sz val="7"/>
        <color theme="0"/>
        <rFont val="ＭＳ 明朝"/>
        <family val="1"/>
        <charset val="128"/>
      </rPr>
      <t>(他に分類されないもの)</t>
    </r>
    <rPh sb="0" eb="2">
      <t>コウム</t>
    </rPh>
    <rPh sb="3" eb="4">
      <t>タ</t>
    </rPh>
    <rPh sb="5" eb="7">
      <t>ブンルイ</t>
    </rPh>
    <phoneticPr fontId="4"/>
  </si>
  <si>
    <t xml:space="preserve">  本市の人口は、令和元年12月末の住民登録では、 99,678人で前年より989人(1.01％)増加している。</t>
    <rPh sb="9" eb="11">
      <t>レイワ</t>
    </rPh>
    <rPh sb="11" eb="13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</si>
</sst>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0;&quot;△ &quot;0"/>
    <numFmt numFmtId="177" formatCode="#,##0&quot;人&quot;"/>
    <numFmt numFmtId="178" formatCode="0&quot;人&quot;"/>
    <numFmt numFmtId="179" formatCode="\ ###,###,##0;&quot;-&quot;###,###,##0"/>
    <numFmt numFmtId="180" formatCode="0.00;&quot;△ &quot;0.00"/>
    <numFmt numFmtId="181" formatCode="#,##0\ ;&quot;△ &quot;#,##0\ "/>
    <numFmt numFmtId="182" formatCode="#,##0_);\(#,##0\)"/>
    <numFmt numFmtId="183" formatCode="#,##0.0;[Red]\-#,##0.0"/>
    <numFmt numFmtId="184" formatCode="#,##0.0"/>
    <numFmt numFmtId="185" formatCode="#,##0_ "/>
    <numFmt numFmtId="186" formatCode="#,##0\ "/>
    <numFmt numFmtId="187" formatCode="#,##0.0\ "/>
    <numFmt numFmtId="188" formatCode="#,##0.00\ ;&quot;△ &quot;#,##0.00\ "/>
    <numFmt numFmtId="189" formatCode="#,##0.0\ ;&quot;△ &quot;#,##0.0\ "/>
    <numFmt numFmtId="190" formatCode="0.00_ "/>
    <numFmt numFmtId="191" formatCode="#,##0\ \ "/>
    <numFmt numFmtId="192" formatCode="0.00_);[Red]\(0.00\)"/>
    <numFmt numFmtId="193" formatCode="#,##0.0\ \ "/>
    <numFmt numFmtId="194" formatCode="0.0"/>
    <numFmt numFmtId="195" formatCode="#,##0.00\ "/>
    <numFmt numFmtId="196" formatCode="#,##0;\ \-#,##0\ "/>
    <numFmt numFmtId="197" formatCode="0_);[Red]\(0\)"/>
    <numFmt numFmtId="198" formatCode="#,##0_);[Red]\(#,##0\)"/>
    <numFmt numFmtId="199" formatCode="#,##0.0_);[Red]\(#,##0.0\)"/>
    <numFmt numFmtId="200" formatCode="0.0;&quot;△ &quot;0.0"/>
  </numFmts>
  <fonts count="7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明朝"/>
      <family val="1"/>
      <charset val="128"/>
    </font>
    <font>
      <b/>
      <sz val="13.5"/>
      <name val="ＭＳ 明朝"/>
      <family val="1"/>
      <charset val="128"/>
    </font>
    <font>
      <sz val="13.5"/>
      <name val="ＭＳ Ｐゴシック"/>
      <family val="3"/>
      <charset val="128"/>
    </font>
    <font>
      <sz val="13.5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i/>
      <sz val="14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MS UI Gothic"/>
      <family val="3"/>
      <charset val="128"/>
    </font>
    <font>
      <sz val="11"/>
      <color indexed="45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7"/>
      <color theme="0"/>
      <name val="ＭＳ 明朝"/>
      <family val="1"/>
      <charset val="128"/>
    </font>
    <font>
      <b/>
      <sz val="9"/>
      <color theme="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6" borderId="122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46" fillId="28" borderId="123" applyNumberFormat="0" applyFont="0" applyAlignment="0" applyProtection="0">
      <alignment vertical="center"/>
    </xf>
    <xf numFmtId="0" fontId="51" fillId="0" borderId="124" applyNumberFormat="0" applyFill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12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5" fillId="0" borderId="126" applyNumberFormat="0" applyFill="0" applyAlignment="0" applyProtection="0">
      <alignment vertical="center"/>
    </xf>
    <xf numFmtId="0" fontId="56" fillId="0" borderId="127" applyNumberFormat="0" applyFill="0" applyAlignment="0" applyProtection="0">
      <alignment vertical="center"/>
    </xf>
    <xf numFmtId="0" fontId="57" fillId="0" borderId="128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29" applyNumberFormat="0" applyFill="0" applyAlignment="0" applyProtection="0">
      <alignment vertical="center"/>
    </xf>
    <xf numFmtId="0" fontId="59" fillId="30" borderId="130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31" borderId="125" applyNumberFormat="0" applyAlignment="0" applyProtection="0">
      <alignment vertical="center"/>
    </xf>
    <xf numFmtId="0" fontId="1" fillId="0" borderId="0"/>
    <xf numFmtId="0" fontId="4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62" fillId="32" borderId="0" applyNumberFormat="0" applyBorder="0" applyAlignment="0" applyProtection="0">
      <alignment vertical="center"/>
    </xf>
  </cellStyleXfs>
  <cellXfs count="1108">
    <xf numFmtId="0" fontId="0" fillId="0" borderId="0" xfId="0">
      <alignment vertical="center"/>
    </xf>
    <xf numFmtId="176" fontId="6" fillId="0" borderId="0" xfId="49" applyNumberFormat="1" applyFont="1" applyFill="1" applyAlignment="1">
      <alignment horizontal="center" vertical="center"/>
    </xf>
    <xf numFmtId="176" fontId="6" fillId="0" borderId="0" xfId="49" applyNumberFormat="1" applyFont="1" applyFill="1">
      <alignment vertical="center"/>
    </xf>
    <xf numFmtId="176" fontId="6" fillId="0" borderId="0" xfId="49" applyNumberFormat="1" applyFont="1" applyFill="1" applyBorder="1" applyAlignment="1">
      <alignment horizontal="center" vertical="center"/>
    </xf>
    <xf numFmtId="177" fontId="6" fillId="0" borderId="0" xfId="49" applyNumberFormat="1" applyFont="1" applyFill="1" applyAlignment="1">
      <alignment horizontal="left" vertical="center"/>
    </xf>
    <xf numFmtId="177" fontId="6" fillId="0" borderId="0" xfId="36" applyNumberFormat="1" applyFont="1" applyFill="1" applyAlignment="1">
      <alignment horizontal="center" vertical="center"/>
    </xf>
    <xf numFmtId="177" fontId="6" fillId="0" borderId="0" xfId="49" applyNumberFormat="1" applyFont="1" applyFill="1" applyAlignment="1">
      <alignment horizontal="center" vertical="center"/>
    </xf>
    <xf numFmtId="176" fontId="6" fillId="0" borderId="0" xfId="49" applyNumberFormat="1" applyFont="1" applyFill="1" applyBorder="1">
      <alignment vertical="center"/>
    </xf>
    <xf numFmtId="0" fontId="6" fillId="0" borderId="0" xfId="45" applyFont="1" applyFill="1"/>
    <xf numFmtId="0" fontId="1" fillId="0" borderId="0" xfId="45" applyFont="1" applyFill="1"/>
    <xf numFmtId="0" fontId="1" fillId="0" borderId="0" xfId="45" applyFont="1" applyFill="1" applyAlignment="1"/>
    <xf numFmtId="0" fontId="1" fillId="0" borderId="0" xfId="45" applyFont="1" applyFill="1" applyAlignment="1">
      <alignment horizontal="center"/>
    </xf>
    <xf numFmtId="0" fontId="10" fillId="0" borderId="0" xfId="45" applyFont="1" applyFill="1" applyAlignment="1"/>
    <xf numFmtId="0" fontId="12" fillId="0" borderId="1" xfId="45" applyFont="1" applyFill="1" applyBorder="1" applyAlignment="1">
      <alignment horizontal="right"/>
    </xf>
    <xf numFmtId="181" fontId="7" fillId="0" borderId="2" xfId="36" applyNumberFormat="1" applyFont="1" applyFill="1" applyBorder="1" applyAlignment="1">
      <alignment vertical="center"/>
    </xf>
    <xf numFmtId="181" fontId="7" fillId="0" borderId="3" xfId="36" applyNumberFormat="1" applyFont="1" applyFill="1" applyBorder="1" applyAlignment="1">
      <alignment vertical="center"/>
    </xf>
    <xf numFmtId="0" fontId="1" fillId="0" borderId="0" xfId="45" applyFont="1" applyFill="1" applyAlignment="1">
      <alignment vertical="center"/>
    </xf>
    <xf numFmtId="181" fontId="7" fillId="0" borderId="4" xfId="36" applyNumberFormat="1" applyFont="1" applyFill="1" applyBorder="1" applyAlignment="1">
      <alignment vertical="center"/>
    </xf>
    <xf numFmtId="181" fontId="7" fillId="0" borderId="5" xfId="36" applyNumberFormat="1" applyFont="1" applyFill="1" applyBorder="1" applyAlignment="1">
      <alignment vertical="center"/>
    </xf>
    <xf numFmtId="181" fontId="7" fillId="0" borderId="6" xfId="36" applyNumberFormat="1" applyFont="1" applyFill="1" applyBorder="1" applyAlignment="1">
      <alignment vertical="center"/>
    </xf>
    <xf numFmtId="181" fontId="7" fillId="0" borderId="7" xfId="36" applyNumberFormat="1" applyFont="1" applyFill="1" applyBorder="1" applyAlignment="1">
      <alignment vertical="center"/>
    </xf>
    <xf numFmtId="181" fontId="7" fillId="0" borderId="8" xfId="36" applyNumberFormat="1" applyFont="1" applyFill="1" applyBorder="1" applyAlignment="1">
      <alignment vertical="center"/>
    </xf>
    <xf numFmtId="0" fontId="12" fillId="0" borderId="0" xfId="45" applyFont="1" applyFill="1" applyAlignment="1">
      <alignment vertical="center"/>
    </xf>
    <xf numFmtId="0" fontId="6" fillId="0" borderId="0" xfId="45" applyFont="1" applyFill="1" applyAlignment="1">
      <alignment vertical="center"/>
    </xf>
    <xf numFmtId="0" fontId="12" fillId="0" borderId="0" xfId="45" applyFont="1" applyFill="1" applyBorder="1" applyAlignment="1">
      <alignment horizontal="right" vertical="center"/>
    </xf>
    <xf numFmtId="0" fontId="12" fillId="0" borderId="9" xfId="45" applyFont="1" applyFill="1" applyBorder="1" applyAlignment="1">
      <alignment horizontal="right" vertical="center"/>
    </xf>
    <xf numFmtId="0" fontId="6" fillId="0" borderId="0" xfId="45" applyFont="1" applyFill="1" applyAlignment="1"/>
    <xf numFmtId="38" fontId="13" fillId="0" borderId="0" xfId="45" applyNumberFormat="1" applyFont="1" applyFill="1"/>
    <xf numFmtId="181" fontId="6" fillId="0" borderId="0" xfId="45" applyNumberFormat="1" applyFont="1" applyFill="1"/>
    <xf numFmtId="0" fontId="63" fillId="0" borderId="0" xfId="45" applyFont="1" applyFill="1"/>
    <xf numFmtId="0" fontId="13" fillId="0" borderId="0" xfId="45" applyFont="1" applyFill="1"/>
    <xf numFmtId="0" fontId="6" fillId="0" borderId="0" xfId="45" applyNumberFormat="1" applyFont="1" applyFill="1"/>
    <xf numFmtId="0" fontId="14" fillId="0" borderId="0" xfId="45" applyFont="1" applyFill="1" applyAlignment="1">
      <alignment horizontal="center" vertical="center"/>
    </xf>
    <xf numFmtId="0" fontId="1" fillId="0" borderId="0" xfId="45" applyFill="1"/>
    <xf numFmtId="38" fontId="16" fillId="0" borderId="10" xfId="36" applyFont="1" applyFill="1" applyBorder="1" applyAlignment="1">
      <alignment horizontal="center" vertical="center"/>
    </xf>
    <xf numFmtId="0" fontId="1" fillId="0" borderId="0" xfId="45" applyFill="1" applyAlignment="1">
      <alignment vertical="center"/>
    </xf>
    <xf numFmtId="0" fontId="1" fillId="0" borderId="0" xfId="45" applyFill="1" applyBorder="1"/>
    <xf numFmtId="0" fontId="10" fillId="0" borderId="11" xfId="45" applyFont="1" applyFill="1" applyBorder="1" applyAlignment="1">
      <alignment horizontal="center" vertical="center"/>
    </xf>
    <xf numFmtId="0" fontId="10" fillId="0" borderId="4" xfId="45" applyFont="1" applyFill="1" applyBorder="1" applyAlignment="1">
      <alignment horizontal="center" vertical="center"/>
    </xf>
    <xf numFmtId="0" fontId="10" fillId="0" borderId="12" xfId="45" applyFont="1" applyFill="1" applyBorder="1" applyAlignment="1">
      <alignment horizontal="center" vertical="center"/>
    </xf>
    <xf numFmtId="0" fontId="12" fillId="0" borderId="13" xfId="45" applyFont="1" applyFill="1" applyBorder="1" applyAlignment="1">
      <alignment horizontal="distributed" vertical="center"/>
    </xf>
    <xf numFmtId="38" fontId="8" fillId="0" borderId="14" xfId="36" applyFont="1" applyFill="1" applyBorder="1" applyAlignment="1">
      <alignment vertical="center"/>
    </xf>
    <xf numFmtId="38" fontId="8" fillId="0" borderId="10" xfId="36" applyFont="1" applyFill="1" applyBorder="1" applyAlignment="1">
      <alignment vertical="center"/>
    </xf>
    <xf numFmtId="0" fontId="14" fillId="0" borderId="0" xfId="45" applyFont="1" applyAlignment="1">
      <alignment horizontal="center" vertical="center"/>
    </xf>
    <xf numFmtId="0" fontId="1" fillId="0" borderId="0" xfId="45" applyFont="1"/>
    <xf numFmtId="0" fontId="6" fillId="0" borderId="0" xfId="45" applyFont="1"/>
    <xf numFmtId="0" fontId="12" fillId="0" borderId="1" xfId="45" applyFont="1" applyBorder="1" applyAlignment="1">
      <alignment horizontal="right"/>
    </xf>
    <xf numFmtId="38" fontId="6" fillId="0" borderId="15" xfId="36" applyFont="1" applyBorder="1" applyAlignment="1">
      <alignment horizontal="right" vertical="center"/>
    </xf>
    <xf numFmtId="3" fontId="5" fillId="0" borderId="4" xfId="36" applyNumberFormat="1" applyFont="1" applyBorder="1" applyAlignment="1">
      <alignment vertical="center"/>
    </xf>
    <xf numFmtId="38" fontId="5" fillId="0" borderId="4" xfId="36" applyFont="1" applyBorder="1" applyAlignment="1">
      <alignment vertical="center"/>
    </xf>
    <xf numFmtId="38" fontId="5" fillId="0" borderId="16" xfId="36" applyFont="1" applyBorder="1" applyAlignment="1">
      <alignment vertical="center"/>
    </xf>
    <xf numFmtId="38" fontId="6" fillId="0" borderId="17" xfId="36" applyFont="1" applyBorder="1" applyAlignment="1">
      <alignment horizontal="right" vertical="center"/>
    </xf>
    <xf numFmtId="38" fontId="5" fillId="0" borderId="5" xfId="36" applyNumberFormat="1" applyFont="1" applyBorder="1" applyAlignment="1">
      <alignment vertical="center"/>
    </xf>
    <xf numFmtId="0" fontId="1" fillId="0" borderId="0" xfId="45" applyFont="1" applyAlignment="1">
      <alignment vertical="center"/>
    </xf>
    <xf numFmtId="38" fontId="5" fillId="0" borderId="2" xfId="36" applyFont="1" applyBorder="1" applyAlignment="1">
      <alignment vertical="center"/>
    </xf>
    <xf numFmtId="38" fontId="6" fillId="0" borderId="18" xfId="36" applyFont="1" applyBorder="1" applyAlignment="1">
      <alignment horizontal="center" vertical="center"/>
    </xf>
    <xf numFmtId="38" fontId="5" fillId="0" borderId="8" xfId="36" applyFont="1" applyBorder="1" applyAlignment="1">
      <alignment vertical="center"/>
    </xf>
    <xf numFmtId="0" fontId="6" fillId="0" borderId="0" xfId="45" applyFont="1" applyAlignment="1">
      <alignment vertical="center"/>
    </xf>
    <xf numFmtId="0" fontId="12" fillId="0" borderId="9" xfId="45" applyFont="1" applyBorder="1" applyAlignment="1">
      <alignment horizontal="right" vertical="center"/>
    </xf>
    <xf numFmtId="0" fontId="12" fillId="0" borderId="0" xfId="45" applyFont="1" applyBorder="1" applyAlignment="1">
      <alignment horizontal="right" vertical="center"/>
    </xf>
    <xf numFmtId="183" fontId="5" fillId="0" borderId="0" xfId="36" applyNumberFormat="1" applyFont="1" applyAlignment="1">
      <alignment horizontal="right"/>
    </xf>
    <xf numFmtId="0" fontId="1" fillId="0" borderId="0" xfId="45"/>
    <xf numFmtId="0" fontId="6" fillId="0" borderId="0" xfId="45" applyFont="1" applyAlignment="1">
      <alignment horizontal="left"/>
    </xf>
    <xf numFmtId="38" fontId="6" fillId="0" borderId="0" xfId="45" applyNumberFormat="1" applyFont="1" applyAlignment="1">
      <alignment horizontal="left"/>
    </xf>
    <xf numFmtId="183" fontId="6" fillId="0" borderId="0" xfId="45" applyNumberFormat="1" applyFont="1" applyAlignment="1">
      <alignment horizontal="left"/>
    </xf>
    <xf numFmtId="184" fontId="6" fillId="0" borderId="0" xfId="45" applyNumberFormat="1" applyFont="1" applyAlignment="1">
      <alignment horizontal="left"/>
    </xf>
    <xf numFmtId="0" fontId="14" fillId="0" borderId="0" xfId="45" applyFont="1" applyFill="1" applyAlignment="1">
      <alignment vertical="center"/>
    </xf>
    <xf numFmtId="0" fontId="14" fillId="0" borderId="0" xfId="45" applyFont="1" applyFill="1" applyAlignment="1">
      <alignment horizontal="right" vertical="center"/>
    </xf>
    <xf numFmtId="0" fontId="14" fillId="0" borderId="0" xfId="45" applyFont="1" applyFill="1" applyAlignment="1">
      <alignment horizontal="left" vertical="center"/>
    </xf>
    <xf numFmtId="0" fontId="6" fillId="0" borderId="4" xfId="45" applyFont="1" applyFill="1" applyBorder="1" applyAlignment="1">
      <alignment horizontal="center" vertical="center"/>
    </xf>
    <xf numFmtId="0" fontId="6" fillId="0" borderId="15" xfId="45" applyFont="1" applyFill="1" applyBorder="1" applyAlignment="1">
      <alignment horizontal="distributed" vertical="center"/>
    </xf>
    <xf numFmtId="38" fontId="5" fillId="0" borderId="4" xfId="36" applyFont="1" applyFill="1" applyBorder="1" applyAlignment="1">
      <alignment horizontal="right" vertical="center"/>
    </xf>
    <xf numFmtId="38" fontId="5" fillId="0" borderId="16" xfId="36" applyFont="1" applyFill="1" applyBorder="1" applyAlignment="1">
      <alignment horizontal="right" vertical="center"/>
    </xf>
    <xf numFmtId="0" fontId="6" fillId="0" borderId="18" xfId="45" applyFont="1" applyFill="1" applyBorder="1" applyAlignment="1">
      <alignment horizontal="distributed" vertical="center"/>
    </xf>
    <xf numFmtId="38" fontId="5" fillId="0" borderId="8" xfId="36" applyFont="1" applyFill="1" applyBorder="1" applyAlignment="1">
      <alignment horizontal="right" vertical="center"/>
    </xf>
    <xf numFmtId="38" fontId="5" fillId="0" borderId="19" xfId="36" applyFont="1" applyFill="1" applyBorder="1" applyAlignment="1">
      <alignment horizontal="right" vertical="center"/>
    </xf>
    <xf numFmtId="0" fontId="1" fillId="0" borderId="0" xfId="45" applyFill="1" applyAlignment="1"/>
    <xf numFmtId="0" fontId="6" fillId="0" borderId="20" xfId="45" applyFont="1" applyFill="1" applyBorder="1" applyAlignment="1">
      <alignment horizontal="center" vertical="center"/>
    </xf>
    <xf numFmtId="186" fontId="5" fillId="0" borderId="4" xfId="36" applyNumberFormat="1" applyFont="1" applyFill="1" applyBorder="1" applyAlignment="1">
      <alignment vertical="center"/>
    </xf>
    <xf numFmtId="187" fontId="5" fillId="0" borderId="5" xfId="36" applyNumberFormat="1" applyFont="1" applyFill="1" applyBorder="1" applyAlignment="1">
      <alignment vertical="center"/>
    </xf>
    <xf numFmtId="186" fontId="5" fillId="0" borderId="2" xfId="36" applyNumberFormat="1" applyFont="1" applyFill="1" applyBorder="1" applyAlignment="1">
      <alignment vertical="center"/>
    </xf>
    <xf numFmtId="187" fontId="5" fillId="0" borderId="3" xfId="36" applyNumberFormat="1" applyFont="1" applyFill="1" applyBorder="1" applyAlignment="1">
      <alignment vertical="center"/>
    </xf>
    <xf numFmtId="186" fontId="5" fillId="0" borderId="12" xfId="36" applyNumberFormat="1" applyFont="1" applyFill="1" applyBorder="1" applyAlignment="1">
      <alignment vertical="center"/>
    </xf>
    <xf numFmtId="187" fontId="5" fillId="0" borderId="21" xfId="36" applyNumberFormat="1" applyFont="1" applyFill="1" applyBorder="1" applyAlignment="1">
      <alignment vertical="center"/>
    </xf>
    <xf numFmtId="38" fontId="1" fillId="0" borderId="0" xfId="45" applyNumberFormat="1" applyFont="1" applyFill="1"/>
    <xf numFmtId="38" fontId="6" fillId="0" borderId="0" xfId="36" applyFont="1" applyFill="1"/>
    <xf numFmtId="38" fontId="6" fillId="0" borderId="22" xfId="36" applyFont="1" applyFill="1" applyBorder="1" applyAlignment="1">
      <alignment horizontal="center" vertical="center"/>
    </xf>
    <xf numFmtId="38" fontId="6" fillId="0" borderId="23" xfId="36" applyFont="1" applyFill="1" applyBorder="1" applyAlignment="1">
      <alignment horizontal="center" vertical="center"/>
    </xf>
    <xf numFmtId="38" fontId="6" fillId="0" borderId="24" xfId="36" applyFont="1" applyFill="1" applyBorder="1" applyAlignment="1">
      <alignment horizontal="center" vertical="center"/>
    </xf>
    <xf numFmtId="38" fontId="6" fillId="0" borderId="0" xfId="36" applyFont="1" applyFill="1" applyAlignment="1">
      <alignment vertical="center"/>
    </xf>
    <xf numFmtId="183" fontId="5" fillId="0" borderId="9" xfId="36" applyNumberFormat="1" applyFont="1" applyFill="1" applyBorder="1" applyAlignment="1">
      <alignment vertical="center"/>
    </xf>
    <xf numFmtId="38" fontId="1" fillId="0" borderId="0" xfId="36" applyFont="1" applyFill="1"/>
    <xf numFmtId="0" fontId="9" fillId="0" borderId="0" xfId="45" applyFont="1" applyFill="1"/>
    <xf numFmtId="0" fontId="10" fillId="0" borderId="0" xfId="45" applyFont="1" applyFill="1"/>
    <xf numFmtId="0" fontId="10" fillId="0" borderId="15" xfId="45" applyFont="1" applyFill="1" applyBorder="1" applyAlignment="1">
      <alignment horizontal="distributed" vertical="center"/>
    </xf>
    <xf numFmtId="180" fontId="7" fillId="0" borderId="4" xfId="29" applyNumberFormat="1" applyFont="1" applyFill="1" applyBorder="1" applyAlignment="1">
      <alignment vertical="center"/>
    </xf>
    <xf numFmtId="0" fontId="1" fillId="0" borderId="0" xfId="45" applyFill="1" applyBorder="1" applyAlignment="1">
      <alignment vertical="center"/>
    </xf>
    <xf numFmtId="0" fontId="10" fillId="0" borderId="18" xfId="45" applyFont="1" applyFill="1" applyBorder="1" applyAlignment="1">
      <alignment horizontal="distributed" vertical="center"/>
    </xf>
    <xf numFmtId="180" fontId="7" fillId="0" borderId="8" xfId="29" applyNumberFormat="1" applyFont="1" applyFill="1" applyBorder="1" applyAlignment="1">
      <alignment vertical="center"/>
    </xf>
    <xf numFmtId="181" fontId="7" fillId="0" borderId="25" xfId="36" applyNumberFormat="1" applyFont="1" applyFill="1" applyBorder="1" applyAlignment="1">
      <alignment vertical="center"/>
    </xf>
    <xf numFmtId="0" fontId="6" fillId="0" borderId="11" xfId="45" applyFont="1" applyFill="1" applyBorder="1" applyAlignment="1">
      <alignment horizontal="distributed" justifyLastLine="1"/>
    </xf>
    <xf numFmtId="0" fontId="6" fillId="0" borderId="12" xfId="45" applyFont="1" applyFill="1" applyBorder="1" applyAlignment="1">
      <alignment horizontal="center" vertical="top"/>
    </xf>
    <xf numFmtId="0" fontId="6" fillId="0" borderId="21" xfId="45" applyFont="1" applyFill="1" applyBorder="1" applyAlignment="1">
      <alignment horizontal="center" vertical="center"/>
    </xf>
    <xf numFmtId="181" fontId="5" fillId="0" borderId="4" xfId="36" applyNumberFormat="1" applyFont="1" applyFill="1" applyBorder="1" applyAlignment="1">
      <alignment horizontal="right" vertical="center"/>
    </xf>
    <xf numFmtId="188" fontId="5" fillId="0" borderId="4" xfId="36" applyNumberFormat="1" applyFont="1" applyFill="1" applyBorder="1" applyAlignment="1">
      <alignment horizontal="right" vertical="center"/>
    </xf>
    <xf numFmtId="189" fontId="5" fillId="0" borderId="5" xfId="36" applyNumberFormat="1" applyFont="1" applyFill="1" applyBorder="1" applyAlignment="1">
      <alignment horizontal="right" vertical="center"/>
    </xf>
    <xf numFmtId="190" fontId="1" fillId="0" borderId="0" xfId="45" applyNumberFormat="1" applyFill="1" applyAlignment="1">
      <alignment vertical="center"/>
    </xf>
    <xf numFmtId="181" fontId="5" fillId="0" borderId="8" xfId="36" applyNumberFormat="1" applyFont="1" applyFill="1" applyBorder="1" applyAlignment="1">
      <alignment horizontal="right" vertical="center"/>
    </xf>
    <xf numFmtId="188" fontId="5" fillId="0" borderId="8" xfId="36" applyNumberFormat="1" applyFont="1" applyFill="1" applyBorder="1" applyAlignment="1">
      <alignment horizontal="right" vertical="center"/>
    </xf>
    <xf numFmtId="189" fontId="5" fillId="0" borderId="25" xfId="36" applyNumberFormat="1" applyFont="1" applyFill="1" applyBorder="1" applyAlignment="1">
      <alignment horizontal="right" vertical="center"/>
    </xf>
    <xf numFmtId="191" fontId="6" fillId="0" borderId="0" xfId="45" applyNumberFormat="1" applyFont="1" applyFill="1"/>
    <xf numFmtId="0" fontId="6" fillId="0" borderId="26" xfId="45" applyFont="1" applyFill="1" applyBorder="1" applyAlignment="1">
      <alignment horizontal="center" vertical="center"/>
    </xf>
    <xf numFmtId="0" fontId="6" fillId="0" borderId="27" xfId="45" applyFont="1" applyFill="1" applyBorder="1" applyAlignment="1">
      <alignment horizontal="center" vertical="center"/>
    </xf>
    <xf numFmtId="191" fontId="5" fillId="0" borderId="0" xfId="36" applyNumberFormat="1" applyFont="1" applyFill="1" applyBorder="1" applyAlignment="1">
      <alignment horizontal="right" vertical="center"/>
    </xf>
    <xf numFmtId="191" fontId="5" fillId="0" borderId="26" xfId="36" applyNumberFormat="1" applyFont="1" applyFill="1" applyBorder="1" applyAlignment="1">
      <alignment horizontal="right" vertical="center"/>
    </xf>
    <xf numFmtId="191" fontId="5" fillId="0" borderId="28" xfId="36" applyNumberFormat="1" applyFont="1" applyFill="1" applyBorder="1" applyAlignment="1">
      <alignment horizontal="right" vertical="center"/>
    </xf>
    <xf numFmtId="0" fontId="6" fillId="0" borderId="29" xfId="45" applyFont="1" applyFill="1" applyBorder="1" applyAlignment="1">
      <alignment horizontal="center" vertical="center"/>
    </xf>
    <xf numFmtId="191" fontId="5" fillId="0" borderId="30" xfId="36" applyNumberFormat="1" applyFont="1" applyFill="1" applyBorder="1" applyAlignment="1">
      <alignment horizontal="right" vertical="center"/>
    </xf>
    <xf numFmtId="191" fontId="5" fillId="0" borderId="31" xfId="36" applyNumberFormat="1" applyFont="1" applyFill="1" applyBorder="1" applyAlignment="1">
      <alignment horizontal="right" vertical="center"/>
    </xf>
    <xf numFmtId="0" fontId="6" fillId="0" borderId="32" xfId="45" applyFont="1" applyFill="1" applyBorder="1" applyAlignment="1">
      <alignment horizontal="center" vertical="center"/>
    </xf>
    <xf numFmtId="0" fontId="6" fillId="0" borderId="33" xfId="45" applyFont="1" applyFill="1" applyBorder="1" applyAlignment="1">
      <alignment horizontal="center" vertical="center"/>
    </xf>
    <xf numFmtId="191" fontId="5" fillId="0" borderId="34" xfId="36" applyNumberFormat="1" applyFont="1" applyFill="1" applyBorder="1" applyAlignment="1">
      <alignment horizontal="right" vertical="center"/>
    </xf>
    <xf numFmtId="0" fontId="6" fillId="0" borderId="31" xfId="45" applyFont="1" applyFill="1" applyBorder="1" applyAlignment="1">
      <alignment horizontal="center" vertical="center"/>
    </xf>
    <xf numFmtId="191" fontId="5" fillId="0" borderId="35" xfId="36" applyNumberFormat="1" applyFont="1" applyFill="1" applyBorder="1" applyAlignment="1">
      <alignment horizontal="right" vertical="center"/>
    </xf>
    <xf numFmtId="0" fontId="6" fillId="0" borderId="36" xfId="45" applyFont="1" applyFill="1" applyBorder="1" applyAlignment="1">
      <alignment horizontal="center" vertical="center"/>
    </xf>
    <xf numFmtId="0" fontId="6" fillId="0" borderId="0" xfId="45" applyFont="1" applyFill="1" applyBorder="1" applyAlignment="1">
      <alignment horizontal="center" vertical="center"/>
    </xf>
    <xf numFmtId="191" fontId="5" fillId="0" borderId="36" xfId="36" applyNumberFormat="1" applyFont="1" applyFill="1" applyBorder="1" applyAlignment="1">
      <alignment horizontal="right" vertical="center"/>
    </xf>
    <xf numFmtId="38" fontId="5" fillId="0" borderId="31" xfId="36" applyFont="1" applyFill="1" applyBorder="1" applyAlignment="1">
      <alignment horizontal="right" vertical="center"/>
    </xf>
    <xf numFmtId="38" fontId="5" fillId="0" borderId="30" xfId="36" applyFont="1" applyFill="1" applyBorder="1" applyAlignment="1">
      <alignment horizontal="right" vertical="center"/>
    </xf>
    <xf numFmtId="0" fontId="1" fillId="0" borderId="29" xfId="45" applyFont="1" applyFill="1" applyBorder="1"/>
    <xf numFmtId="0" fontId="6" fillId="0" borderId="33" xfId="45" applyFont="1" applyFill="1" applyBorder="1" applyAlignment="1">
      <alignment horizontal="left" vertical="center"/>
    </xf>
    <xf numFmtId="192" fontId="5" fillId="0" borderId="31" xfId="36" applyNumberFormat="1" applyFont="1" applyFill="1" applyBorder="1" applyAlignment="1">
      <alignment horizontal="right" vertical="center"/>
    </xf>
    <xf numFmtId="192" fontId="5" fillId="0" borderId="30" xfId="36" applyNumberFormat="1" applyFont="1" applyFill="1" applyBorder="1" applyAlignment="1">
      <alignment horizontal="right" vertical="center"/>
    </xf>
    <xf numFmtId="193" fontId="5" fillId="0" borderId="30" xfId="36" applyNumberFormat="1" applyFont="1" applyFill="1" applyBorder="1" applyAlignment="1">
      <alignment horizontal="right" vertical="center"/>
    </xf>
    <xf numFmtId="193" fontId="5" fillId="0" borderId="31" xfId="36" applyNumberFormat="1" applyFont="1" applyFill="1" applyBorder="1" applyAlignment="1">
      <alignment horizontal="right" vertical="center"/>
    </xf>
    <xf numFmtId="191" fontId="5" fillId="0" borderId="27" xfId="36" applyNumberFormat="1" applyFont="1" applyFill="1" applyBorder="1" applyAlignment="1">
      <alignment horizontal="right" vertical="center"/>
    </xf>
    <xf numFmtId="191" fontId="5" fillId="0" borderId="37" xfId="36" applyNumberFormat="1" applyFont="1" applyFill="1" applyBorder="1" applyAlignment="1">
      <alignment horizontal="right" vertical="center"/>
    </xf>
    <xf numFmtId="0" fontId="6" fillId="0" borderId="38" xfId="45" applyFont="1" applyFill="1" applyBorder="1" applyAlignment="1">
      <alignment horizontal="center" vertical="center"/>
    </xf>
    <xf numFmtId="191" fontId="5" fillId="0" borderId="39" xfId="36" applyNumberFormat="1" applyFont="1" applyFill="1" applyBorder="1" applyAlignment="1">
      <alignment horizontal="right" vertical="center"/>
    </xf>
    <xf numFmtId="0" fontId="6" fillId="0" borderId="39" xfId="45" applyFont="1" applyFill="1" applyBorder="1" applyAlignment="1">
      <alignment horizontal="center" vertical="center"/>
    </xf>
    <xf numFmtId="191" fontId="5" fillId="0" borderId="1" xfId="36" applyNumberFormat="1" applyFont="1" applyFill="1" applyBorder="1" applyAlignment="1">
      <alignment horizontal="right" vertical="center"/>
    </xf>
    <xf numFmtId="0" fontId="6" fillId="0" borderId="40" xfId="45" applyFont="1" applyFill="1" applyBorder="1" applyAlignment="1">
      <alignment horizontal="center" vertical="center"/>
    </xf>
    <xf numFmtId="38" fontId="5" fillId="0" borderId="27" xfId="36" applyFont="1" applyFill="1" applyBorder="1" applyAlignment="1">
      <alignment horizontal="right" vertical="center"/>
    </xf>
    <xf numFmtId="38" fontId="5" fillId="0" borderId="41" xfId="36" applyFont="1" applyFill="1" applyBorder="1" applyAlignment="1">
      <alignment horizontal="right" vertical="center"/>
    </xf>
    <xf numFmtId="0" fontId="14" fillId="0" borderId="0" xfId="45" applyFont="1" applyAlignment="1">
      <alignment vertical="center"/>
    </xf>
    <xf numFmtId="0" fontId="14" fillId="0" borderId="0" xfId="45" applyFont="1" applyAlignment="1">
      <alignment horizontal="right" vertical="center"/>
    </xf>
    <xf numFmtId="0" fontId="6" fillId="0" borderId="0" xfId="45" applyFont="1" applyBorder="1" applyAlignment="1">
      <alignment vertical="center"/>
    </xf>
    <xf numFmtId="0" fontId="10" fillId="0" borderId="0" xfId="45" applyFont="1"/>
    <xf numFmtId="0" fontId="6" fillId="0" borderId="0" xfId="45" applyFont="1" applyBorder="1"/>
    <xf numFmtId="0" fontId="12" fillId="0" borderId="0" xfId="45" applyFont="1"/>
    <xf numFmtId="0" fontId="6" fillId="0" borderId="0" xfId="45" applyFont="1" applyBorder="1" applyAlignment="1"/>
    <xf numFmtId="0" fontId="10" fillId="0" borderId="2" xfId="45" applyFont="1" applyBorder="1" applyAlignment="1">
      <alignment horizontal="distributed" vertical="center" justifyLastLine="1"/>
    </xf>
    <xf numFmtId="0" fontId="10" fillId="0" borderId="42" xfId="45" applyFont="1" applyBorder="1" applyAlignment="1">
      <alignment horizontal="distributed" vertical="center" justifyLastLine="1"/>
    </xf>
    <xf numFmtId="0" fontId="6" fillId="0" borderId="0" xfId="45" applyFont="1" applyBorder="1" applyAlignment="1">
      <alignment horizontal="center" vertical="center"/>
    </xf>
    <xf numFmtId="3" fontId="19" fillId="0" borderId="2" xfId="36" applyNumberFormat="1" applyFont="1" applyBorder="1" applyAlignment="1">
      <alignment vertical="center"/>
    </xf>
    <xf numFmtId="3" fontId="19" fillId="0" borderId="42" xfId="36" applyNumberFormat="1" applyFont="1" applyBorder="1" applyAlignment="1">
      <alignment vertical="center"/>
    </xf>
    <xf numFmtId="38" fontId="9" fillId="0" borderId="0" xfId="36" applyFont="1" applyBorder="1" applyAlignment="1">
      <alignment vertical="center"/>
    </xf>
    <xf numFmtId="0" fontId="1" fillId="0" borderId="0" xfId="45" applyAlignment="1">
      <alignment vertical="center"/>
    </xf>
    <xf numFmtId="3" fontId="7" fillId="0" borderId="14" xfId="36" applyNumberFormat="1" applyFont="1" applyBorder="1" applyAlignment="1">
      <alignment vertical="center"/>
    </xf>
    <xf numFmtId="3" fontId="7" fillId="0" borderId="43" xfId="36" applyNumberFormat="1" applyFont="1" applyBorder="1" applyAlignment="1">
      <alignment vertical="center"/>
    </xf>
    <xf numFmtId="38" fontId="6" fillId="0" borderId="0" xfId="36" applyFont="1" applyBorder="1" applyAlignment="1">
      <alignment vertical="center"/>
    </xf>
    <xf numFmtId="3" fontId="19" fillId="0" borderId="14" xfId="36" applyNumberFormat="1" applyFont="1" applyBorder="1" applyAlignment="1">
      <alignment vertical="center"/>
    </xf>
    <xf numFmtId="3" fontId="19" fillId="0" borderId="43" xfId="36" applyNumberFormat="1" applyFont="1" applyBorder="1" applyAlignment="1">
      <alignment vertical="center"/>
    </xf>
    <xf numFmtId="0" fontId="10" fillId="0" borderId="30" xfId="45" applyFont="1" applyBorder="1" applyAlignment="1">
      <alignment vertical="center"/>
    </xf>
    <xf numFmtId="0" fontId="10" fillId="0" borderId="0" xfId="45" applyFont="1" applyBorder="1" applyAlignment="1">
      <alignment horizontal="distributed" vertical="center"/>
    </xf>
    <xf numFmtId="3" fontId="7" fillId="0" borderId="14" xfId="36" applyNumberFormat="1" applyFont="1" applyBorder="1" applyAlignment="1">
      <alignment horizontal="right" vertical="center"/>
    </xf>
    <xf numFmtId="3" fontId="7" fillId="0" borderId="43" xfId="36" applyNumberFormat="1" applyFont="1" applyBorder="1" applyAlignment="1">
      <alignment horizontal="right" vertical="center"/>
    </xf>
    <xf numFmtId="0" fontId="10" fillId="0" borderId="0" xfId="45" applyFont="1" applyBorder="1" applyAlignment="1">
      <alignment vertical="center"/>
    </xf>
    <xf numFmtId="3" fontId="7" fillId="0" borderId="44" xfId="36" applyNumberFormat="1" applyFont="1" applyBorder="1" applyAlignment="1">
      <alignment vertical="center"/>
    </xf>
    <xf numFmtId="3" fontId="7" fillId="0" borderId="45" xfId="36" applyNumberFormat="1" applyFont="1" applyBorder="1" applyAlignment="1">
      <alignment vertical="center"/>
    </xf>
    <xf numFmtId="0" fontId="1" fillId="0" borderId="0" xfId="45" applyBorder="1"/>
    <xf numFmtId="0" fontId="6" fillId="0" borderId="0" xfId="45" applyFont="1" applyFill="1" applyBorder="1" applyAlignment="1">
      <alignment vertical="center"/>
    </xf>
    <xf numFmtId="0" fontId="6" fillId="0" borderId="0" xfId="45" applyFont="1" applyFill="1" applyBorder="1"/>
    <xf numFmtId="0" fontId="12" fillId="0" borderId="0" xfId="45" applyFont="1" applyFill="1"/>
    <xf numFmtId="0" fontId="6" fillId="0" borderId="0" xfId="45" applyFont="1" applyFill="1" applyBorder="1" applyAlignment="1"/>
    <xf numFmtId="3" fontId="19" fillId="0" borderId="2" xfId="36" applyNumberFormat="1" applyFont="1" applyFill="1" applyBorder="1" applyAlignment="1">
      <alignment vertical="center"/>
    </xf>
    <xf numFmtId="3" fontId="19" fillId="0" borderId="47" xfId="36" applyNumberFormat="1" applyFont="1" applyFill="1" applyBorder="1" applyAlignment="1">
      <alignment vertical="center"/>
    </xf>
    <xf numFmtId="3" fontId="19" fillId="0" borderId="3" xfId="36" applyNumberFormat="1" applyFont="1" applyFill="1" applyBorder="1" applyAlignment="1">
      <alignment vertical="center"/>
    </xf>
    <xf numFmtId="38" fontId="9" fillId="0" borderId="0" xfId="36" applyFont="1" applyFill="1" applyBorder="1" applyAlignment="1">
      <alignment vertical="center"/>
    </xf>
    <xf numFmtId="0" fontId="18" fillId="0" borderId="30" xfId="45" applyFont="1" applyFill="1" applyBorder="1" applyAlignment="1">
      <alignment vertical="center"/>
    </xf>
    <xf numFmtId="0" fontId="18" fillId="0" borderId="0" xfId="45" applyFont="1" applyFill="1" applyBorder="1" applyAlignment="1">
      <alignment vertical="center"/>
    </xf>
    <xf numFmtId="3" fontId="7" fillId="0" borderId="14" xfId="36" applyNumberFormat="1" applyFont="1" applyFill="1" applyBorder="1" applyAlignment="1">
      <alignment vertical="center"/>
    </xf>
    <xf numFmtId="3" fontId="7" fillId="0" borderId="48" xfId="36" applyNumberFormat="1" applyFont="1" applyFill="1" applyBorder="1" applyAlignment="1">
      <alignment vertical="center"/>
    </xf>
    <xf numFmtId="3" fontId="7" fillId="0" borderId="10" xfId="36" applyNumberFormat="1" applyFont="1" applyFill="1" applyBorder="1" applyAlignment="1">
      <alignment vertical="center"/>
    </xf>
    <xf numFmtId="38" fontId="6" fillId="0" borderId="0" xfId="36" applyFont="1" applyFill="1" applyBorder="1" applyAlignment="1">
      <alignment vertical="center"/>
    </xf>
    <xf numFmtId="3" fontId="19" fillId="0" borderId="14" xfId="36" applyNumberFormat="1" applyFont="1" applyFill="1" applyBorder="1" applyAlignment="1">
      <alignment vertical="center"/>
    </xf>
    <xf numFmtId="3" fontId="19" fillId="0" borderId="48" xfId="36" applyNumberFormat="1" applyFont="1" applyFill="1" applyBorder="1" applyAlignment="1">
      <alignment vertical="center"/>
    </xf>
    <xf numFmtId="3" fontId="19" fillId="0" borderId="10" xfId="36" applyNumberFormat="1" applyFont="1" applyFill="1" applyBorder="1" applyAlignment="1">
      <alignment vertical="center"/>
    </xf>
    <xf numFmtId="0" fontId="10" fillId="0" borderId="30" xfId="45" applyFont="1" applyFill="1" applyBorder="1" applyAlignment="1">
      <alignment vertical="center"/>
    </xf>
    <xf numFmtId="0" fontId="10" fillId="0" borderId="0" xfId="45" applyFont="1" applyFill="1" applyBorder="1" applyAlignment="1">
      <alignment horizontal="distributed" vertical="center"/>
    </xf>
    <xf numFmtId="3" fontId="7" fillId="0" borderId="48" xfId="36" applyNumberFormat="1" applyFont="1" applyFill="1" applyBorder="1" applyAlignment="1">
      <alignment horizontal="right" vertical="center"/>
    </xf>
    <xf numFmtId="0" fontId="10" fillId="0" borderId="0" xfId="45" applyFont="1" applyFill="1" applyBorder="1" applyAlignment="1">
      <alignment vertical="center"/>
    </xf>
    <xf numFmtId="0" fontId="12" fillId="0" borderId="0" xfId="45" applyFont="1" applyFill="1" applyBorder="1" applyAlignment="1">
      <alignment horizontal="distributed" vertical="center"/>
    </xf>
    <xf numFmtId="3" fontId="7" fillId="0" borderId="14" xfId="36" applyNumberFormat="1" applyFont="1" applyFill="1" applyBorder="1" applyAlignment="1">
      <alignment horizontal="right" vertical="center"/>
    </xf>
    <xf numFmtId="0" fontId="20" fillId="0" borderId="0" xfId="45" applyFont="1" applyFill="1" applyBorder="1" applyAlignment="1">
      <alignment horizontal="distributed" vertical="center" wrapText="1"/>
    </xf>
    <xf numFmtId="0" fontId="20" fillId="0" borderId="0" xfId="45" applyFont="1" applyFill="1" applyBorder="1" applyAlignment="1">
      <alignment horizontal="distributed" vertical="center"/>
    </xf>
    <xf numFmtId="0" fontId="12" fillId="0" borderId="0" xfId="45" applyFont="1" applyFill="1" applyBorder="1" applyAlignment="1">
      <alignment horizontal="left" vertical="center" shrinkToFit="1"/>
    </xf>
    <xf numFmtId="3" fontId="7" fillId="0" borderId="44" xfId="36" applyNumberFormat="1" applyFont="1" applyFill="1" applyBorder="1" applyAlignment="1">
      <alignment vertical="center"/>
    </xf>
    <xf numFmtId="3" fontId="7" fillId="0" borderId="49" xfId="36" applyNumberFormat="1" applyFont="1" applyFill="1" applyBorder="1" applyAlignment="1">
      <alignment vertical="center"/>
    </xf>
    <xf numFmtId="3" fontId="7" fillId="0" borderId="50" xfId="36" applyNumberFormat="1" applyFont="1" applyFill="1" applyBorder="1" applyAlignment="1">
      <alignment vertical="center"/>
    </xf>
    <xf numFmtId="0" fontId="6" fillId="0" borderId="51" xfId="45" applyFont="1" applyFill="1" applyBorder="1" applyAlignment="1">
      <alignment vertical="center"/>
    </xf>
    <xf numFmtId="0" fontId="6" fillId="0" borderId="52" xfId="45" applyFont="1" applyFill="1" applyBorder="1" applyAlignment="1">
      <alignment vertical="center"/>
    </xf>
    <xf numFmtId="0" fontId="6" fillId="0" borderId="53" xfId="45" applyFont="1" applyFill="1" applyBorder="1" applyAlignment="1">
      <alignment vertical="center"/>
    </xf>
    <xf numFmtId="0" fontId="6" fillId="0" borderId="2" xfId="45" applyFont="1" applyFill="1" applyBorder="1" applyAlignment="1">
      <alignment horizontal="distributed" vertical="center" justifyLastLine="1"/>
    </xf>
    <xf numFmtId="0" fontId="6" fillId="0" borderId="16" xfId="45" applyFont="1" applyFill="1" applyBorder="1" applyAlignment="1">
      <alignment vertical="center" justifyLastLine="1"/>
    </xf>
    <xf numFmtId="0" fontId="6" fillId="0" borderId="54" xfId="45" applyFont="1" applyFill="1" applyBorder="1" applyAlignment="1">
      <alignment vertical="center" justifyLastLine="1"/>
    </xf>
    <xf numFmtId="0" fontId="6" fillId="0" borderId="55" xfId="45" applyFont="1" applyFill="1" applyBorder="1" applyAlignment="1">
      <alignment vertical="center" justifyLastLine="1"/>
    </xf>
    <xf numFmtId="0" fontId="6" fillId="0" borderId="3" xfId="45" applyFont="1" applyFill="1" applyBorder="1" applyAlignment="1">
      <alignment horizontal="distributed" vertical="center" justifyLastLine="1"/>
    </xf>
    <xf numFmtId="0" fontId="6" fillId="0" borderId="14" xfId="45" applyFont="1" applyFill="1" applyBorder="1" applyAlignment="1">
      <alignment horizontal="distributed" vertical="center" justifyLastLine="1"/>
    </xf>
    <xf numFmtId="0" fontId="6" fillId="0" borderId="10" xfId="45" applyFont="1" applyFill="1" applyBorder="1" applyAlignment="1">
      <alignment horizontal="distributed" vertical="center" justifyLastLine="1"/>
    </xf>
    <xf numFmtId="0" fontId="6" fillId="0" borderId="56" xfId="45" applyFont="1" applyFill="1" applyBorder="1" applyAlignment="1">
      <alignment horizontal="distributed" vertical="center"/>
    </xf>
    <xf numFmtId="186" fontId="5" fillId="0" borderId="3" xfId="36" applyNumberFormat="1" applyFont="1" applyFill="1" applyBorder="1" applyAlignment="1">
      <alignment vertical="center"/>
    </xf>
    <xf numFmtId="0" fontId="6" fillId="0" borderId="13" xfId="45" applyFont="1" applyFill="1" applyBorder="1" applyAlignment="1">
      <alignment horizontal="distributed" vertical="center"/>
    </xf>
    <xf numFmtId="186" fontId="5" fillId="0" borderId="14" xfId="36" applyNumberFormat="1" applyFont="1" applyFill="1" applyBorder="1" applyAlignment="1">
      <alignment vertical="center"/>
    </xf>
    <xf numFmtId="186" fontId="5" fillId="0" borderId="10" xfId="36" applyNumberFormat="1" applyFont="1" applyFill="1" applyBorder="1" applyAlignment="1">
      <alignment vertical="center"/>
    </xf>
    <xf numFmtId="0" fontId="6" fillId="0" borderId="57" xfId="45" applyFont="1" applyFill="1" applyBorder="1" applyAlignment="1">
      <alignment horizontal="distributed" vertical="center"/>
    </xf>
    <xf numFmtId="186" fontId="5" fillId="0" borderId="44" xfId="36" applyNumberFormat="1" applyFont="1" applyFill="1" applyBorder="1" applyAlignment="1">
      <alignment vertical="center"/>
    </xf>
    <xf numFmtId="186" fontId="5" fillId="0" borderId="50" xfId="36" applyNumberFormat="1" applyFont="1" applyFill="1" applyBorder="1" applyAlignment="1">
      <alignment vertical="center"/>
    </xf>
    <xf numFmtId="0" fontId="6" fillId="0" borderId="0" xfId="45" applyFont="1" applyFill="1" applyBorder="1" applyAlignment="1">
      <alignment horizontal="distributed" vertical="center"/>
    </xf>
    <xf numFmtId="49" fontId="22" fillId="0" borderId="0" xfId="47" applyNumberFormat="1" applyFont="1" applyFill="1" applyBorder="1" applyAlignment="1">
      <alignment vertical="top"/>
    </xf>
    <xf numFmtId="0" fontId="23" fillId="0" borderId="0" xfId="45" applyFont="1" applyAlignment="1">
      <alignment horizontal="center" vertical="center"/>
    </xf>
    <xf numFmtId="0" fontId="10" fillId="0" borderId="58" xfId="45" applyFont="1" applyBorder="1" applyAlignment="1">
      <alignment horizontal="center" vertical="center"/>
    </xf>
    <xf numFmtId="0" fontId="10" fillId="0" borderId="59" xfId="45" applyFont="1" applyBorder="1" applyAlignment="1">
      <alignment horizontal="center" vertical="center"/>
    </xf>
    <xf numFmtId="0" fontId="10" fillId="0" borderId="4" xfId="45" applyFont="1" applyBorder="1" applyAlignment="1">
      <alignment horizontal="center" vertical="center"/>
    </xf>
    <xf numFmtId="0" fontId="10" fillId="0" borderId="5" xfId="45" applyFont="1" applyBorder="1" applyAlignment="1">
      <alignment horizontal="center" vertical="center"/>
    </xf>
    <xf numFmtId="0" fontId="10" fillId="0" borderId="15" xfId="45" applyFont="1" applyBorder="1" applyAlignment="1">
      <alignment horizontal="center" vertical="center"/>
    </xf>
    <xf numFmtId="0" fontId="10" fillId="0" borderId="60" xfId="45" applyFont="1" applyBorder="1" applyAlignment="1">
      <alignment vertical="center"/>
    </xf>
    <xf numFmtId="0" fontId="10" fillId="0" borderId="41" xfId="45" applyFont="1" applyBorder="1" applyAlignment="1">
      <alignment vertical="center"/>
    </xf>
    <xf numFmtId="0" fontId="12" fillId="0" borderId="0" xfId="45" applyFont="1" applyFill="1" applyBorder="1" applyAlignment="1">
      <alignment vertical="center"/>
    </xf>
    <xf numFmtId="0" fontId="12" fillId="0" borderId="58" xfId="45" applyFont="1" applyFill="1" applyBorder="1" applyAlignment="1">
      <alignment horizontal="distributed" vertical="center"/>
    </xf>
    <xf numFmtId="0" fontId="20" fillId="0" borderId="11" xfId="45" applyFont="1" applyFill="1" applyBorder="1" applyAlignment="1">
      <alignment horizontal="center" vertical="center"/>
    </xf>
    <xf numFmtId="0" fontId="12" fillId="0" borderId="11" xfId="45" applyFont="1" applyFill="1" applyBorder="1" applyAlignment="1">
      <alignment horizontal="distributed" vertical="center"/>
    </xf>
    <xf numFmtId="0" fontId="12" fillId="0" borderId="61" xfId="45" applyFont="1" applyFill="1" applyBorder="1" applyAlignment="1">
      <alignment horizontal="distributed" vertical="center"/>
    </xf>
    <xf numFmtId="0" fontId="12" fillId="0" borderId="14" xfId="45" applyFont="1" applyFill="1" applyBorder="1" applyAlignment="1">
      <alignment horizontal="center" vertical="center"/>
    </xf>
    <xf numFmtId="0" fontId="20" fillId="0" borderId="14" xfId="45" applyFont="1" applyFill="1" applyBorder="1" applyAlignment="1">
      <alignment horizontal="center" vertical="center"/>
    </xf>
    <xf numFmtId="0" fontId="12" fillId="0" borderId="14" xfId="45" applyFont="1" applyFill="1" applyBorder="1" applyAlignment="1">
      <alignment vertical="center"/>
    </xf>
    <xf numFmtId="0" fontId="12" fillId="0" borderId="62" xfId="45" applyFont="1" applyFill="1" applyBorder="1" applyAlignment="1">
      <alignment vertical="center"/>
    </xf>
    <xf numFmtId="0" fontId="24" fillId="0" borderId="43" xfId="45" applyFont="1" applyFill="1" applyBorder="1" applyAlignment="1">
      <alignment horizontal="distributed" vertical="center"/>
    </xf>
    <xf numFmtId="0" fontId="20" fillId="0" borderId="10" xfId="45" applyFont="1" applyFill="1" applyBorder="1" applyAlignment="1">
      <alignment horizontal="distributed" vertical="center"/>
    </xf>
    <xf numFmtId="0" fontId="20" fillId="0" borderId="43" xfId="45" applyFont="1" applyFill="1" applyBorder="1" applyAlignment="1">
      <alignment horizontal="center" vertical="center"/>
    </xf>
    <xf numFmtId="0" fontId="12" fillId="0" borderId="62" xfId="45" applyFont="1" applyFill="1" applyBorder="1" applyAlignment="1">
      <alignment horizontal="distributed" vertical="center"/>
    </xf>
    <xf numFmtId="0" fontId="20" fillId="0" borderId="10" xfId="45" applyFont="1" applyFill="1" applyBorder="1" applyAlignment="1">
      <alignment horizontal="center" vertical="center"/>
    </xf>
    <xf numFmtId="0" fontId="12" fillId="0" borderId="15" xfId="45" applyFont="1" applyFill="1" applyBorder="1" applyAlignment="1">
      <alignment horizontal="distributed" vertical="center"/>
    </xf>
    <xf numFmtId="38" fontId="7" fillId="0" borderId="4" xfId="36" applyFont="1" applyFill="1" applyBorder="1" applyAlignment="1">
      <alignment vertical="center" shrinkToFit="1"/>
    </xf>
    <xf numFmtId="0" fontId="7" fillId="0" borderId="4" xfId="45" applyFont="1" applyFill="1" applyBorder="1" applyAlignment="1">
      <alignment horizontal="right" vertical="center" shrinkToFit="1"/>
    </xf>
    <xf numFmtId="194" fontId="7" fillId="0" borderId="4" xfId="45" applyNumberFormat="1" applyFont="1" applyFill="1" applyBorder="1" applyAlignment="1">
      <alignment vertical="center" shrinkToFit="1"/>
    </xf>
    <xf numFmtId="40" fontId="7" fillId="0" borderId="4" xfId="36" applyNumberFormat="1" applyFont="1" applyFill="1" applyBorder="1" applyAlignment="1">
      <alignment vertical="center" shrinkToFit="1"/>
    </xf>
    <xf numFmtId="183" fontId="7" fillId="0" borderId="16" xfId="36" applyNumberFormat="1" applyFont="1" applyFill="1" applyBorder="1" applyAlignment="1">
      <alignment vertical="center" shrinkToFit="1"/>
    </xf>
    <xf numFmtId="0" fontId="12" fillId="0" borderId="17" xfId="45" applyFont="1" applyFill="1" applyBorder="1" applyAlignment="1">
      <alignment horizontal="distributed" vertical="center" shrinkToFit="1"/>
    </xf>
    <xf numFmtId="4" fontId="7" fillId="0" borderId="4" xfId="36" applyNumberFormat="1" applyFont="1" applyFill="1" applyBorder="1" applyAlignment="1">
      <alignment vertical="center" shrinkToFit="1"/>
    </xf>
    <xf numFmtId="183" fontId="7" fillId="0" borderId="5" xfId="36" applyNumberFormat="1" applyFont="1" applyFill="1" applyBorder="1" applyAlignment="1">
      <alignment vertical="center" shrinkToFit="1"/>
    </xf>
    <xf numFmtId="0" fontId="12" fillId="0" borderId="63" xfId="45" applyFont="1" applyFill="1" applyBorder="1" applyAlignment="1">
      <alignment horizontal="distributed" vertical="center"/>
    </xf>
    <xf numFmtId="194" fontId="7" fillId="0" borderId="4" xfId="45" applyNumberFormat="1" applyFont="1" applyFill="1" applyBorder="1" applyAlignment="1">
      <alignment horizontal="right" vertical="center" shrinkToFit="1"/>
    </xf>
    <xf numFmtId="49" fontId="25" fillId="0" borderId="63" xfId="45" applyNumberFormat="1" applyFont="1" applyFill="1" applyBorder="1" applyAlignment="1">
      <alignment horizontal="left" vertical="center" shrinkToFit="1"/>
    </xf>
    <xf numFmtId="38" fontId="19" fillId="0" borderId="4" xfId="36" applyFont="1" applyFill="1" applyBorder="1" applyAlignment="1">
      <alignment vertical="center" shrinkToFit="1"/>
    </xf>
    <xf numFmtId="40" fontId="19" fillId="0" borderId="4" xfId="36" applyNumberFormat="1" applyFont="1" applyFill="1" applyBorder="1" applyAlignment="1">
      <alignment vertical="center" shrinkToFit="1"/>
    </xf>
    <xf numFmtId="183" fontId="19" fillId="0" borderId="16" xfId="36" applyNumberFormat="1" applyFont="1" applyFill="1" applyBorder="1" applyAlignment="1">
      <alignment vertical="center" shrinkToFit="1"/>
    </xf>
    <xf numFmtId="187" fontId="1" fillId="0" borderId="0" xfId="45" applyNumberFormat="1" applyFont="1" applyFill="1" applyAlignment="1">
      <alignment vertical="center"/>
    </xf>
    <xf numFmtId="49" fontId="20" fillId="0" borderId="63" xfId="45" applyNumberFormat="1" applyFont="1" applyFill="1" applyBorder="1" applyAlignment="1">
      <alignment horizontal="left" vertical="center"/>
    </xf>
    <xf numFmtId="0" fontId="20" fillId="0" borderId="17" xfId="45" applyFont="1" applyFill="1" applyBorder="1" applyAlignment="1">
      <alignment horizontal="left" vertical="center" shrinkToFit="1"/>
    </xf>
    <xf numFmtId="38" fontId="8" fillId="0" borderId="4" xfId="36" applyFont="1" applyFill="1" applyBorder="1" applyAlignment="1">
      <alignment vertical="center" shrinkToFit="1"/>
    </xf>
    <xf numFmtId="40" fontId="8" fillId="0" borderId="4" xfId="36" applyNumberFormat="1" applyFont="1" applyFill="1" applyBorder="1" applyAlignment="1">
      <alignment vertical="center" shrinkToFit="1"/>
    </xf>
    <xf numFmtId="183" fontId="8" fillId="0" borderId="5" xfId="36" applyNumberFormat="1" applyFont="1" applyFill="1" applyBorder="1" applyAlignment="1">
      <alignment vertical="center" shrinkToFit="1"/>
    </xf>
    <xf numFmtId="49" fontId="20" fillId="0" borderId="60" xfId="45" applyNumberFormat="1" applyFont="1" applyFill="1" applyBorder="1" applyAlignment="1">
      <alignment horizontal="left" vertical="center"/>
    </xf>
    <xf numFmtId="38" fontId="7" fillId="0" borderId="2" xfId="36" applyFont="1" applyFill="1" applyBorder="1" applyAlignment="1">
      <alignment vertical="center" shrinkToFit="1"/>
    </xf>
    <xf numFmtId="40" fontId="7" fillId="0" borderId="2" xfId="36" applyNumberFormat="1" applyFont="1" applyFill="1" applyBorder="1" applyAlignment="1">
      <alignment vertical="center" shrinkToFit="1"/>
    </xf>
    <xf numFmtId="183" fontId="7" fillId="0" borderId="47" xfId="36" applyNumberFormat="1" applyFont="1" applyFill="1" applyBorder="1" applyAlignment="1">
      <alignment vertical="center" shrinkToFit="1"/>
    </xf>
    <xf numFmtId="183" fontId="7" fillId="0" borderId="64" xfId="36" applyNumberFormat="1" applyFont="1" applyFill="1" applyBorder="1" applyAlignment="1">
      <alignment vertical="center" shrinkToFit="1"/>
    </xf>
    <xf numFmtId="183" fontId="7" fillId="0" borderId="42" xfId="36" applyNumberFormat="1" applyFont="1" applyFill="1" applyBorder="1" applyAlignment="1">
      <alignment vertical="center" shrinkToFit="1"/>
    </xf>
    <xf numFmtId="0" fontId="12" fillId="0" borderId="65" xfId="45" applyFont="1" applyFill="1" applyBorder="1" applyAlignment="1">
      <alignment horizontal="distributed" vertical="center" shrinkToFit="1"/>
    </xf>
    <xf numFmtId="38" fontId="7" fillId="0" borderId="8" xfId="36" applyFont="1" applyFill="1" applyBorder="1" applyAlignment="1">
      <alignment vertical="center" shrinkToFit="1"/>
    </xf>
    <xf numFmtId="194" fontId="7" fillId="0" borderId="8" xfId="45" applyNumberFormat="1" applyFont="1" applyFill="1" applyBorder="1" applyAlignment="1">
      <alignment horizontal="right" vertical="center" shrinkToFit="1"/>
    </xf>
    <xf numFmtId="194" fontId="7" fillId="0" borderId="8" xfId="45" applyNumberFormat="1" applyFont="1" applyFill="1" applyBorder="1" applyAlignment="1">
      <alignment vertical="center" shrinkToFit="1"/>
    </xf>
    <xf numFmtId="40" fontId="7" fillId="0" borderId="8" xfId="36" applyNumberFormat="1" applyFont="1" applyFill="1" applyBorder="1" applyAlignment="1">
      <alignment vertical="center" shrinkToFit="1"/>
    </xf>
    <xf numFmtId="183" fontId="7" fillId="0" borderId="25" xfId="36" applyNumberFormat="1" applyFont="1" applyFill="1" applyBorder="1" applyAlignment="1">
      <alignment vertical="center" shrinkToFit="1"/>
    </xf>
    <xf numFmtId="49" fontId="20" fillId="0" borderId="66" xfId="45" applyNumberFormat="1" applyFont="1" applyFill="1" applyBorder="1" applyAlignment="1">
      <alignment horizontal="left" vertical="center"/>
    </xf>
    <xf numFmtId="183" fontId="7" fillId="0" borderId="67" xfId="36" applyNumberFormat="1" applyFont="1" applyFill="1" applyBorder="1" applyAlignment="1">
      <alignment vertical="center" shrinkToFit="1"/>
    </xf>
    <xf numFmtId="0" fontId="12" fillId="0" borderId="68" xfId="45" applyFont="1" applyFill="1" applyBorder="1" applyAlignment="1">
      <alignment horizontal="distributed" vertical="center" shrinkToFit="1"/>
    </xf>
    <xf numFmtId="38" fontId="7" fillId="0" borderId="9" xfId="36" applyFont="1" applyFill="1" applyBorder="1" applyAlignment="1">
      <alignment vertical="center" shrinkToFit="1"/>
    </xf>
    <xf numFmtId="194" fontId="7" fillId="0" borderId="9" xfId="45" applyNumberFormat="1" applyFont="1" applyFill="1" applyBorder="1" applyAlignment="1">
      <alignment horizontal="right" vertical="center" shrinkToFit="1"/>
    </xf>
    <xf numFmtId="183" fontId="7" fillId="0" borderId="9" xfId="36" applyNumberFormat="1" applyFont="1" applyFill="1" applyBorder="1" applyAlignment="1">
      <alignment vertical="center" shrinkToFit="1"/>
    </xf>
    <xf numFmtId="0" fontId="20" fillId="0" borderId="0" xfId="45" applyFont="1" applyFill="1"/>
    <xf numFmtId="194" fontId="1" fillId="0" borderId="0" xfId="45" applyNumberFormat="1" applyFont="1" applyFill="1"/>
    <xf numFmtId="0" fontId="1" fillId="0" borderId="0" xfId="45" applyFont="1" applyFill="1" applyBorder="1"/>
    <xf numFmtId="0" fontId="28" fillId="0" borderId="0" xfId="45" applyFont="1" applyAlignment="1"/>
    <xf numFmtId="0" fontId="26" fillId="0" borderId="0" xfId="45" applyFont="1" applyAlignment="1">
      <alignment vertical="center"/>
    </xf>
    <xf numFmtId="0" fontId="29" fillId="0" borderId="0" xfId="45" applyFont="1"/>
    <xf numFmtId="0" fontId="23" fillId="0" borderId="0" xfId="45" applyFont="1" applyAlignment="1">
      <alignment vertical="center"/>
    </xf>
    <xf numFmtId="0" fontId="6" fillId="0" borderId="11" xfId="45" applyFont="1" applyBorder="1" applyAlignment="1">
      <alignment horizontal="center" vertical="center"/>
    </xf>
    <xf numFmtId="0" fontId="6" fillId="0" borderId="20" xfId="45" applyFont="1" applyBorder="1" applyAlignment="1">
      <alignment horizontal="center" vertical="center"/>
    </xf>
    <xf numFmtId="0" fontId="6" fillId="0" borderId="13" xfId="45" applyFont="1" applyBorder="1" applyAlignment="1">
      <alignment horizontal="distributed" vertical="center"/>
    </xf>
    <xf numFmtId="0" fontId="6" fillId="0" borderId="14" xfId="45" applyFont="1" applyBorder="1" applyAlignment="1">
      <alignment horizontal="center" vertical="center"/>
    </xf>
    <xf numFmtId="0" fontId="6" fillId="0" borderId="10" xfId="45" applyFont="1" applyBorder="1" applyAlignment="1">
      <alignment horizontal="center" vertical="center"/>
    </xf>
    <xf numFmtId="0" fontId="6" fillId="0" borderId="55" xfId="45" applyFont="1" applyBorder="1" applyAlignment="1">
      <alignment horizontal="distributed" vertical="center"/>
    </xf>
    <xf numFmtId="186" fontId="5" fillId="0" borderId="4" xfId="36" applyNumberFormat="1" applyFont="1" applyBorder="1" applyAlignment="1">
      <alignment vertical="center"/>
    </xf>
    <xf numFmtId="195" fontId="5" fillId="0" borderId="5" xfId="36" applyNumberFormat="1" applyFont="1" applyBorder="1" applyAlignment="1">
      <alignment vertical="center"/>
    </xf>
    <xf numFmtId="0" fontId="6" fillId="0" borderId="63" xfId="45" applyFont="1" applyBorder="1" applyAlignment="1">
      <alignment vertical="center"/>
    </xf>
    <xf numFmtId="0" fontId="6" fillId="0" borderId="54" xfId="45" applyFont="1" applyBorder="1" applyAlignment="1">
      <alignment vertical="center"/>
    </xf>
    <xf numFmtId="0" fontId="20" fillId="0" borderId="55" xfId="45" applyFont="1" applyBorder="1" applyAlignment="1">
      <alignment horizontal="distributed" vertical="center"/>
    </xf>
    <xf numFmtId="0" fontId="6" fillId="0" borderId="66" xfId="45" applyFont="1" applyBorder="1" applyAlignment="1">
      <alignment vertical="center"/>
    </xf>
    <xf numFmtId="186" fontId="5" fillId="0" borderId="8" xfId="36" applyNumberFormat="1" applyFont="1" applyBorder="1" applyAlignment="1">
      <alignment vertical="center"/>
    </xf>
    <xf numFmtId="196" fontId="5" fillId="0" borderId="8" xfId="36" applyNumberFormat="1" applyFont="1" applyBorder="1" applyAlignment="1">
      <alignment horizontal="right" vertical="center"/>
    </xf>
    <xf numFmtId="0" fontId="23" fillId="0" borderId="0" xfId="48" applyFont="1" applyAlignment="1">
      <alignment vertical="center"/>
    </xf>
    <xf numFmtId="0" fontId="6" fillId="0" borderId="0" xfId="48" applyFont="1"/>
    <xf numFmtId="0" fontId="12" fillId="0" borderId="1" xfId="48" applyFont="1" applyBorder="1" applyAlignment="1">
      <alignment horizontal="right"/>
    </xf>
    <xf numFmtId="0" fontId="10" fillId="0" borderId="13" xfId="48" applyFont="1" applyBorder="1" applyAlignment="1">
      <alignment horizontal="distributed" vertical="center"/>
    </xf>
    <xf numFmtId="0" fontId="12" fillId="0" borderId="4" xfId="48" applyFont="1" applyBorder="1" applyAlignment="1">
      <alignment horizontal="center" vertical="center" shrinkToFit="1"/>
    </xf>
    <xf numFmtId="0" fontId="20" fillId="0" borderId="4" xfId="48" applyFont="1" applyBorder="1" applyAlignment="1">
      <alignment horizontal="center" vertical="center" shrinkToFit="1"/>
    </xf>
    <xf numFmtId="0" fontId="6" fillId="0" borderId="13" xfId="48" applyFont="1" applyBorder="1" applyAlignment="1">
      <alignment horizontal="distributed" vertical="center"/>
    </xf>
    <xf numFmtId="0" fontId="6" fillId="0" borderId="14" xfId="48" applyFont="1" applyBorder="1" applyAlignment="1">
      <alignment horizontal="distributed" vertical="center"/>
    </xf>
    <xf numFmtId="0" fontId="6" fillId="0" borderId="14" xfId="48" applyFont="1" applyBorder="1" applyAlignment="1">
      <alignment horizontal="center" vertical="center"/>
    </xf>
    <xf numFmtId="0" fontId="6" fillId="0" borderId="10" xfId="48" applyFont="1" applyBorder="1" applyAlignment="1">
      <alignment horizontal="center" vertical="center"/>
    </xf>
    <xf numFmtId="186" fontId="5" fillId="0" borderId="14" xfId="36" applyNumberFormat="1" applyFont="1" applyBorder="1" applyAlignment="1">
      <alignment horizontal="right" vertical="center"/>
    </xf>
    <xf numFmtId="186" fontId="5" fillId="0" borderId="10" xfId="36" applyNumberFormat="1" applyFont="1" applyBorder="1" applyAlignment="1">
      <alignment horizontal="right" vertical="center"/>
    </xf>
    <xf numFmtId="187" fontId="5" fillId="0" borderId="14" xfId="36" applyNumberFormat="1" applyFont="1" applyBorder="1" applyAlignment="1">
      <alignment horizontal="right" vertical="center"/>
    </xf>
    <xf numFmtId="187" fontId="5" fillId="0" borderId="10" xfId="36" applyNumberFormat="1" applyFont="1" applyBorder="1" applyAlignment="1">
      <alignment horizontal="right" vertical="center"/>
    </xf>
    <xf numFmtId="0" fontId="6" fillId="0" borderId="57" xfId="48" applyFont="1" applyBorder="1" applyAlignment="1">
      <alignment horizontal="distributed" vertical="center"/>
    </xf>
    <xf numFmtId="186" fontId="6" fillId="0" borderId="44" xfId="36" applyNumberFormat="1" applyFont="1" applyBorder="1" applyAlignment="1">
      <alignment horizontal="right" vertical="center"/>
    </xf>
    <xf numFmtId="186" fontId="6" fillId="0" borderId="50" xfId="36" applyNumberFormat="1" applyFont="1" applyBorder="1" applyAlignment="1">
      <alignment horizontal="right" vertical="center"/>
    </xf>
    <xf numFmtId="0" fontId="12" fillId="0" borderId="0" xfId="45" applyFont="1" applyAlignment="1">
      <alignment vertical="center"/>
    </xf>
    <xf numFmtId="0" fontId="6" fillId="0" borderId="0" xfId="48" applyFont="1" applyAlignment="1">
      <alignment vertical="center"/>
    </xf>
    <xf numFmtId="0" fontId="12" fillId="0" borderId="9" xfId="48" applyFont="1" applyBorder="1" applyAlignment="1">
      <alignment horizontal="right" vertical="center"/>
    </xf>
    <xf numFmtId="0" fontId="30" fillId="0" borderId="0" xfId="45" applyFont="1" applyAlignment="1">
      <alignment vertical="center"/>
    </xf>
    <xf numFmtId="0" fontId="10" fillId="0" borderId="11" xfId="45" applyFont="1" applyBorder="1" applyAlignment="1">
      <alignment horizontal="distributed" vertical="center"/>
    </xf>
    <xf numFmtId="0" fontId="10" fillId="0" borderId="20" xfId="45" applyFont="1" applyBorder="1" applyAlignment="1">
      <alignment horizontal="distributed" vertical="center"/>
    </xf>
    <xf numFmtId="0" fontId="10" fillId="0" borderId="14" xfId="45" applyFont="1" applyBorder="1" applyAlignment="1">
      <alignment horizontal="distributed" vertical="center"/>
    </xf>
    <xf numFmtId="0" fontId="10" fillId="0" borderId="10" xfId="45" applyFont="1" applyBorder="1" applyAlignment="1">
      <alignment horizontal="distributed" vertical="center"/>
    </xf>
    <xf numFmtId="0" fontId="10" fillId="0" borderId="12" xfId="45" applyFont="1" applyBorder="1" applyAlignment="1">
      <alignment horizontal="distributed" vertical="center"/>
    </xf>
    <xf numFmtId="0" fontId="10" fillId="0" borderId="21" xfId="45" applyFont="1" applyBorder="1" applyAlignment="1">
      <alignment horizontal="distributed" vertical="center"/>
    </xf>
    <xf numFmtId="0" fontId="10" fillId="0" borderId="1" xfId="45" applyFont="1" applyBorder="1" applyAlignment="1">
      <alignment horizontal="distributed" vertical="center"/>
    </xf>
    <xf numFmtId="0" fontId="12" fillId="0" borderId="0" xfId="45" applyFont="1" applyAlignment="1">
      <alignment horizontal="right"/>
    </xf>
    <xf numFmtId="0" fontId="10" fillId="0" borderId="12" xfId="45" applyFont="1" applyBorder="1" applyAlignment="1">
      <alignment horizontal="center" vertical="center"/>
    </xf>
    <xf numFmtId="191" fontId="5" fillId="0" borderId="14" xfId="45" applyNumberFormat="1" applyFont="1" applyBorder="1" applyAlignment="1">
      <alignment horizontal="right" vertical="center"/>
    </xf>
    <xf numFmtId="192" fontId="5" fillId="0" borderId="14" xfId="45" applyNumberFormat="1" applyFont="1" applyBorder="1" applyAlignment="1">
      <alignment horizontal="right" vertical="center"/>
    </xf>
    <xf numFmtId="193" fontId="5" fillId="0" borderId="14" xfId="45" applyNumberFormat="1" applyFont="1" applyBorder="1" applyAlignment="1">
      <alignment horizontal="right" vertical="center"/>
    </xf>
    <xf numFmtId="193" fontId="5" fillId="0" borderId="10" xfId="45" applyNumberFormat="1" applyFont="1" applyBorder="1" applyAlignment="1">
      <alignment horizontal="right" vertical="center"/>
    </xf>
    <xf numFmtId="0" fontId="6" fillId="0" borderId="57" xfId="45" applyFont="1" applyBorder="1" applyAlignment="1">
      <alignment horizontal="distributed" vertical="center"/>
    </xf>
    <xf numFmtId="191" fontId="5" fillId="0" borderId="44" xfId="45" applyNumberFormat="1" applyFont="1" applyBorder="1" applyAlignment="1">
      <alignment horizontal="right" vertical="center"/>
    </xf>
    <xf numFmtId="192" fontId="5" fillId="0" borderId="44" xfId="45" applyNumberFormat="1" applyFont="1" applyBorder="1" applyAlignment="1">
      <alignment horizontal="right" vertical="center"/>
    </xf>
    <xf numFmtId="193" fontId="5" fillId="0" borderId="44" xfId="45" applyNumberFormat="1" applyFont="1" applyBorder="1" applyAlignment="1">
      <alignment horizontal="right" vertical="center"/>
    </xf>
    <xf numFmtId="193" fontId="5" fillId="0" borderId="50" xfId="45" applyNumberFormat="1" applyFont="1" applyBorder="1" applyAlignment="1">
      <alignment horizontal="right" vertical="center"/>
    </xf>
    <xf numFmtId="0" fontId="12" fillId="0" borderId="0" xfId="45" applyFont="1" applyAlignment="1">
      <alignment horizontal="right" vertical="center"/>
    </xf>
    <xf numFmtId="0" fontId="6" fillId="0" borderId="20" xfId="45" applyFont="1" applyBorder="1" applyAlignment="1">
      <alignment vertical="center"/>
    </xf>
    <xf numFmtId="0" fontId="6" fillId="0" borderId="4" xfId="45" applyFont="1" applyBorder="1" applyAlignment="1">
      <alignment horizontal="center" vertical="center"/>
    </xf>
    <xf numFmtId="0" fontId="20" fillId="0" borderId="4" xfId="45" applyFont="1" applyBorder="1" applyAlignment="1">
      <alignment horizontal="center" vertical="center" wrapText="1"/>
    </xf>
    <xf numFmtId="0" fontId="6" fillId="0" borderId="21" xfId="45" applyFont="1" applyBorder="1" applyAlignment="1">
      <alignment vertical="center"/>
    </xf>
    <xf numFmtId="0" fontId="6" fillId="0" borderId="56" xfId="45" applyFont="1" applyBorder="1" applyAlignment="1">
      <alignment horizontal="distributed" vertical="center"/>
    </xf>
    <xf numFmtId="3" fontId="5" fillId="0" borderId="2" xfId="36" applyNumberFormat="1" applyFont="1" applyBorder="1" applyAlignment="1">
      <alignment horizontal="right" vertical="center"/>
    </xf>
    <xf numFmtId="186" fontId="5" fillId="0" borderId="2" xfId="36" applyNumberFormat="1" applyFont="1" applyBorder="1" applyAlignment="1">
      <alignment vertical="center"/>
    </xf>
    <xf numFmtId="186" fontId="5" fillId="0" borderId="3" xfId="36" applyNumberFormat="1" applyFont="1" applyBorder="1" applyAlignment="1">
      <alignment vertical="center"/>
    </xf>
    <xf numFmtId="0" fontId="6" fillId="0" borderId="13" xfId="45" applyFont="1" applyBorder="1" applyAlignment="1">
      <alignment horizontal="center" vertical="center" wrapText="1"/>
    </xf>
    <xf numFmtId="3" fontId="5" fillId="0" borderId="14" xfId="36" applyNumberFormat="1" applyFont="1" applyBorder="1" applyAlignment="1">
      <alignment horizontal="right" vertical="center"/>
    </xf>
    <xf numFmtId="186" fontId="5" fillId="0" borderId="14" xfId="36" applyNumberFormat="1" applyFont="1" applyBorder="1" applyAlignment="1">
      <alignment vertical="center"/>
    </xf>
    <xf numFmtId="186" fontId="5" fillId="0" borderId="10" xfId="36" applyNumberFormat="1" applyFont="1" applyBorder="1" applyAlignment="1">
      <alignment vertical="center"/>
    </xf>
    <xf numFmtId="0" fontId="6" fillId="0" borderId="13" xfId="45" applyFont="1" applyBorder="1" applyAlignment="1">
      <alignment horizontal="distributed" vertical="center" wrapText="1"/>
    </xf>
    <xf numFmtId="0" fontId="6" fillId="0" borderId="13" xfId="45" applyFont="1" applyBorder="1" applyAlignment="1">
      <alignment horizontal="left" vertical="center" wrapText="1"/>
    </xf>
    <xf numFmtId="0" fontId="10" fillId="0" borderId="57" xfId="45" applyFont="1" applyBorder="1" applyAlignment="1">
      <alignment horizontal="distributed" vertical="center"/>
    </xf>
    <xf numFmtId="3" fontId="5" fillId="0" borderId="44" xfId="36" applyNumberFormat="1" applyFont="1" applyBorder="1" applyAlignment="1">
      <alignment horizontal="right" vertical="center"/>
    </xf>
    <xf numFmtId="186" fontId="5" fillId="0" borderId="44" xfId="36" applyNumberFormat="1" applyFont="1" applyBorder="1" applyAlignment="1">
      <alignment vertical="center"/>
    </xf>
    <xf numFmtId="0" fontId="12" fillId="0" borderId="0" xfId="45" applyFont="1" applyBorder="1" applyAlignment="1">
      <alignment vertical="center"/>
    </xf>
    <xf numFmtId="186" fontId="5" fillId="0" borderId="0" xfId="36" applyNumberFormat="1" applyFont="1" applyBorder="1" applyAlignment="1">
      <alignment horizontal="right" vertical="center"/>
    </xf>
    <xf numFmtId="0" fontId="12" fillId="0" borderId="0" xfId="45" applyFont="1" applyFill="1" applyBorder="1" applyAlignment="1">
      <alignment vertical="center" wrapText="1"/>
    </xf>
    <xf numFmtId="0" fontId="6" fillId="0" borderId="0" xfId="45" applyFont="1" applyFill="1" applyAlignment="1">
      <alignment horizontal="right"/>
    </xf>
    <xf numFmtId="0" fontId="10" fillId="0" borderId="52" xfId="45" applyFont="1" applyFill="1" applyBorder="1" applyAlignment="1">
      <alignment vertical="center"/>
    </xf>
    <xf numFmtId="0" fontId="10" fillId="0" borderId="52" xfId="45" applyFont="1" applyFill="1" applyBorder="1" applyAlignment="1">
      <alignment vertical="center" wrapText="1"/>
    </xf>
    <xf numFmtId="0" fontId="10" fillId="0" borderId="53" xfId="45" applyFont="1" applyFill="1" applyBorder="1" applyAlignment="1">
      <alignment vertical="center"/>
    </xf>
    <xf numFmtId="0" fontId="1" fillId="0" borderId="0" xfId="45" applyFill="1" applyAlignment="1">
      <alignment horizontal="center"/>
    </xf>
    <xf numFmtId="0" fontId="12" fillId="0" borderId="16" xfId="45" applyFont="1" applyFill="1" applyBorder="1" applyAlignment="1">
      <alignment vertical="center"/>
    </xf>
    <xf numFmtId="0" fontId="12" fillId="0" borderId="54" xfId="45" applyFont="1" applyFill="1" applyBorder="1" applyAlignment="1">
      <alignment vertical="center"/>
    </xf>
    <xf numFmtId="0" fontId="12" fillId="0" borderId="55" xfId="45" applyFont="1" applyFill="1" applyBorder="1" applyAlignment="1">
      <alignment vertical="center" wrapText="1"/>
    </xf>
    <xf numFmtId="0" fontId="21" fillId="0" borderId="4" xfId="45" applyFont="1" applyFill="1" applyBorder="1" applyAlignment="1">
      <alignment horizontal="center" vertical="center" wrapText="1"/>
    </xf>
    <xf numFmtId="0" fontId="21" fillId="0" borderId="2" xfId="45" applyFont="1" applyFill="1" applyBorder="1" applyAlignment="1">
      <alignment horizontal="center" vertical="center" wrapText="1"/>
    </xf>
    <xf numFmtId="0" fontId="21" fillId="0" borderId="16" xfId="45" applyFont="1" applyFill="1" applyBorder="1" applyAlignment="1">
      <alignment horizontal="center" vertical="center" wrapText="1"/>
    </xf>
    <xf numFmtId="0" fontId="12" fillId="0" borderId="30" xfId="45" applyFont="1" applyFill="1" applyBorder="1" applyAlignment="1">
      <alignment vertical="center"/>
    </xf>
    <xf numFmtId="0" fontId="21" fillId="0" borderId="0" xfId="45" applyFont="1" applyFill="1" applyBorder="1" applyAlignment="1">
      <alignment horizontal="distributed" vertical="center"/>
    </xf>
    <xf numFmtId="0" fontId="21" fillId="0" borderId="0" xfId="45" applyFont="1" applyFill="1" applyBorder="1" applyAlignment="1">
      <alignment horizontal="distributed" vertical="center" wrapText="1"/>
    </xf>
    <xf numFmtId="0" fontId="12" fillId="0" borderId="0" xfId="45" applyFont="1" applyFill="1" applyBorder="1" applyAlignment="1">
      <alignment horizontal="distributed" vertical="center" wrapText="1" shrinkToFit="1"/>
    </xf>
    <xf numFmtId="0" fontId="12" fillId="0" borderId="0" xfId="45" applyFont="1" applyFill="1" applyBorder="1" applyAlignment="1">
      <alignment horizontal="distributed" vertical="center" wrapText="1"/>
    </xf>
    <xf numFmtId="0" fontId="12" fillId="0" borderId="0" xfId="45" applyFont="1" applyFill="1" applyBorder="1" applyAlignment="1">
      <alignment horizontal="left" vertical="center"/>
    </xf>
    <xf numFmtId="0" fontId="12" fillId="0" borderId="0" xfId="45" applyFont="1" applyFill="1" applyBorder="1" applyAlignment="1">
      <alignment horizontal="center" vertical="center"/>
    </xf>
    <xf numFmtId="0" fontId="12" fillId="0" borderId="41" xfId="45" applyFont="1" applyFill="1" applyBorder="1" applyAlignment="1">
      <alignment vertical="center"/>
    </xf>
    <xf numFmtId="0" fontId="12" fillId="0" borderId="1" xfId="45" applyFont="1" applyFill="1" applyBorder="1" applyAlignment="1">
      <alignment horizontal="distributed" vertical="center"/>
    </xf>
    <xf numFmtId="0" fontId="12" fillId="0" borderId="1" xfId="45" applyFont="1" applyFill="1" applyBorder="1" applyAlignment="1">
      <alignment horizontal="center" vertical="center"/>
    </xf>
    <xf numFmtId="0" fontId="34" fillId="0" borderId="0" xfId="45" applyFont="1" applyFill="1" applyAlignment="1"/>
    <xf numFmtId="0" fontId="6" fillId="0" borderId="0" xfId="45" applyFont="1" applyFill="1" applyAlignment="1">
      <alignment vertical="center" wrapText="1"/>
    </xf>
    <xf numFmtId="0" fontId="6" fillId="0" borderId="0" xfId="45" applyFont="1" applyFill="1" applyAlignment="1">
      <alignment horizontal="right" vertical="center"/>
    </xf>
    <xf numFmtId="0" fontId="6" fillId="0" borderId="0" xfId="45" applyFont="1" applyFill="1" applyAlignment="1">
      <alignment horizontal="right" vertical="center" wrapText="1"/>
    </xf>
    <xf numFmtId="0" fontId="12" fillId="0" borderId="9" xfId="45" applyFont="1" applyFill="1" applyBorder="1" applyAlignment="1">
      <alignment vertical="center"/>
    </xf>
    <xf numFmtId="0" fontId="35" fillId="0" borderId="0" xfId="45" applyFont="1" applyFill="1" applyAlignment="1"/>
    <xf numFmtId="0" fontId="6" fillId="0" borderId="0" xfId="45" applyFont="1" applyFill="1" applyAlignment="1">
      <alignment wrapText="1"/>
    </xf>
    <xf numFmtId="0" fontId="1" fillId="0" borderId="0" xfId="45" applyFill="1" applyAlignment="1">
      <alignment horizontal="right"/>
    </xf>
    <xf numFmtId="0" fontId="1" fillId="0" borderId="0" xfId="45" applyFill="1" applyAlignment="1">
      <alignment horizontal="right" wrapText="1"/>
    </xf>
    <xf numFmtId="0" fontId="1" fillId="0" borderId="0" xfId="45" applyFill="1" applyAlignment="1">
      <alignment wrapText="1"/>
    </xf>
    <xf numFmtId="0" fontId="36" fillId="0" borderId="0" xfId="45" applyFont="1" applyFill="1"/>
    <xf numFmtId="0" fontId="10" fillId="0" borderId="11" xfId="45" applyFont="1" applyFill="1" applyBorder="1"/>
    <xf numFmtId="0" fontId="10" fillId="0" borderId="14" xfId="45" applyFont="1" applyFill="1" applyBorder="1" applyAlignment="1">
      <alignment horizontal="center"/>
    </xf>
    <xf numFmtId="0" fontId="10" fillId="0" borderId="3" xfId="45" applyFont="1" applyFill="1" applyBorder="1" applyAlignment="1">
      <alignment horizontal="distributed" vertical="center"/>
    </xf>
    <xf numFmtId="0" fontId="10" fillId="0" borderId="12" xfId="45" applyFont="1" applyFill="1" applyBorder="1"/>
    <xf numFmtId="0" fontId="10" fillId="0" borderId="21" xfId="45" applyFont="1" applyFill="1" applyBorder="1" applyAlignment="1">
      <alignment horizontal="distributed" vertical="center"/>
    </xf>
    <xf numFmtId="0" fontId="33" fillId="33" borderId="69" xfId="45" applyFont="1" applyFill="1" applyBorder="1" applyAlignment="1">
      <alignment horizontal="distributed" vertical="center"/>
    </xf>
    <xf numFmtId="186" fontId="7" fillId="33" borderId="14" xfId="45" applyNumberFormat="1" applyFont="1" applyFill="1" applyBorder="1" applyAlignment="1">
      <alignment vertical="center"/>
    </xf>
    <xf numFmtId="186" fontId="7" fillId="33" borderId="10" xfId="45" applyNumberFormat="1" applyFont="1" applyFill="1" applyBorder="1" applyAlignment="1">
      <alignment vertical="center"/>
    </xf>
    <xf numFmtId="0" fontId="10" fillId="33" borderId="30" xfId="45" applyFont="1" applyFill="1" applyBorder="1" applyAlignment="1">
      <alignment vertical="center"/>
    </xf>
    <xf numFmtId="0" fontId="10" fillId="33" borderId="0" xfId="45" applyFont="1" applyFill="1" applyBorder="1" applyAlignment="1">
      <alignment horizontal="distributed" vertical="center"/>
    </xf>
    <xf numFmtId="0" fontId="10" fillId="33" borderId="69" xfId="45" applyFont="1" applyFill="1" applyBorder="1" applyAlignment="1">
      <alignment horizontal="distributed" vertical="center"/>
    </xf>
    <xf numFmtId="186" fontId="7" fillId="33" borderId="14" xfId="45" applyNumberFormat="1" applyFont="1" applyFill="1" applyBorder="1" applyAlignment="1">
      <alignment horizontal="right" vertical="center"/>
    </xf>
    <xf numFmtId="186" fontId="7" fillId="33" borderId="10" xfId="45" applyNumberFormat="1" applyFont="1" applyFill="1" applyBorder="1" applyAlignment="1">
      <alignment horizontal="right" vertical="center"/>
    </xf>
    <xf numFmtId="0" fontId="10" fillId="33" borderId="0" xfId="45" applyFont="1" applyFill="1" applyBorder="1" applyAlignment="1">
      <alignment vertical="center"/>
    </xf>
    <xf numFmtId="0" fontId="10" fillId="33" borderId="41" xfId="45" applyFont="1" applyFill="1" applyBorder="1" applyAlignment="1">
      <alignment vertical="center"/>
    </xf>
    <xf numFmtId="0" fontId="10" fillId="33" borderId="1" xfId="45" applyFont="1" applyFill="1" applyBorder="1" applyAlignment="1">
      <alignment vertical="center"/>
    </xf>
    <xf numFmtId="0" fontId="10" fillId="33" borderId="1" xfId="45" applyFont="1" applyFill="1" applyBorder="1" applyAlignment="1">
      <alignment horizontal="distributed" vertical="center"/>
    </xf>
    <xf numFmtId="0" fontId="10" fillId="33" borderId="70" xfId="45" applyFont="1" applyFill="1" applyBorder="1" applyAlignment="1">
      <alignment horizontal="distributed" vertical="center"/>
    </xf>
    <xf numFmtId="186" fontId="10" fillId="33" borderId="44" xfId="45" applyNumberFormat="1" applyFont="1" applyFill="1" applyBorder="1" applyAlignment="1">
      <alignment vertical="center"/>
    </xf>
    <xf numFmtId="186" fontId="10" fillId="33" borderId="44" xfId="45" applyNumberFormat="1" applyFont="1" applyFill="1" applyBorder="1" applyAlignment="1">
      <alignment horizontal="center" vertical="center"/>
    </xf>
    <xf numFmtId="186" fontId="10" fillId="33" borderId="50" xfId="45" applyNumberFormat="1" applyFont="1" applyFill="1" applyBorder="1" applyAlignment="1">
      <alignment vertical="center"/>
    </xf>
    <xf numFmtId="186" fontId="6" fillId="0" borderId="0" xfId="45" applyNumberFormat="1" applyFont="1" applyFill="1"/>
    <xf numFmtId="0" fontId="23" fillId="0" borderId="0" xfId="45" applyFont="1" applyFill="1" applyAlignment="1">
      <alignment vertical="center"/>
    </xf>
    <xf numFmtId="0" fontId="23" fillId="0" borderId="0" xfId="45" applyFont="1" applyFill="1" applyAlignment="1">
      <alignment horizontal="right" vertical="center"/>
    </xf>
    <xf numFmtId="0" fontId="12" fillId="0" borderId="1" xfId="45" applyFont="1" applyFill="1" applyBorder="1" applyAlignment="1"/>
    <xf numFmtId="0" fontId="10" fillId="0" borderId="58" xfId="45" applyFont="1" applyFill="1" applyBorder="1" applyAlignment="1">
      <alignment horizontal="center" vertical="justify"/>
    </xf>
    <xf numFmtId="0" fontId="10" fillId="0" borderId="13" xfId="45" applyFont="1" applyFill="1" applyBorder="1" applyAlignment="1">
      <alignment horizontal="center" vertical="justify"/>
    </xf>
    <xf numFmtId="0" fontId="6" fillId="0" borderId="69" xfId="45" applyFont="1" applyFill="1" applyBorder="1" applyAlignment="1">
      <alignment horizontal="center" vertical="center"/>
    </xf>
    <xf numFmtId="0" fontId="6" fillId="0" borderId="36" xfId="45" applyFont="1" applyFill="1" applyBorder="1"/>
    <xf numFmtId="0" fontId="10" fillId="0" borderId="14" xfId="45" applyFont="1" applyFill="1" applyBorder="1" applyAlignment="1">
      <alignment vertical="center"/>
    </xf>
    <xf numFmtId="0" fontId="10" fillId="0" borderId="0" xfId="45" applyFont="1" applyFill="1" applyBorder="1" applyAlignment="1">
      <alignment horizontal="center" vertical="center"/>
    </xf>
    <xf numFmtId="0" fontId="10" fillId="0" borderId="48" xfId="45" applyFont="1" applyFill="1" applyBorder="1" applyAlignment="1">
      <alignment vertical="center"/>
    </xf>
    <xf numFmtId="0" fontId="20" fillId="0" borderId="14" xfId="45" applyFont="1" applyFill="1" applyBorder="1" applyAlignment="1">
      <alignment vertical="center"/>
    </xf>
    <xf numFmtId="0" fontId="20" fillId="0" borderId="71" xfId="45" applyFont="1" applyFill="1" applyBorder="1" applyAlignment="1">
      <alignment horizontal="centerContinuous" vertical="center"/>
    </xf>
    <xf numFmtId="0" fontId="10" fillId="0" borderId="56" xfId="45" applyFont="1" applyFill="1" applyBorder="1" applyAlignment="1">
      <alignment horizontal="center" vertical="center"/>
    </xf>
    <xf numFmtId="185" fontId="7" fillId="0" borderId="2" xfId="45" applyNumberFormat="1" applyFont="1" applyFill="1" applyBorder="1" applyAlignment="1">
      <alignment horizontal="right" vertical="center"/>
    </xf>
    <xf numFmtId="185" fontId="7" fillId="0" borderId="3" xfId="45" applyNumberFormat="1" applyFont="1" applyFill="1" applyBorder="1" applyAlignment="1">
      <alignment horizontal="right" vertical="center"/>
    </xf>
    <xf numFmtId="0" fontId="10" fillId="0" borderId="13" xfId="45" applyFont="1" applyFill="1" applyBorder="1" applyAlignment="1">
      <alignment horizontal="center" vertical="center"/>
    </xf>
    <xf numFmtId="185" fontId="7" fillId="0" borderId="14" xfId="45" applyNumberFormat="1" applyFont="1" applyFill="1" applyBorder="1" applyAlignment="1">
      <alignment horizontal="right" vertical="center"/>
    </xf>
    <xf numFmtId="185" fontId="7" fillId="0" borderId="10" xfId="45" applyNumberFormat="1" applyFont="1" applyFill="1" applyBorder="1" applyAlignment="1">
      <alignment horizontal="right" vertical="center"/>
    </xf>
    <xf numFmtId="0" fontId="10" fillId="0" borderId="13" xfId="45" applyFont="1" applyFill="1" applyBorder="1" applyAlignment="1">
      <alignment horizontal="left" vertical="center"/>
    </xf>
    <xf numFmtId="0" fontId="10" fillId="0" borderId="59" xfId="45" applyFont="1" applyFill="1" applyBorder="1" applyAlignment="1">
      <alignment horizontal="left" vertical="center"/>
    </xf>
    <xf numFmtId="185" fontId="7" fillId="0" borderId="12" xfId="45" applyNumberFormat="1" applyFont="1" applyFill="1" applyBorder="1" applyAlignment="1">
      <alignment horizontal="right" vertical="center"/>
    </xf>
    <xf numFmtId="185" fontId="7" fillId="0" borderId="21" xfId="45" applyNumberFormat="1" applyFont="1" applyFill="1" applyBorder="1" applyAlignment="1">
      <alignment horizontal="right" vertical="center"/>
    </xf>
    <xf numFmtId="197" fontId="37" fillId="0" borderId="0" xfId="47" applyNumberFormat="1" applyFont="1" applyFill="1" applyBorder="1" applyAlignment="1">
      <alignment horizontal="right" vertical="center"/>
    </xf>
    <xf numFmtId="197" fontId="37" fillId="0" borderId="0" xfId="47" applyNumberFormat="1" applyFont="1" applyFill="1" applyBorder="1" applyAlignment="1">
      <alignment vertical="center"/>
    </xf>
    <xf numFmtId="197" fontId="37" fillId="0" borderId="72" xfId="47" applyNumberFormat="1" applyFont="1" applyFill="1" applyBorder="1" applyAlignment="1">
      <alignment horizontal="right" vertical="center"/>
    </xf>
    <xf numFmtId="0" fontId="10" fillId="0" borderId="57" xfId="45" applyFont="1" applyFill="1" applyBorder="1" applyAlignment="1">
      <alignment horizontal="left" vertical="center"/>
    </xf>
    <xf numFmtId="185" fontId="7" fillId="0" borderId="44" xfId="45" applyNumberFormat="1" applyFont="1" applyFill="1" applyBorder="1" applyAlignment="1">
      <alignment horizontal="right" vertical="center"/>
    </xf>
    <xf numFmtId="185" fontId="7" fillId="0" borderId="50" xfId="45" applyNumberFormat="1" applyFont="1" applyFill="1" applyBorder="1" applyAlignment="1">
      <alignment horizontal="right" vertical="center"/>
    </xf>
    <xf numFmtId="0" fontId="5" fillId="0" borderId="0" xfId="45" applyFont="1" applyFill="1" applyAlignment="1">
      <alignment horizontal="right"/>
    </xf>
    <xf numFmtId="0" fontId="10" fillId="0" borderId="34" xfId="45" applyFont="1" applyFill="1" applyBorder="1" applyAlignment="1">
      <alignment horizontal="center" vertical="center"/>
    </xf>
    <xf numFmtId="0" fontId="10" fillId="0" borderId="30" xfId="45" applyFont="1" applyFill="1" applyBorder="1" applyAlignment="1">
      <alignment horizontal="center" vertical="center"/>
    </xf>
    <xf numFmtId="0" fontId="10" fillId="0" borderId="56" xfId="45" applyFont="1" applyFill="1" applyBorder="1" applyAlignment="1">
      <alignment horizontal="distributed" vertical="center"/>
    </xf>
    <xf numFmtId="38" fontId="7" fillId="0" borderId="2" xfId="36" applyFont="1" applyFill="1" applyBorder="1" applyAlignment="1">
      <alignment vertical="center"/>
    </xf>
    <xf numFmtId="38" fontId="7" fillId="0" borderId="2" xfId="36" applyFont="1" applyFill="1" applyBorder="1" applyAlignment="1">
      <alignment horizontal="right" vertical="center"/>
    </xf>
    <xf numFmtId="38" fontId="7" fillId="0" borderId="47" xfId="36" applyFont="1" applyFill="1" applyBorder="1" applyAlignment="1">
      <alignment horizontal="right" vertical="center"/>
    </xf>
    <xf numFmtId="38" fontId="7" fillId="0" borderId="3" xfId="36" applyFont="1" applyFill="1" applyBorder="1" applyAlignment="1">
      <alignment horizontal="right" vertical="center"/>
    </xf>
    <xf numFmtId="0" fontId="10" fillId="0" borderId="13" xfId="45" applyFont="1" applyFill="1" applyBorder="1" applyAlignment="1">
      <alignment vertical="center"/>
    </xf>
    <xf numFmtId="38" fontId="7" fillId="0" borderId="14" xfId="36" applyFont="1" applyFill="1" applyBorder="1" applyAlignment="1">
      <alignment vertical="center"/>
    </xf>
    <xf numFmtId="38" fontId="7" fillId="0" borderId="14" xfId="36" applyFont="1" applyFill="1" applyBorder="1" applyAlignment="1">
      <alignment horizontal="right" vertical="center"/>
    </xf>
    <xf numFmtId="38" fontId="7" fillId="0" borderId="48" xfId="36" applyFont="1" applyFill="1" applyBorder="1" applyAlignment="1">
      <alignment horizontal="right" vertical="center"/>
    </xf>
    <xf numFmtId="38" fontId="7" fillId="0" borderId="10" xfId="36" applyFont="1" applyFill="1" applyBorder="1" applyAlignment="1">
      <alignment horizontal="right" vertical="center"/>
    </xf>
    <xf numFmtId="38" fontId="10" fillId="0" borderId="0" xfId="36" applyFont="1" applyFill="1" applyBorder="1" applyAlignment="1">
      <alignment vertical="center"/>
    </xf>
    <xf numFmtId="38" fontId="7" fillId="0" borderId="48" xfId="36" applyFont="1" applyFill="1" applyBorder="1" applyAlignment="1">
      <alignment vertical="center"/>
    </xf>
    <xf numFmtId="38" fontId="7" fillId="0" borderId="0" xfId="36" applyFont="1" applyFill="1" applyBorder="1" applyAlignment="1">
      <alignment vertical="center"/>
    </xf>
    <xf numFmtId="0" fontId="10" fillId="0" borderId="59" xfId="45" applyFont="1" applyFill="1" applyBorder="1" applyAlignment="1">
      <alignment vertical="center"/>
    </xf>
    <xf numFmtId="38" fontId="7" fillId="0" borderId="12" xfId="36" applyFont="1" applyFill="1" applyBorder="1" applyAlignment="1">
      <alignment vertical="center"/>
    </xf>
    <xf numFmtId="38" fontId="7" fillId="0" borderId="12" xfId="36" applyFont="1" applyFill="1" applyBorder="1" applyAlignment="1">
      <alignment horizontal="right" vertical="center"/>
    </xf>
    <xf numFmtId="38" fontId="7" fillId="0" borderId="71" xfId="36" applyFont="1" applyFill="1" applyBorder="1" applyAlignment="1">
      <alignment horizontal="right" vertical="center"/>
    </xf>
    <xf numFmtId="38" fontId="7" fillId="0" borderId="21" xfId="36" applyFont="1" applyFill="1" applyBorder="1" applyAlignment="1">
      <alignment horizontal="right" vertical="center"/>
    </xf>
    <xf numFmtId="3" fontId="7" fillId="0" borderId="48" xfId="45" applyNumberFormat="1" applyFont="1" applyFill="1" applyBorder="1" applyAlignment="1">
      <alignment horizontal="right" vertical="center"/>
    </xf>
    <xf numFmtId="185" fontId="7" fillId="0" borderId="48" xfId="45" applyNumberFormat="1" applyFont="1" applyFill="1" applyBorder="1" applyAlignment="1">
      <alignment horizontal="right" vertical="center"/>
    </xf>
    <xf numFmtId="0" fontId="10" fillId="0" borderId="57" xfId="45" applyFont="1" applyFill="1" applyBorder="1" applyAlignment="1">
      <alignment vertical="center"/>
    </xf>
    <xf numFmtId="38" fontId="7" fillId="0" borderId="44" xfId="36" applyFont="1" applyFill="1" applyBorder="1" applyAlignment="1">
      <alignment vertical="center"/>
    </xf>
    <xf numFmtId="38" fontId="7" fillId="0" borderId="44" xfId="36" applyFont="1" applyFill="1" applyBorder="1" applyAlignment="1">
      <alignment horizontal="right" vertical="center"/>
    </xf>
    <xf numFmtId="38" fontId="7" fillId="0" borderId="49" xfId="36" applyFont="1" applyFill="1" applyBorder="1" applyAlignment="1">
      <alignment horizontal="right" vertical="center"/>
    </xf>
    <xf numFmtId="38" fontId="7" fillId="0" borderId="50" xfId="36" applyFont="1" applyFill="1" applyBorder="1" applyAlignment="1">
      <alignment horizontal="right" vertical="center"/>
    </xf>
    <xf numFmtId="0" fontId="10" fillId="0" borderId="48" xfId="45" applyFont="1" applyFill="1" applyBorder="1" applyAlignment="1">
      <alignment vertical="center" wrapText="1"/>
    </xf>
    <xf numFmtId="0" fontId="10" fillId="0" borderId="73" xfId="45" applyFont="1" applyFill="1" applyBorder="1" applyAlignment="1">
      <alignment vertical="center" justifyLastLine="1"/>
    </xf>
    <xf numFmtId="0" fontId="10" fillId="0" borderId="9" xfId="45" applyFont="1" applyFill="1" applyBorder="1" applyAlignment="1">
      <alignment horizontal="right" vertical="center" justifyLastLine="1"/>
    </xf>
    <xf numFmtId="0" fontId="10" fillId="0" borderId="9" xfId="45" applyFont="1" applyFill="1" applyBorder="1" applyAlignment="1">
      <alignment vertical="center" justifyLastLine="1"/>
    </xf>
    <xf numFmtId="0" fontId="10" fillId="0" borderId="74" xfId="45" applyFont="1" applyFill="1" applyBorder="1" applyAlignment="1">
      <alignment vertical="center" justifyLastLine="1"/>
    </xf>
    <xf numFmtId="0" fontId="10" fillId="0" borderId="73" xfId="45" applyFont="1" applyFill="1" applyBorder="1" applyAlignment="1">
      <alignment vertical="center"/>
    </xf>
    <xf numFmtId="0" fontId="6" fillId="0" borderId="0" xfId="0" applyFont="1" applyFill="1" applyAlignment="1"/>
    <xf numFmtId="0" fontId="1" fillId="0" borderId="0" xfId="0" applyFont="1" applyFill="1" applyAlignment="1"/>
    <xf numFmtId="0" fontId="10" fillId="0" borderId="11" xfId="0" applyFont="1" applyFill="1" applyBorder="1" applyAlignment="1">
      <alignment horizontal="distributed" justifyLastLine="1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2" fillId="0" borderId="0" xfId="0" applyFont="1" applyFill="1" applyAlignment="1">
      <alignment horizontal="right"/>
    </xf>
    <xf numFmtId="0" fontId="6" fillId="0" borderId="75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0" fillId="0" borderId="11" xfId="0" applyFont="1" applyFill="1" applyBorder="1" applyAlignment="1">
      <alignment horizontal="center"/>
    </xf>
    <xf numFmtId="0" fontId="0" fillId="0" borderId="14" xfId="0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185" fontId="6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85" fontId="6" fillId="0" borderId="0" xfId="0" applyNumberFormat="1" applyFont="1" applyFill="1" applyAlignment="1"/>
    <xf numFmtId="0" fontId="6" fillId="0" borderId="1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right" vertical="center" indent="1"/>
    </xf>
    <xf numFmtId="0" fontId="6" fillId="0" borderId="56" xfId="0" applyFont="1" applyFill="1" applyBorder="1" applyAlignment="1">
      <alignment horizontal="right" vertical="center" indent="1"/>
    </xf>
    <xf numFmtId="187" fontId="5" fillId="0" borderId="50" xfId="36" applyNumberFormat="1" applyFont="1" applyFill="1" applyBorder="1" applyAlignment="1">
      <alignment vertical="center"/>
    </xf>
    <xf numFmtId="0" fontId="0" fillId="0" borderId="0" xfId="0" applyFill="1" applyBorder="1" applyAlignment="1"/>
    <xf numFmtId="38" fontId="1" fillId="0" borderId="0" xfId="0" applyNumberFormat="1" applyFont="1" applyFill="1" applyAlignment="1"/>
    <xf numFmtId="0" fontId="6" fillId="0" borderId="51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38" fontId="6" fillId="0" borderId="0" xfId="0" applyNumberFormat="1" applyFont="1" applyFill="1" applyAlignme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7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38" fontId="5" fillId="0" borderId="25" xfId="36" applyFont="1" applyFill="1" applyBorder="1" applyAlignment="1">
      <alignment horizontal="right" vertical="center"/>
    </xf>
    <xf numFmtId="0" fontId="1" fillId="0" borderId="30" xfId="0" applyFont="1" applyFill="1" applyBorder="1" applyAlignment="1"/>
    <xf numFmtId="0" fontId="12" fillId="0" borderId="1" xfId="0" applyFont="1" applyFill="1" applyBorder="1" applyAlignment="1">
      <alignment horizontal="right"/>
    </xf>
    <xf numFmtId="38" fontId="6" fillId="0" borderId="65" xfId="36" applyFont="1" applyBorder="1" applyAlignment="1">
      <alignment horizontal="right" vertical="center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/>
    <xf numFmtId="0" fontId="10" fillId="0" borderId="74" xfId="0" applyFont="1" applyFill="1" applyBorder="1" applyAlignment="1">
      <alignment horizontal="distributed" justifyLastLine="1"/>
    </xf>
    <xf numFmtId="0" fontId="10" fillId="0" borderId="70" xfId="0" applyFont="1" applyFill="1" applyBorder="1" applyAlignment="1">
      <alignment horizontal="distributed" vertical="top" justifyLastLine="1"/>
    </xf>
    <xf numFmtId="0" fontId="10" fillId="0" borderId="44" xfId="0" applyFont="1" applyFill="1" applyBorder="1" applyAlignment="1">
      <alignment horizontal="distributed" vertical="center" justifyLastLine="1"/>
    </xf>
    <xf numFmtId="0" fontId="10" fillId="0" borderId="44" xfId="0" applyFont="1" applyFill="1" applyBorder="1" applyAlignment="1">
      <alignment horizontal="distributed" vertical="top" justifyLastLine="1"/>
    </xf>
    <xf numFmtId="0" fontId="10" fillId="0" borderId="80" xfId="0" applyFont="1" applyFill="1" applyBorder="1" applyAlignment="1">
      <alignment vertical="center"/>
    </xf>
    <xf numFmtId="38" fontId="7" fillId="0" borderId="81" xfId="36" applyFont="1" applyFill="1" applyBorder="1" applyAlignment="1">
      <alignment horizontal="center" vertical="center"/>
    </xf>
    <xf numFmtId="182" fontId="7" fillId="0" borderId="12" xfId="36" applyNumberFormat="1" applyFont="1" applyFill="1" applyBorder="1" applyAlignment="1">
      <alignment vertical="center"/>
    </xf>
    <xf numFmtId="182" fontId="7" fillId="0" borderId="21" xfId="36" applyNumberFormat="1" applyFont="1" applyFill="1" applyBorder="1" applyAlignment="1">
      <alignment vertical="center"/>
    </xf>
    <xf numFmtId="0" fontId="10" fillId="0" borderId="82" xfId="0" applyFont="1" applyFill="1" applyBorder="1" applyAlignment="1">
      <alignment vertical="center"/>
    </xf>
    <xf numFmtId="38" fontId="7" fillId="0" borderId="46" xfId="36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vertical="center"/>
    </xf>
    <xf numFmtId="38" fontId="7" fillId="0" borderId="84" xfId="36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left" vertical="center"/>
    </xf>
    <xf numFmtId="0" fontId="10" fillId="0" borderId="86" xfId="0" applyFont="1" applyFill="1" applyBorder="1" applyAlignment="1">
      <alignment horizontal="left" vertical="center"/>
    </xf>
    <xf numFmtId="0" fontId="10" fillId="0" borderId="87" xfId="0" applyFont="1" applyFill="1" applyBorder="1" applyAlignment="1">
      <alignment horizontal="left" vertical="center"/>
    </xf>
    <xf numFmtId="38" fontId="7" fillId="0" borderId="69" xfId="36" applyFont="1" applyFill="1" applyBorder="1" applyAlignment="1">
      <alignment horizontal="center" vertical="center"/>
    </xf>
    <xf numFmtId="38" fontId="7" fillId="0" borderId="55" xfId="36" applyFont="1" applyFill="1" applyBorder="1" applyAlignment="1">
      <alignment horizontal="center" vertical="center"/>
    </xf>
    <xf numFmtId="38" fontId="7" fillId="0" borderId="88" xfId="36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distributed" vertical="center" justifyLastLine="1"/>
    </xf>
    <xf numFmtId="38" fontId="16" fillId="0" borderId="69" xfId="36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top"/>
    </xf>
    <xf numFmtId="0" fontId="12" fillId="0" borderId="31" xfId="0" applyFont="1" applyFill="1" applyBorder="1" applyAlignment="1">
      <alignment horizontal="distributed" vertical="center"/>
    </xf>
    <xf numFmtId="38" fontId="8" fillId="0" borderId="69" xfId="36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6" fillId="0" borderId="8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distributed" vertical="center"/>
    </xf>
    <xf numFmtId="38" fontId="5" fillId="0" borderId="81" xfId="36" applyFont="1" applyFill="1" applyBorder="1" applyAlignment="1">
      <alignment horizontal="right" vertical="center"/>
    </xf>
    <xf numFmtId="38" fontId="5" fillId="0" borderId="12" xfId="36" applyFont="1" applyFill="1" applyBorder="1" applyAlignment="1">
      <alignment horizontal="right" vertical="center"/>
    </xf>
    <xf numFmtId="38" fontId="5" fillId="0" borderId="71" xfId="36" applyFont="1" applyFill="1" applyBorder="1" applyAlignment="1">
      <alignment horizontal="right" vertical="center"/>
    </xf>
    <xf numFmtId="0" fontId="6" fillId="0" borderId="86" xfId="0" applyFont="1" applyFill="1" applyBorder="1" applyAlignment="1">
      <alignment horizontal="distributed" vertical="center"/>
    </xf>
    <xf numFmtId="38" fontId="5" fillId="0" borderId="55" xfId="36" applyFont="1" applyFill="1" applyBorder="1" applyAlignment="1">
      <alignment horizontal="right" vertical="center"/>
    </xf>
    <xf numFmtId="0" fontId="6" fillId="0" borderId="87" xfId="0" applyFont="1" applyFill="1" applyBorder="1" applyAlignment="1">
      <alignment horizontal="distributed" vertical="center"/>
    </xf>
    <xf numFmtId="38" fontId="5" fillId="0" borderId="88" xfId="36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right" vertical="center" indent="1"/>
    </xf>
    <xf numFmtId="186" fontId="5" fillId="0" borderId="55" xfId="36" applyNumberFormat="1" applyFont="1" applyFill="1" applyBorder="1" applyAlignment="1">
      <alignment vertical="center"/>
    </xf>
    <xf numFmtId="186" fontId="5" fillId="0" borderId="46" xfId="36" applyNumberFormat="1" applyFont="1" applyFill="1" applyBorder="1" applyAlignment="1">
      <alignment vertical="center"/>
    </xf>
    <xf numFmtId="0" fontId="6" fillId="0" borderId="82" xfId="0" applyFont="1" applyFill="1" applyBorder="1" applyAlignment="1">
      <alignment horizontal="right" vertical="center" indent="1"/>
    </xf>
    <xf numFmtId="0" fontId="6" fillId="0" borderId="27" xfId="0" applyFont="1" applyFill="1" applyBorder="1" applyAlignment="1">
      <alignment horizontal="right" vertical="center" indent="1"/>
    </xf>
    <xf numFmtId="186" fontId="5" fillId="0" borderId="70" xfId="36" applyNumberFormat="1" applyFont="1" applyFill="1" applyBorder="1" applyAlignment="1">
      <alignment vertical="center"/>
    </xf>
    <xf numFmtId="38" fontId="12" fillId="0" borderId="1" xfId="36" applyFont="1" applyFill="1" applyBorder="1" applyAlignment="1">
      <alignment horizontal="right"/>
    </xf>
    <xf numFmtId="0" fontId="64" fillId="0" borderId="0" xfId="0" applyFont="1" applyFill="1" applyBorder="1" applyAlignment="1"/>
    <xf numFmtId="0" fontId="47" fillId="0" borderId="0" xfId="0" applyFont="1" applyFill="1" applyBorder="1" applyAlignment="1"/>
    <xf numFmtId="10" fontId="65" fillId="0" borderId="0" xfId="28" applyNumberFormat="1" applyFont="1" applyFill="1" applyBorder="1" applyAlignment="1"/>
    <xf numFmtId="0" fontId="12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80" fontId="7" fillId="0" borderId="2" xfId="29" applyNumberFormat="1" applyFont="1" applyFill="1" applyBorder="1" applyAlignment="1">
      <alignment vertical="center"/>
    </xf>
    <xf numFmtId="0" fontId="10" fillId="0" borderId="59" xfId="45" applyFont="1" applyFill="1" applyBorder="1" applyAlignment="1">
      <alignment horizontal="distributed" vertical="center"/>
    </xf>
    <xf numFmtId="181" fontId="7" fillId="0" borderId="12" xfId="36" applyNumberFormat="1" applyFont="1" applyFill="1" applyBorder="1" applyAlignment="1">
      <alignment vertical="center"/>
    </xf>
    <xf numFmtId="180" fontId="7" fillId="0" borderId="12" xfId="29" applyNumberFormat="1" applyFont="1" applyFill="1" applyBorder="1" applyAlignment="1">
      <alignment vertical="center"/>
    </xf>
    <xf numFmtId="181" fontId="7" fillId="0" borderId="21" xfId="36" applyNumberFormat="1" applyFont="1" applyFill="1" applyBorder="1" applyAlignment="1">
      <alignment vertical="center"/>
    </xf>
    <xf numFmtId="0" fontId="18" fillId="0" borderId="93" xfId="45" applyFont="1" applyFill="1" applyBorder="1" applyAlignment="1">
      <alignment horizontal="distributed" vertical="center"/>
    </xf>
    <xf numFmtId="181" fontId="19" fillId="0" borderId="94" xfId="36" applyNumberFormat="1" applyFont="1" applyFill="1" applyBorder="1" applyAlignment="1">
      <alignment vertical="center"/>
    </xf>
    <xf numFmtId="180" fontId="19" fillId="0" borderId="94" xfId="29" applyNumberFormat="1" applyFont="1" applyFill="1" applyBorder="1" applyAlignment="1">
      <alignment vertical="center"/>
    </xf>
    <xf numFmtId="181" fontId="19" fillId="0" borderId="91" xfId="36" applyNumberFormat="1" applyFont="1" applyFill="1" applyBorder="1" applyAlignment="1">
      <alignment vertical="center"/>
    </xf>
    <xf numFmtId="0" fontId="10" fillId="0" borderId="15" xfId="45" applyFont="1" applyBorder="1" applyAlignment="1">
      <alignment horizontal="distributed" vertical="center"/>
    </xf>
    <xf numFmtId="0" fontId="10" fillId="0" borderId="56" xfId="45" applyFont="1" applyBorder="1" applyAlignment="1">
      <alignment horizontal="distributed" vertical="center"/>
    </xf>
    <xf numFmtId="198" fontId="7" fillId="0" borderId="4" xfId="36" applyNumberFormat="1" applyFont="1" applyBorder="1" applyAlignment="1">
      <alignment horizontal="right" vertical="center"/>
    </xf>
    <xf numFmtId="198" fontId="7" fillId="0" borderId="5" xfId="36" applyNumberFormat="1" applyFont="1" applyBorder="1" applyAlignment="1">
      <alignment horizontal="right" vertical="center"/>
    </xf>
    <xf numFmtId="198" fontId="7" fillId="0" borderId="2" xfId="36" applyNumberFormat="1" applyFont="1" applyBorder="1" applyAlignment="1">
      <alignment horizontal="right" vertical="center"/>
    </xf>
    <xf numFmtId="198" fontId="7" fillId="0" borderId="3" xfId="36" applyNumberFormat="1" applyFont="1" applyBorder="1" applyAlignment="1">
      <alignment horizontal="right" vertical="center"/>
    </xf>
    <xf numFmtId="199" fontId="7" fillId="0" borderId="44" xfId="36" applyNumberFormat="1" applyFont="1" applyBorder="1" applyAlignment="1">
      <alignment horizontal="right" vertical="center"/>
    </xf>
    <xf numFmtId="199" fontId="7" fillId="0" borderId="50" xfId="36" applyNumberFormat="1" applyFont="1" applyBorder="1" applyAlignment="1">
      <alignment horizontal="right" vertical="center"/>
    </xf>
    <xf numFmtId="198" fontId="8" fillId="0" borderId="2" xfId="45" applyNumberFormat="1" applyFont="1" applyFill="1" applyBorder="1" applyAlignment="1">
      <alignment vertical="center"/>
    </xf>
    <xf numFmtId="198" fontId="8" fillId="0" borderId="95" xfId="45" applyNumberFormat="1" applyFont="1" applyFill="1" applyBorder="1" applyAlignment="1">
      <alignment vertical="center"/>
    </xf>
    <xf numFmtId="198" fontId="8" fillId="0" borderId="2" xfId="45" applyNumberFormat="1" applyFont="1" applyFill="1" applyBorder="1" applyAlignment="1">
      <alignment vertical="center" wrapText="1"/>
    </xf>
    <xf numFmtId="198" fontId="8" fillId="0" borderId="46" xfId="45" applyNumberFormat="1" applyFont="1" applyFill="1" applyBorder="1" applyAlignment="1">
      <alignment vertical="center"/>
    </xf>
    <xf numFmtId="198" fontId="8" fillId="0" borderId="3" xfId="45" applyNumberFormat="1" applyFont="1" applyFill="1" applyBorder="1" applyAlignment="1">
      <alignment vertical="center"/>
    </xf>
    <xf numFmtId="198" fontId="8" fillId="0" borderId="14" xfId="45" applyNumberFormat="1" applyFont="1" applyFill="1" applyBorder="1" applyAlignment="1">
      <alignment vertical="center"/>
    </xf>
    <xf numFmtId="198" fontId="8" fillId="0" borderId="69" xfId="45" applyNumberFormat="1" applyFont="1" applyFill="1" applyBorder="1" applyAlignment="1">
      <alignment vertical="center"/>
    </xf>
    <xf numFmtId="198" fontId="8" fillId="0" borderId="14" xfId="45" applyNumberFormat="1" applyFont="1" applyFill="1" applyBorder="1" applyAlignment="1">
      <alignment horizontal="right" vertical="center"/>
    </xf>
    <xf numFmtId="198" fontId="8" fillId="0" borderId="14" xfId="45" applyNumberFormat="1" applyFont="1" applyFill="1" applyBorder="1" applyAlignment="1">
      <alignment vertical="center" wrapText="1"/>
    </xf>
    <xf numFmtId="198" fontId="8" fillId="0" borderId="0" xfId="45" applyNumberFormat="1" applyFont="1" applyFill="1" applyBorder="1" applyAlignment="1">
      <alignment vertical="center"/>
    </xf>
    <xf numFmtId="198" fontId="8" fillId="0" borderId="69" xfId="45" applyNumberFormat="1" applyFont="1" applyFill="1" applyBorder="1" applyAlignment="1">
      <alignment horizontal="right" vertical="center"/>
    </xf>
    <xf numFmtId="198" fontId="8" fillId="0" borderId="10" xfId="45" applyNumberFormat="1" applyFont="1" applyFill="1" applyBorder="1" applyAlignment="1">
      <alignment horizontal="right" vertical="center"/>
    </xf>
    <xf numFmtId="198" fontId="8" fillId="0" borderId="0" xfId="45" applyNumberFormat="1" applyFont="1" applyFill="1" applyBorder="1" applyAlignment="1">
      <alignment horizontal="right" vertical="center"/>
    </xf>
    <xf numFmtId="198" fontId="8" fillId="0" borderId="14" xfId="45" applyNumberFormat="1" applyFont="1" applyFill="1" applyBorder="1" applyAlignment="1">
      <alignment horizontal="right" vertical="center" wrapText="1"/>
    </xf>
    <xf numFmtId="198" fontId="8" fillId="0" borderId="10" xfId="45" applyNumberFormat="1" applyFont="1" applyFill="1" applyBorder="1" applyAlignment="1">
      <alignment vertical="center"/>
    </xf>
    <xf numFmtId="198" fontId="8" fillId="0" borderId="44" xfId="45" applyNumberFormat="1" applyFont="1" applyFill="1" applyBorder="1" applyAlignment="1">
      <alignment vertical="center"/>
    </xf>
    <xf numFmtId="198" fontId="8" fillId="0" borderId="70" xfId="45" applyNumberFormat="1" applyFont="1" applyFill="1" applyBorder="1" applyAlignment="1">
      <alignment vertical="center"/>
    </xf>
    <xf numFmtId="198" fontId="8" fillId="0" borderId="44" xfId="45" applyNumberFormat="1" applyFont="1" applyFill="1" applyBorder="1" applyAlignment="1">
      <alignment vertical="center" wrapText="1"/>
    </xf>
    <xf numFmtId="198" fontId="8" fillId="0" borderId="44" xfId="45" applyNumberFormat="1" applyFont="1" applyFill="1" applyBorder="1" applyAlignment="1">
      <alignment horizontal="right" vertical="center"/>
    </xf>
    <xf numFmtId="198" fontId="8" fillId="0" borderId="50" xfId="45" applyNumberFormat="1" applyFont="1" applyFill="1" applyBorder="1" applyAlignment="1">
      <alignment vertical="center"/>
    </xf>
    <xf numFmtId="0" fontId="12" fillId="0" borderId="0" xfId="45" applyFont="1" applyFill="1" applyAlignment="1"/>
    <xf numFmtId="0" fontId="12" fillId="0" borderId="0" xfId="0" applyFont="1" applyFill="1" applyBorder="1" applyAlignment="1">
      <alignment vertical="top" readingOrder="1"/>
    </xf>
    <xf numFmtId="0" fontId="12" fillId="0" borderId="0" xfId="0" applyFont="1" applyFill="1" applyBorder="1" applyAlignment="1">
      <alignment vertical="center" readingOrder="1"/>
    </xf>
    <xf numFmtId="181" fontId="5" fillId="0" borderId="2" xfId="36" applyNumberFormat="1" applyFont="1" applyFill="1" applyBorder="1" applyAlignment="1">
      <alignment horizontal="right" vertical="center"/>
    </xf>
    <xf numFmtId="188" fontId="5" fillId="0" borderId="2" xfId="36" applyNumberFormat="1" applyFont="1" applyFill="1" applyBorder="1" applyAlignment="1">
      <alignment horizontal="right" vertical="center"/>
    </xf>
    <xf numFmtId="189" fontId="5" fillId="0" borderId="3" xfId="36" applyNumberFormat="1" applyFont="1" applyFill="1" applyBorder="1" applyAlignment="1">
      <alignment horizontal="right" vertical="center"/>
    </xf>
    <xf numFmtId="0" fontId="1" fillId="0" borderId="0" xfId="45" applyFont="1" applyBorder="1" applyAlignment="1">
      <alignment vertical="center"/>
    </xf>
    <xf numFmtId="3" fontId="7" fillId="0" borderId="14" xfId="45" applyNumberFormat="1" applyFont="1" applyFill="1" applyBorder="1" applyAlignment="1">
      <alignment horizontal="right" vertical="center"/>
    </xf>
    <xf numFmtId="3" fontId="7" fillId="0" borderId="2" xfId="45" applyNumberFormat="1" applyFont="1" applyFill="1" applyBorder="1" applyAlignment="1">
      <alignment horizontal="right" vertical="center"/>
    </xf>
    <xf numFmtId="3" fontId="7" fillId="0" borderId="69" xfId="45" applyNumberFormat="1" applyFont="1" applyFill="1" applyBorder="1" applyAlignment="1">
      <alignment horizontal="right" vertical="center"/>
    </xf>
    <xf numFmtId="3" fontId="7" fillId="0" borderId="10" xfId="45" applyNumberFormat="1" applyFont="1" applyFill="1" applyBorder="1" applyAlignment="1">
      <alignment horizontal="right" vertical="center"/>
    </xf>
    <xf numFmtId="3" fontId="7" fillId="0" borderId="13" xfId="45" applyNumberFormat="1" applyFont="1" applyFill="1" applyBorder="1" applyAlignment="1">
      <alignment horizontal="right" vertical="center"/>
    </xf>
    <xf numFmtId="3" fontId="7" fillId="0" borderId="36" xfId="45" applyNumberFormat="1" applyFont="1" applyFill="1" applyBorder="1" applyAlignment="1">
      <alignment horizontal="right" vertical="center"/>
    </xf>
    <xf numFmtId="0" fontId="0" fillId="0" borderId="69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36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0" borderId="57" xfId="0" applyFill="1" applyBorder="1" applyAlignment="1">
      <alignment horizontal="right" vertical="center"/>
    </xf>
    <xf numFmtId="0" fontId="0" fillId="0" borderId="70" xfId="0" applyFill="1" applyBorder="1" applyAlignment="1">
      <alignment horizontal="right" vertical="center"/>
    </xf>
    <xf numFmtId="0" fontId="0" fillId="0" borderId="44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3" fontId="7" fillId="0" borderId="44" xfId="45" applyNumberFormat="1" applyFont="1" applyFill="1" applyBorder="1" applyAlignment="1">
      <alignment horizontal="right" vertical="center"/>
    </xf>
    <xf numFmtId="0" fontId="0" fillId="0" borderId="39" xfId="0" applyFill="1" applyBorder="1" applyAlignment="1">
      <alignment horizontal="right" vertical="center"/>
    </xf>
    <xf numFmtId="0" fontId="30" fillId="0" borderId="0" xfId="48" applyFont="1" applyAlignment="1">
      <alignment vertical="center"/>
    </xf>
    <xf numFmtId="0" fontId="10" fillId="0" borderId="0" xfId="0" applyFont="1" applyFill="1" applyAlignment="1">
      <alignment horizontal="left" vertical="center"/>
    </xf>
    <xf numFmtId="38" fontId="5" fillId="0" borderId="0" xfId="36" applyFont="1" applyFill="1" applyAlignment="1">
      <alignment horizontal="right"/>
    </xf>
    <xf numFmtId="184" fontId="5" fillId="0" borderId="0" xfId="36" applyNumberFormat="1" applyFont="1" applyFill="1" applyAlignment="1">
      <alignment horizontal="right"/>
    </xf>
    <xf numFmtId="0" fontId="12" fillId="0" borderId="0" xfId="48" applyFont="1" applyBorder="1" applyAlignment="1">
      <alignment horizontal="right"/>
    </xf>
    <xf numFmtId="0" fontId="10" fillId="0" borderId="0" xfId="48" applyFont="1" applyBorder="1" applyAlignment="1">
      <alignment horizontal="distributed" vertical="center" justifyLastLine="1"/>
    </xf>
    <xf numFmtId="0" fontId="6" fillId="0" borderId="0" xfId="48" applyFont="1" applyBorder="1" applyAlignment="1">
      <alignment horizontal="center" vertical="center"/>
    </xf>
    <xf numFmtId="187" fontId="5" fillId="0" borderId="0" xfId="36" applyNumberFormat="1" applyFont="1" applyBorder="1" applyAlignment="1">
      <alignment horizontal="right" vertical="center"/>
    </xf>
    <xf numFmtId="195" fontId="5" fillId="0" borderId="0" xfId="36" applyNumberFormat="1" applyFont="1" applyBorder="1" applyAlignment="1">
      <alignment horizontal="right" vertical="center"/>
    </xf>
    <xf numFmtId="186" fontId="6" fillId="0" borderId="0" xfId="36" applyNumberFormat="1" applyFont="1" applyBorder="1" applyAlignment="1">
      <alignment horizontal="right" vertical="center"/>
    </xf>
    <xf numFmtId="0" fontId="12" fillId="0" borderId="0" xfId="48" applyFont="1" applyBorder="1" applyAlignment="1">
      <alignment horizontal="right" vertical="center"/>
    </xf>
    <xf numFmtId="49" fontId="1" fillId="0" borderId="0" xfId="0" applyNumberFormat="1" applyFont="1" applyFill="1" applyAlignment="1"/>
    <xf numFmtId="0" fontId="10" fillId="0" borderId="52" xfId="45" applyFont="1" applyBorder="1" applyAlignment="1">
      <alignment horizontal="distributed" vertical="center" indent="1"/>
    </xf>
    <xf numFmtId="0" fontId="10" fillId="0" borderId="55" xfId="45" applyFont="1" applyBorder="1" applyAlignment="1">
      <alignment horizontal="distributed" vertical="center" justifyLastLine="1"/>
    </xf>
    <xf numFmtId="38" fontId="7" fillId="0" borderId="8" xfId="36" applyFont="1" applyBorder="1" applyAlignment="1">
      <alignment vertical="center"/>
    </xf>
    <xf numFmtId="0" fontId="10" fillId="0" borderId="0" xfId="45" applyFont="1" applyFill="1" applyBorder="1" applyAlignment="1">
      <alignment vertical="center" shrinkToFit="1"/>
    </xf>
    <xf numFmtId="0" fontId="20" fillId="0" borderId="0" xfId="45" applyFont="1" applyFill="1" applyBorder="1" applyAlignment="1">
      <alignment vertical="center" shrinkToFit="1"/>
    </xf>
    <xf numFmtId="0" fontId="24" fillId="0" borderId="0" xfId="45" applyFont="1" applyFill="1" applyBorder="1" applyAlignment="1">
      <alignment vertical="center" shrinkToFit="1"/>
    </xf>
    <xf numFmtId="0" fontId="12" fillId="0" borderId="0" xfId="45" applyFont="1" applyBorder="1" applyAlignment="1">
      <alignment vertical="center" shrinkToFit="1"/>
    </xf>
    <xf numFmtId="0" fontId="12" fillId="0" borderId="0" xfId="45" applyFont="1" applyFill="1" applyBorder="1" applyAlignment="1">
      <alignment vertical="center" shrinkToFit="1"/>
    </xf>
    <xf numFmtId="0" fontId="10" fillId="0" borderId="0" xfId="45" applyFont="1" applyBorder="1" applyAlignment="1">
      <alignment vertical="center" shrinkToFit="1"/>
    </xf>
    <xf numFmtId="3" fontId="19" fillId="0" borderId="46" xfId="36" applyNumberFormat="1" applyFont="1" applyBorder="1" applyAlignment="1">
      <alignment horizontal="distributed" vertical="distributed"/>
    </xf>
    <xf numFmtId="3" fontId="19" fillId="0" borderId="69" xfId="36" applyNumberFormat="1" applyFont="1" applyBorder="1" applyAlignment="1">
      <alignment horizontal="distributed" vertical="distributed"/>
    </xf>
    <xf numFmtId="0" fontId="10" fillId="0" borderId="9" xfId="45" applyFont="1" applyBorder="1" applyAlignment="1">
      <alignment horizontal="distributed" vertical="center" indent="1"/>
    </xf>
    <xf numFmtId="3" fontId="7" fillId="0" borderId="48" xfId="36" applyNumberFormat="1" applyFont="1" applyBorder="1" applyAlignment="1">
      <alignment vertical="center"/>
    </xf>
    <xf numFmtId="3" fontId="19" fillId="0" borderId="48" xfId="36" applyNumberFormat="1" applyFont="1" applyBorder="1" applyAlignment="1">
      <alignment vertical="center"/>
    </xf>
    <xf numFmtId="3" fontId="7" fillId="0" borderId="48" xfId="36" applyNumberFormat="1" applyFont="1" applyBorder="1" applyAlignment="1">
      <alignment horizontal="right" vertical="center"/>
    </xf>
    <xf numFmtId="0" fontId="24" fillId="0" borderId="69" xfId="45" applyFont="1" applyFill="1" applyBorder="1" applyAlignment="1">
      <alignment vertical="center" shrinkToFit="1"/>
    </xf>
    <xf numFmtId="0" fontId="10" fillId="0" borderId="69" xfId="45" applyFont="1" applyFill="1" applyBorder="1" applyAlignment="1">
      <alignment vertical="center"/>
    </xf>
    <xf numFmtId="3" fontId="7" fillId="0" borderId="49" xfId="36" applyNumberFormat="1" applyFont="1" applyBorder="1" applyAlignment="1">
      <alignment vertical="center"/>
    </xf>
    <xf numFmtId="0" fontId="18" fillId="0" borderId="69" xfId="45" applyFont="1" applyFill="1" applyBorder="1" applyAlignment="1">
      <alignment vertical="center"/>
    </xf>
    <xf numFmtId="3" fontId="19" fillId="0" borderId="47" xfId="36" applyNumberFormat="1" applyFont="1" applyBorder="1" applyAlignment="1">
      <alignment vertical="center"/>
    </xf>
    <xf numFmtId="0" fontId="10" fillId="0" borderId="16" xfId="45" applyFont="1" applyBorder="1" applyAlignment="1">
      <alignment horizontal="distributed" vertical="center" justifyLastLine="1"/>
    </xf>
    <xf numFmtId="0" fontId="46" fillId="0" borderId="0" xfId="46">
      <alignment vertical="center"/>
    </xf>
    <xf numFmtId="3" fontId="46" fillId="0" borderId="0" xfId="46" applyNumberFormat="1">
      <alignment vertical="center"/>
    </xf>
    <xf numFmtId="186" fontId="1" fillId="0" borderId="0" xfId="45" applyNumberFormat="1" applyFill="1"/>
    <xf numFmtId="3" fontId="7" fillId="0" borderId="10" xfId="36" applyNumberFormat="1" applyFont="1" applyFill="1" applyBorder="1" applyAlignment="1">
      <alignment horizontal="right" vertical="center"/>
    </xf>
    <xf numFmtId="0" fontId="46" fillId="0" borderId="0" xfId="46">
      <alignment vertical="center"/>
    </xf>
    <xf numFmtId="0" fontId="46" fillId="0" borderId="0" xfId="46">
      <alignment vertical="center"/>
    </xf>
    <xf numFmtId="0" fontId="46" fillId="0" borderId="0" xfId="46">
      <alignment vertical="center"/>
    </xf>
    <xf numFmtId="185" fontId="23" fillId="0" borderId="0" xfId="45" applyNumberFormat="1" applyFont="1" applyFill="1" applyAlignment="1">
      <alignment vertical="center"/>
    </xf>
    <xf numFmtId="0" fontId="66" fillId="0" borderId="0" xfId="0" applyFont="1">
      <alignment vertical="center"/>
    </xf>
    <xf numFmtId="38" fontId="1" fillId="0" borderId="0" xfId="45" applyNumberFormat="1" applyFill="1"/>
    <xf numFmtId="181" fontId="7" fillId="0" borderId="96" xfId="36" applyNumberFormat="1" applyFont="1" applyFill="1" applyBorder="1" applyAlignment="1">
      <alignment vertical="center"/>
    </xf>
    <xf numFmtId="181" fontId="7" fillId="0" borderId="19" xfId="36" applyNumberFormat="1" applyFont="1" applyFill="1" applyBorder="1" applyAlignment="1">
      <alignment vertical="center"/>
    </xf>
    <xf numFmtId="56" fontId="1" fillId="0" borderId="0" xfId="45" applyNumberFormat="1" applyFont="1" applyFill="1" applyAlignment="1">
      <alignment vertical="center"/>
    </xf>
    <xf numFmtId="181" fontId="7" fillId="0" borderId="4" xfId="36" applyNumberFormat="1" applyFont="1" applyFill="1" applyBorder="1" applyAlignment="1">
      <alignment horizontal="right" vertical="center"/>
    </xf>
    <xf numFmtId="181" fontId="7" fillId="0" borderId="97" xfId="36" applyNumberFormat="1" applyFont="1" applyFill="1" applyBorder="1" applyAlignment="1">
      <alignment vertical="center"/>
    </xf>
    <xf numFmtId="181" fontId="7" fillId="0" borderId="14" xfId="36" applyNumberFormat="1" applyFont="1" applyFill="1" applyBorder="1" applyAlignment="1">
      <alignment vertical="center"/>
    </xf>
    <xf numFmtId="176" fontId="30" fillId="0" borderId="0" xfId="49" applyNumberFormat="1" applyFont="1" applyFill="1" applyAlignment="1">
      <alignment horizontal="center" vertical="center"/>
    </xf>
    <xf numFmtId="176" fontId="6" fillId="0" borderId="0" xfId="49" applyNumberFormat="1" applyFont="1" applyFill="1" applyAlignment="1">
      <alignment vertical="center"/>
    </xf>
    <xf numFmtId="176" fontId="30" fillId="0" borderId="0" xfId="49" applyNumberFormat="1" applyFont="1" applyFill="1">
      <alignment vertical="center"/>
    </xf>
    <xf numFmtId="176" fontId="6" fillId="0" borderId="0" xfId="36" applyNumberFormat="1" applyFont="1" applyFill="1" applyBorder="1" applyAlignment="1">
      <alignment horizontal="right" vertical="center"/>
    </xf>
    <xf numFmtId="176" fontId="6" fillId="0" borderId="0" xfId="49" applyNumberFormat="1" applyFont="1" applyFill="1" applyBorder="1" applyAlignment="1">
      <alignment horizontal="left" vertical="center"/>
    </xf>
    <xf numFmtId="200" fontId="6" fillId="0" borderId="0" xfId="36" applyNumberFormat="1" applyFont="1" applyFill="1" applyBorder="1" applyAlignment="1">
      <alignment horizontal="right" vertical="center"/>
    </xf>
    <xf numFmtId="186" fontId="6" fillId="0" borderId="0" xfId="49" applyNumberFormat="1" applyFont="1" applyFill="1" applyBorder="1">
      <alignment vertical="center"/>
    </xf>
    <xf numFmtId="176" fontId="10" fillId="0" borderId="0" xfId="49" applyNumberFormat="1" applyFont="1" applyFill="1" applyBorder="1" applyAlignment="1">
      <alignment horizontal="center" vertical="center"/>
    </xf>
    <xf numFmtId="176" fontId="10" fillId="0" borderId="0" xfId="49" applyNumberFormat="1" applyFont="1" applyFill="1" applyBorder="1" applyAlignment="1">
      <alignment horizontal="center"/>
    </xf>
    <xf numFmtId="176" fontId="12" fillId="0" borderId="0" xfId="49" applyNumberFormat="1" applyFont="1" applyFill="1" applyBorder="1" applyAlignment="1">
      <alignment horizontal="distributed" vertical="center"/>
    </xf>
    <xf numFmtId="178" fontId="12" fillId="0" borderId="0" xfId="36" applyNumberFormat="1" applyFont="1" applyFill="1" applyBorder="1" applyAlignment="1">
      <alignment vertical="center"/>
    </xf>
    <xf numFmtId="176" fontId="45" fillId="0" borderId="0" xfId="36" applyNumberFormat="1" applyFont="1" applyFill="1" applyBorder="1" applyAlignment="1">
      <alignment vertical="center"/>
    </xf>
    <xf numFmtId="179" fontId="12" fillId="0" borderId="0" xfId="47" quotePrefix="1" applyNumberFormat="1" applyFont="1" applyFill="1" applyBorder="1" applyAlignment="1">
      <alignment horizontal="right" vertical="top"/>
    </xf>
    <xf numFmtId="177" fontId="12" fillId="0" borderId="0" xfId="47" applyNumberFormat="1" applyFont="1" applyFill="1" applyBorder="1" applyAlignment="1">
      <alignment horizontal="right"/>
    </xf>
    <xf numFmtId="177" fontId="10" fillId="0" borderId="0" xfId="49" applyNumberFormat="1" applyFont="1" applyFill="1" applyBorder="1">
      <alignment vertical="center"/>
    </xf>
    <xf numFmtId="176" fontId="12" fillId="0" borderId="0" xfId="49" applyNumberFormat="1" applyFont="1" applyFill="1" applyBorder="1">
      <alignment vertical="center"/>
    </xf>
    <xf numFmtId="176" fontId="30" fillId="0" borderId="0" xfId="49" applyNumberFormat="1" applyFont="1" applyFill="1" applyAlignment="1">
      <alignment vertical="center"/>
    </xf>
    <xf numFmtId="180" fontId="6" fillId="0" borderId="0" xfId="49" applyNumberFormat="1" applyFont="1" applyFill="1" applyBorder="1">
      <alignment vertical="center"/>
    </xf>
    <xf numFmtId="181" fontId="6" fillId="0" borderId="0" xfId="49" applyNumberFormat="1" applyFont="1" applyFill="1" applyBorder="1">
      <alignment vertical="center"/>
    </xf>
    <xf numFmtId="0" fontId="12" fillId="0" borderId="0" xfId="47" quotePrefix="1" applyNumberFormat="1" applyFont="1" applyFill="1" applyBorder="1" applyAlignment="1">
      <alignment horizontal="right" vertical="top"/>
    </xf>
    <xf numFmtId="38" fontId="7" fillId="0" borderId="97" xfId="36" applyFont="1" applyFill="1" applyBorder="1" applyAlignment="1">
      <alignment vertical="center"/>
    </xf>
    <xf numFmtId="38" fontId="7" fillId="0" borderId="98" xfId="36" applyFont="1" applyFill="1" applyBorder="1" applyAlignment="1">
      <alignment vertical="center"/>
    </xf>
    <xf numFmtId="38" fontId="7" fillId="0" borderId="4" xfId="36" applyFont="1" applyFill="1" applyBorder="1" applyAlignment="1">
      <alignment vertical="center"/>
    </xf>
    <xf numFmtId="38" fontId="7" fillId="0" borderId="5" xfId="36" applyFont="1" applyFill="1" applyBorder="1" applyAlignment="1">
      <alignment vertical="center"/>
    </xf>
    <xf numFmtId="38" fontId="7" fillId="0" borderId="8" xfId="36" applyFont="1" applyFill="1" applyBorder="1" applyAlignment="1">
      <alignment vertical="center"/>
    </xf>
    <xf numFmtId="38" fontId="7" fillId="0" borderId="25" xfId="36" applyFont="1" applyFill="1" applyBorder="1" applyAlignment="1">
      <alignment vertical="center"/>
    </xf>
    <xf numFmtId="38" fontId="5" fillId="0" borderId="21" xfId="36" applyFont="1" applyFill="1" applyBorder="1" applyAlignment="1">
      <alignment horizontal="right" vertical="center"/>
    </xf>
    <xf numFmtId="38" fontId="5" fillId="0" borderId="5" xfId="36" applyFont="1" applyFill="1" applyBorder="1" applyAlignment="1">
      <alignment horizontal="right" vertical="center"/>
    </xf>
    <xf numFmtId="0" fontId="12" fillId="0" borderId="27" xfId="0" applyFont="1" applyFill="1" applyBorder="1" applyAlignment="1">
      <alignment horizontal="distributed" vertical="center"/>
    </xf>
    <xf numFmtId="38" fontId="8" fillId="0" borderId="70" xfId="36" applyFont="1" applyFill="1" applyBorder="1" applyAlignment="1">
      <alignment vertical="center"/>
    </xf>
    <xf numFmtId="38" fontId="8" fillId="0" borderId="44" xfId="36" applyFont="1" applyFill="1" applyBorder="1" applyAlignment="1">
      <alignment vertical="center"/>
    </xf>
    <xf numFmtId="0" fontId="5" fillId="0" borderId="44" xfId="0" applyFont="1" applyFill="1" applyBorder="1" applyAlignment="1">
      <alignment horizontal="right" vertical="center"/>
    </xf>
    <xf numFmtId="38" fontId="8" fillId="0" borderId="50" xfId="36" applyFont="1" applyFill="1" applyBorder="1" applyAlignment="1">
      <alignment vertical="center"/>
    </xf>
    <xf numFmtId="0" fontId="6" fillId="0" borderId="27" xfId="0" applyFont="1" applyFill="1" applyBorder="1" applyAlignment="1">
      <alignment horizontal="distributed" vertical="center" justifyLastLine="1"/>
    </xf>
    <xf numFmtId="38" fontId="16" fillId="0" borderId="70" xfId="36" applyFont="1" applyFill="1" applyBorder="1" applyAlignment="1">
      <alignment horizontal="center" vertical="center"/>
    </xf>
    <xf numFmtId="38" fontId="16" fillId="0" borderId="50" xfId="36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right" vertical="center" indent="1"/>
    </xf>
    <xf numFmtId="186" fontId="5" fillId="0" borderId="8" xfId="36" applyNumberFormat="1" applyFont="1" applyFill="1" applyBorder="1" applyAlignment="1">
      <alignment vertical="center"/>
    </xf>
    <xf numFmtId="187" fontId="5" fillId="0" borderId="25" xfId="36" applyNumberFormat="1" applyFont="1" applyFill="1" applyBorder="1" applyAlignment="1">
      <alignment vertical="center"/>
    </xf>
    <xf numFmtId="38" fontId="5" fillId="0" borderId="6" xfId="36" applyFont="1" applyFill="1" applyBorder="1" applyAlignment="1">
      <alignment vertical="center"/>
    </xf>
    <xf numFmtId="38" fontId="5" fillId="0" borderId="12" xfId="36" applyFont="1" applyFill="1" applyBorder="1" applyAlignment="1">
      <alignment vertical="center"/>
    </xf>
    <xf numFmtId="38" fontId="5" fillId="0" borderId="4" xfId="36" applyFont="1" applyFill="1" applyBorder="1" applyAlignment="1">
      <alignment vertical="center"/>
    </xf>
    <xf numFmtId="38" fontId="5" fillId="0" borderId="64" xfId="36" applyFont="1" applyFill="1" applyBorder="1" applyAlignment="1">
      <alignment vertical="center"/>
    </xf>
    <xf numFmtId="38" fontId="5" fillId="0" borderId="5" xfId="36" applyFont="1" applyFill="1" applyBorder="1" applyAlignment="1">
      <alignment vertical="center"/>
    </xf>
    <xf numFmtId="38" fontId="5" fillId="0" borderId="71" xfId="36" applyFont="1" applyFill="1" applyBorder="1" applyAlignment="1">
      <alignment vertical="center"/>
    </xf>
    <xf numFmtId="38" fontId="5" fillId="0" borderId="16" xfId="36" applyFont="1" applyFill="1" applyBorder="1" applyAlignment="1">
      <alignment vertical="center"/>
    </xf>
    <xf numFmtId="38" fontId="5" fillId="0" borderId="2" xfId="36" applyFont="1" applyFill="1" applyBorder="1" applyAlignment="1">
      <alignment vertical="center"/>
    </xf>
    <xf numFmtId="38" fontId="5" fillId="0" borderId="14" xfId="36" applyFont="1" applyFill="1" applyBorder="1" applyAlignment="1">
      <alignment vertical="center"/>
    </xf>
    <xf numFmtId="38" fontId="5" fillId="0" borderId="10" xfId="36" applyFont="1" applyFill="1" applyBorder="1" applyAlignment="1">
      <alignment vertical="center"/>
    </xf>
    <xf numFmtId="38" fontId="5" fillId="0" borderId="21" xfId="36" applyFont="1" applyFill="1" applyBorder="1" applyAlignment="1">
      <alignment vertical="center"/>
    </xf>
    <xf numFmtId="183" fontId="5" fillId="0" borderId="14" xfId="36" applyNumberFormat="1" applyFont="1" applyFill="1" applyBorder="1" applyAlignment="1">
      <alignment vertical="center" shrinkToFit="1"/>
    </xf>
    <xf numFmtId="183" fontId="5" fillId="0" borderId="11" xfId="36" applyNumberFormat="1" applyFont="1" applyFill="1" applyBorder="1" applyAlignment="1">
      <alignment vertical="center" shrinkToFit="1"/>
    </xf>
    <xf numFmtId="183" fontId="5" fillId="0" borderId="10" xfId="36" applyNumberFormat="1" applyFont="1" applyFill="1" applyBorder="1" applyAlignment="1">
      <alignment vertical="center" shrinkToFit="1"/>
    </xf>
    <xf numFmtId="38" fontId="5" fillId="0" borderId="47" xfId="36" applyFont="1" applyFill="1" applyBorder="1" applyAlignment="1">
      <alignment vertical="center"/>
    </xf>
    <xf numFmtId="38" fontId="5" fillId="0" borderId="42" xfId="36" applyFont="1" applyFill="1" applyBorder="1" applyAlignment="1">
      <alignment vertical="center"/>
    </xf>
    <xf numFmtId="38" fontId="5" fillId="0" borderId="8" xfId="36" applyFont="1" applyFill="1" applyBorder="1" applyAlignment="1">
      <alignment vertical="center"/>
    </xf>
    <xf numFmtId="38" fontId="5" fillId="0" borderId="19" xfId="36" applyFont="1" applyFill="1" applyBorder="1" applyAlignment="1">
      <alignment vertical="center"/>
    </xf>
    <xf numFmtId="38" fontId="5" fillId="0" borderId="67" xfId="36" applyFont="1" applyFill="1" applyBorder="1" applyAlignment="1">
      <alignment vertical="center"/>
    </xf>
    <xf numFmtId="183" fontId="5" fillId="0" borderId="44" xfId="36" applyNumberFormat="1" applyFont="1" applyFill="1" applyBorder="1" applyAlignment="1">
      <alignment vertical="center" shrinkToFit="1"/>
    </xf>
    <xf numFmtId="183" fontId="5" fillId="0" borderId="50" xfId="36" applyNumberFormat="1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7" fillId="0" borderId="0" xfId="45" applyFont="1" applyFill="1"/>
    <xf numFmtId="0" fontId="30" fillId="0" borderId="0" xfId="45" applyFont="1" applyFill="1" applyAlignment="1">
      <alignment vertical="center"/>
    </xf>
    <xf numFmtId="0" fontId="30" fillId="0" borderId="0" xfId="45" applyFont="1" applyFill="1" applyAlignment="1">
      <alignment horizontal="right" vertical="center"/>
    </xf>
    <xf numFmtId="0" fontId="30" fillId="0" borderId="0" xfId="45" applyFont="1" applyFill="1" applyAlignment="1">
      <alignment horizontal="left" vertical="center"/>
    </xf>
    <xf numFmtId="0" fontId="67" fillId="0" borderId="0" xfId="45" applyFont="1" applyFill="1" applyAlignment="1">
      <alignment wrapText="1"/>
    </xf>
    <xf numFmtId="0" fontId="10" fillId="0" borderId="69" xfId="45" applyFont="1" applyFill="1" applyBorder="1" applyAlignment="1">
      <alignment horizontal="distributed" vertical="center"/>
    </xf>
    <xf numFmtId="0" fontId="10" fillId="0" borderId="55" xfId="45" applyFont="1" applyFill="1" applyBorder="1" applyAlignment="1">
      <alignment horizontal="distributed" vertical="center" justifyLastLine="1"/>
    </xf>
    <xf numFmtId="0" fontId="10" fillId="0" borderId="4" xfId="45" applyFont="1" applyFill="1" applyBorder="1" applyAlignment="1">
      <alignment horizontal="distributed" vertical="center" justifyLastLine="1"/>
    </xf>
    <xf numFmtId="0" fontId="10" fillId="0" borderId="16" xfId="45" applyFont="1" applyFill="1" applyBorder="1" applyAlignment="1">
      <alignment horizontal="distributed" vertical="center" justifyLastLine="1"/>
    </xf>
    <xf numFmtId="0" fontId="10" fillId="0" borderId="5" xfId="45" applyFont="1" applyFill="1" applyBorder="1" applyAlignment="1">
      <alignment horizontal="distributed" vertical="center" justifyLastLine="1"/>
    </xf>
    <xf numFmtId="0" fontId="12" fillId="0" borderId="69" xfId="45" applyFont="1" applyFill="1" applyBorder="1" applyAlignment="1">
      <alignment horizontal="distributed" vertical="center"/>
    </xf>
    <xf numFmtId="0" fontId="20" fillId="0" borderId="69" xfId="45" applyFont="1" applyFill="1" applyBorder="1" applyAlignment="1">
      <alignment horizontal="distributed" vertical="center" wrapText="1"/>
    </xf>
    <xf numFmtId="0" fontId="20" fillId="0" borderId="69" xfId="45" applyFont="1" applyFill="1" applyBorder="1" applyAlignment="1">
      <alignment horizontal="distributed" vertical="center"/>
    </xf>
    <xf numFmtId="0" fontId="12" fillId="0" borderId="69" xfId="45" applyFont="1" applyFill="1" applyBorder="1" applyAlignment="1">
      <alignment horizontal="left" vertical="center" shrinkToFit="1"/>
    </xf>
    <xf numFmtId="3" fontId="18" fillId="0" borderId="70" xfId="36" applyNumberFormat="1" applyFont="1" applyBorder="1" applyAlignment="1">
      <alignment horizontal="distributed" vertical="distributed"/>
    </xf>
    <xf numFmtId="176" fontId="68" fillId="0" borderId="0" xfId="49" applyNumberFormat="1" applyFont="1" applyFill="1" applyBorder="1">
      <alignment vertical="center"/>
    </xf>
    <xf numFmtId="38" fontId="68" fillId="0" borderId="0" xfId="35" applyFont="1" applyFill="1" applyBorder="1">
      <alignment vertical="center"/>
    </xf>
    <xf numFmtId="176" fontId="69" fillId="0" borderId="0" xfId="49" applyNumberFormat="1" applyFont="1" applyFill="1" applyBorder="1" applyAlignment="1">
      <alignment horizontal="center" vertical="center"/>
    </xf>
    <xf numFmtId="176" fontId="69" fillId="0" borderId="0" xfId="36" applyNumberFormat="1" applyFont="1" applyFill="1" applyBorder="1" applyAlignment="1">
      <alignment vertical="center"/>
    </xf>
    <xf numFmtId="176" fontId="68" fillId="0" borderId="0" xfId="49" applyNumberFormat="1" applyFont="1" applyFill="1" applyBorder="1" applyAlignment="1">
      <alignment horizontal="center" vertical="center"/>
    </xf>
    <xf numFmtId="176" fontId="69" fillId="0" borderId="0" xfId="49" applyNumberFormat="1" applyFont="1" applyFill="1" applyBorder="1" applyAlignment="1">
      <alignment horizontal="distributed" vertical="top" justifyLastLine="1"/>
    </xf>
    <xf numFmtId="176" fontId="68" fillId="0" borderId="0" xfId="49" applyNumberFormat="1" applyFont="1" applyFill="1" applyBorder="1" applyAlignment="1">
      <alignment horizontal="left" vertical="center"/>
    </xf>
    <xf numFmtId="176" fontId="68" fillId="0" borderId="0" xfId="49" applyNumberFormat="1" applyFont="1" applyFill="1" applyBorder="1" applyAlignment="1">
      <alignment vertical="center"/>
    </xf>
    <xf numFmtId="176" fontId="69" fillId="0" borderId="0" xfId="49" applyNumberFormat="1" applyFont="1" applyFill="1" applyBorder="1" applyAlignment="1">
      <alignment horizontal="center" vertical="center" wrapText="1"/>
    </xf>
    <xf numFmtId="176" fontId="68" fillId="0" borderId="0" xfId="49" applyNumberFormat="1" applyFont="1" applyFill="1" applyBorder="1" applyAlignment="1">
      <alignment horizontal="center" vertical="center" wrapText="1"/>
    </xf>
    <xf numFmtId="181" fontId="68" fillId="0" borderId="0" xfId="49" applyNumberFormat="1" applyFont="1" applyFill="1" applyBorder="1">
      <alignment vertical="center"/>
    </xf>
    <xf numFmtId="176" fontId="69" fillId="0" borderId="0" xfId="49" applyNumberFormat="1" applyFont="1" applyFill="1" applyBorder="1" applyAlignment="1">
      <alignment horizontal="distributed" vertical="center" justifyLastLine="1"/>
    </xf>
    <xf numFmtId="176" fontId="70" fillId="0" borderId="0" xfId="49" applyNumberFormat="1" applyFont="1" applyFill="1" applyBorder="1">
      <alignment vertical="center"/>
    </xf>
    <xf numFmtId="177" fontId="70" fillId="0" borderId="0" xfId="36" applyNumberFormat="1" applyFont="1" applyFill="1" applyBorder="1" applyAlignment="1">
      <alignment vertical="center"/>
    </xf>
    <xf numFmtId="176" fontId="68" fillId="0" borderId="0" xfId="36" applyNumberFormat="1" applyFont="1" applyFill="1" applyBorder="1" applyAlignment="1">
      <alignment horizontal="right" vertical="center"/>
    </xf>
    <xf numFmtId="200" fontId="68" fillId="0" borderId="0" xfId="36" applyNumberFormat="1" applyFont="1" applyFill="1" applyBorder="1" applyAlignment="1">
      <alignment horizontal="right" vertical="center"/>
    </xf>
    <xf numFmtId="176" fontId="68" fillId="0" borderId="0" xfId="36" applyNumberFormat="1" applyFont="1" applyFill="1" applyBorder="1" applyAlignment="1">
      <alignment vertical="center"/>
    </xf>
    <xf numFmtId="176" fontId="69" fillId="0" borderId="0" xfId="49" applyNumberFormat="1" applyFont="1" applyFill="1" applyBorder="1" applyAlignment="1">
      <alignment horizontal="center"/>
    </xf>
    <xf numFmtId="176" fontId="70" fillId="0" borderId="0" xfId="49" applyNumberFormat="1" applyFont="1" applyFill="1" applyBorder="1" applyAlignment="1">
      <alignment horizontal="distributed" vertical="center"/>
    </xf>
    <xf numFmtId="178" fontId="70" fillId="0" borderId="0" xfId="36" applyNumberFormat="1" applyFont="1" applyFill="1" applyBorder="1" applyAlignment="1">
      <alignment vertical="center"/>
    </xf>
    <xf numFmtId="176" fontId="73" fillId="0" borderId="0" xfId="36" applyNumberFormat="1" applyFont="1" applyFill="1" applyBorder="1" applyAlignment="1">
      <alignment vertical="center"/>
    </xf>
    <xf numFmtId="176" fontId="70" fillId="0" borderId="0" xfId="36" applyNumberFormat="1" applyFont="1" applyFill="1" applyBorder="1" applyAlignment="1">
      <alignment vertical="center"/>
    </xf>
    <xf numFmtId="179" fontId="70" fillId="0" borderId="0" xfId="47" quotePrefix="1" applyNumberFormat="1" applyFont="1" applyFill="1" applyBorder="1" applyAlignment="1">
      <alignment horizontal="right" vertical="top"/>
    </xf>
    <xf numFmtId="177" fontId="68" fillId="0" borderId="0" xfId="49" applyNumberFormat="1" applyFont="1" applyFill="1" applyBorder="1">
      <alignment vertical="center"/>
    </xf>
    <xf numFmtId="177" fontId="70" fillId="0" borderId="0" xfId="47" applyNumberFormat="1" applyFont="1" applyFill="1" applyBorder="1" applyAlignment="1">
      <alignment horizontal="right"/>
    </xf>
    <xf numFmtId="177" fontId="69" fillId="0" borderId="0" xfId="49" applyNumberFormat="1" applyFont="1" applyFill="1" applyBorder="1">
      <alignment vertical="center"/>
    </xf>
    <xf numFmtId="200" fontId="68" fillId="0" borderId="0" xfId="49" applyNumberFormat="1" applyFont="1" applyFill="1" applyBorder="1">
      <alignment vertical="center"/>
    </xf>
    <xf numFmtId="176" fontId="68" fillId="0" borderId="0" xfId="49" applyNumberFormat="1" applyFont="1" applyFill="1">
      <alignment vertical="center"/>
    </xf>
    <xf numFmtId="177" fontId="68" fillId="0" borderId="0" xfId="49" applyNumberFormat="1" applyFont="1" applyFill="1" applyBorder="1" applyAlignment="1">
      <alignment horizontal="center" vertical="center"/>
    </xf>
    <xf numFmtId="176" fontId="6" fillId="0" borderId="0" xfId="49" applyNumberFormat="1" applyFont="1" applyFill="1" applyAlignment="1">
      <alignment horizontal="center" vertical="center"/>
    </xf>
    <xf numFmtId="176" fontId="30" fillId="0" borderId="0" xfId="49" applyNumberFormat="1" applyFont="1" applyFill="1" applyAlignment="1">
      <alignment horizontal="center" vertical="center"/>
    </xf>
    <xf numFmtId="176" fontId="68" fillId="0" borderId="0" xfId="49" applyNumberFormat="1" applyFont="1" applyFill="1" applyBorder="1" applyAlignment="1">
      <alignment horizontal="center" vertical="center"/>
    </xf>
    <xf numFmtId="176" fontId="6" fillId="0" borderId="0" xfId="49" applyNumberFormat="1" applyFont="1" applyFill="1" applyBorder="1" applyAlignment="1">
      <alignment horizontal="center" vertical="center"/>
    </xf>
    <xf numFmtId="177" fontId="6" fillId="0" borderId="0" xfId="49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distributed"/>
    </xf>
    <xf numFmtId="0" fontId="10" fillId="0" borderId="0" xfId="0" applyFont="1" applyFill="1" applyBorder="1" applyAlignment="1">
      <alignment horizontal="left" vertical="distributed"/>
    </xf>
    <xf numFmtId="0" fontId="12" fillId="0" borderId="0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20" fillId="0" borderId="99" xfId="0" applyFont="1" applyFill="1" applyBorder="1" applyAlignment="1">
      <alignment horizontal="left"/>
    </xf>
    <xf numFmtId="0" fontId="12" fillId="0" borderId="100" xfId="0" applyFont="1" applyFill="1" applyBorder="1" applyAlignment="1">
      <alignment horizontal="left"/>
    </xf>
    <xf numFmtId="0" fontId="10" fillId="0" borderId="51" xfId="0" applyFont="1" applyFill="1" applyBorder="1" applyAlignment="1">
      <alignment horizontal="distributed" vertical="center" justifyLastLine="1"/>
    </xf>
    <xf numFmtId="0" fontId="10" fillId="0" borderId="52" xfId="0" applyFont="1" applyFill="1" applyBorder="1" applyAlignment="1">
      <alignment horizontal="distributed" vertical="center" justifyLastLine="1"/>
    </xf>
    <xf numFmtId="0" fontId="10" fillId="0" borderId="53" xfId="0" applyFont="1" applyFill="1" applyBorder="1" applyAlignment="1">
      <alignment horizontal="distributed" vertical="center" justifyLastLine="1"/>
    </xf>
    <xf numFmtId="0" fontId="12" fillId="0" borderId="11" xfId="0" applyFont="1" applyFill="1" applyBorder="1" applyAlignment="1">
      <alignment horizontal="center" vertical="center" wrapText="1" justifyLastLine="1"/>
    </xf>
    <xf numFmtId="0" fontId="12" fillId="0" borderId="44" xfId="0" applyFont="1" applyFill="1" applyBorder="1" applyAlignment="1">
      <alignment horizontal="center" vertical="center" wrapText="1" justifyLastLine="1"/>
    </xf>
    <xf numFmtId="0" fontId="12" fillId="0" borderId="20" xfId="0" applyFont="1" applyFill="1" applyBorder="1" applyAlignment="1">
      <alignment horizontal="center" vertical="center" wrapText="1" justifyLastLine="1"/>
    </xf>
    <xf numFmtId="0" fontId="12" fillId="0" borderId="50" xfId="0" applyFont="1" applyFill="1" applyBorder="1" applyAlignment="1">
      <alignment horizontal="center" vertical="center" justifyLastLine="1"/>
    </xf>
    <xf numFmtId="0" fontId="12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 readingOrder="1"/>
    </xf>
    <xf numFmtId="0" fontId="12" fillId="0" borderId="0" xfId="0" applyFont="1" applyFill="1" applyBorder="1" applyAlignment="1">
      <alignment horizontal="left" vertical="center" wrapText="1" readingOrder="1"/>
    </xf>
    <xf numFmtId="0" fontId="10" fillId="0" borderId="101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2" fillId="0" borderId="9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10" fillId="0" borderId="103" xfId="0" applyFont="1" applyFill="1" applyBorder="1" applyAlignment="1">
      <alignment horizontal="left" vertical="distributed"/>
    </xf>
    <xf numFmtId="0" fontId="10" fillId="0" borderId="104" xfId="0" applyFont="1" applyFill="1" applyBorder="1" applyAlignment="1">
      <alignment horizontal="left" vertical="distributed"/>
    </xf>
    <xf numFmtId="0" fontId="6" fillId="0" borderId="105" xfId="0" applyFont="1" applyFill="1" applyBorder="1" applyAlignment="1">
      <alignment horizontal="distributed" vertical="center" justifyLastLine="1"/>
    </xf>
    <xf numFmtId="0" fontId="6" fillId="0" borderId="52" xfId="0" applyFont="1" applyFill="1" applyBorder="1" applyAlignment="1">
      <alignment horizontal="distributed" vertical="center" justifyLastLine="1"/>
    </xf>
    <xf numFmtId="0" fontId="6" fillId="0" borderId="53" xfId="0" applyFont="1" applyFill="1" applyBorder="1" applyAlignment="1">
      <alignment horizontal="distributed" vertical="center" justifyLastLine="1"/>
    </xf>
    <xf numFmtId="0" fontId="6" fillId="0" borderId="51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right"/>
    </xf>
    <xf numFmtId="0" fontId="6" fillId="0" borderId="106" xfId="0" applyFont="1" applyFill="1" applyBorder="1" applyAlignment="1">
      <alignment horizontal="distributed" vertical="center" justifyLastLine="1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6" fillId="0" borderId="99" xfId="0" applyFont="1" applyFill="1" applyBorder="1" applyAlignment="1">
      <alignment horizontal="center" vertical="center"/>
    </xf>
    <xf numFmtId="0" fontId="6" fillId="0" borderId="100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07" xfId="0" applyFont="1" applyFill="1" applyBorder="1" applyAlignment="1">
      <alignment horizontal="center" vertical="center"/>
    </xf>
    <xf numFmtId="0" fontId="6" fillId="0" borderId="108" xfId="0" applyFont="1" applyFill="1" applyBorder="1" applyAlignment="1">
      <alignment horizontal="center" vertical="center"/>
    </xf>
    <xf numFmtId="38" fontId="12" fillId="0" borderId="9" xfId="36" applyFont="1" applyFill="1" applyBorder="1" applyAlignment="1">
      <alignment horizontal="right" vertical="center"/>
    </xf>
    <xf numFmtId="0" fontId="10" fillId="0" borderId="109" xfId="0" applyFont="1" applyFill="1" applyBorder="1" applyAlignment="1">
      <alignment horizontal="center" vertical="center"/>
    </xf>
    <xf numFmtId="0" fontId="10" fillId="0" borderId="96" xfId="0" applyFont="1" applyFill="1" applyBorder="1" applyAlignment="1">
      <alignment horizontal="center" vertical="center"/>
    </xf>
    <xf numFmtId="0" fontId="10" fillId="0" borderId="110" xfId="0" applyFont="1" applyFill="1" applyBorder="1" applyAlignment="1">
      <alignment horizontal="center" vertical="center"/>
    </xf>
    <xf numFmtId="0" fontId="1" fillId="0" borderId="0" xfId="45" applyFill="1" applyBorder="1" applyAlignment="1">
      <alignment horizontal="center" vertical="center"/>
    </xf>
    <xf numFmtId="0" fontId="12" fillId="0" borderId="9" xfId="45" applyFont="1" applyFill="1" applyBorder="1" applyAlignment="1">
      <alignment horizontal="right" vertical="center"/>
    </xf>
    <xf numFmtId="0" fontId="14" fillId="0" borderId="0" xfId="45" applyFont="1" applyFill="1" applyAlignment="1">
      <alignment horizontal="center" vertical="center"/>
    </xf>
    <xf numFmtId="0" fontId="10" fillId="0" borderId="51" xfId="45" applyFont="1" applyFill="1" applyBorder="1" applyAlignment="1">
      <alignment horizontal="center" vertical="center"/>
    </xf>
    <xf numFmtId="0" fontId="10" fillId="0" borderId="52" xfId="45" applyFont="1" applyFill="1" applyBorder="1" applyAlignment="1">
      <alignment horizontal="center" vertical="center"/>
    </xf>
    <xf numFmtId="0" fontId="10" fillId="0" borderId="53" xfId="45" applyFont="1" applyFill="1" applyBorder="1" applyAlignment="1">
      <alignment horizontal="center" vertical="center"/>
    </xf>
    <xf numFmtId="0" fontId="12" fillId="0" borderId="51" xfId="45" applyFont="1" applyFill="1" applyBorder="1" applyAlignment="1">
      <alignment horizontal="center" vertical="center" shrinkToFit="1"/>
    </xf>
    <xf numFmtId="0" fontId="12" fillId="0" borderId="53" xfId="45" applyFont="1" applyFill="1" applyBorder="1" applyAlignment="1">
      <alignment horizontal="center" vertical="center" shrinkToFit="1"/>
    </xf>
    <xf numFmtId="0" fontId="10" fillId="0" borderId="20" xfId="45" applyFont="1" applyFill="1" applyBorder="1" applyAlignment="1">
      <alignment horizontal="center" vertical="center"/>
    </xf>
    <xf numFmtId="0" fontId="10" fillId="0" borderId="21" xfId="45" applyFont="1" applyFill="1" applyBorder="1" applyAlignment="1">
      <alignment horizontal="center" vertical="center"/>
    </xf>
    <xf numFmtId="0" fontId="10" fillId="0" borderId="111" xfId="45" applyFont="1" applyFill="1" applyBorder="1" applyAlignment="1">
      <alignment horizontal="left" vertical="distributed" wrapText="1"/>
    </xf>
    <xf numFmtId="0" fontId="10" fillId="0" borderId="112" xfId="45" applyFont="1" applyFill="1" applyBorder="1" applyAlignment="1">
      <alignment horizontal="left" vertical="distributed"/>
    </xf>
    <xf numFmtId="0" fontId="12" fillId="0" borderId="1" xfId="45" applyFont="1" applyFill="1" applyBorder="1" applyAlignment="1">
      <alignment horizontal="right"/>
    </xf>
    <xf numFmtId="0" fontId="15" fillId="0" borderId="0" xfId="45" applyFont="1" applyFill="1" applyAlignment="1">
      <alignment horizontal="center" vertical="center"/>
    </xf>
    <xf numFmtId="0" fontId="6" fillId="0" borderId="111" xfId="45" applyFont="1" applyFill="1" applyBorder="1" applyAlignment="1">
      <alignment vertical="distributed" wrapText="1"/>
    </xf>
    <xf numFmtId="0" fontId="6" fillId="0" borderId="112" xfId="45" applyFont="1" applyFill="1" applyBorder="1" applyAlignment="1">
      <alignment vertical="distributed"/>
    </xf>
    <xf numFmtId="0" fontId="6" fillId="0" borderId="22" xfId="45" applyFont="1" applyFill="1" applyBorder="1" applyAlignment="1">
      <alignment horizontal="center" vertical="center"/>
    </xf>
    <xf numFmtId="0" fontId="6" fillId="0" borderId="11" xfId="45" applyFont="1" applyFill="1" applyBorder="1" applyAlignment="1">
      <alignment horizontal="center" vertical="center"/>
    </xf>
    <xf numFmtId="0" fontId="6" fillId="0" borderId="12" xfId="45" applyFont="1" applyFill="1" applyBorder="1" applyAlignment="1">
      <alignment horizontal="center" vertical="center"/>
    </xf>
    <xf numFmtId="0" fontId="6" fillId="0" borderId="32" xfId="45" applyFont="1" applyFill="1" applyBorder="1" applyAlignment="1">
      <alignment horizontal="distributed" vertical="center" justifyLastLine="1"/>
    </xf>
    <xf numFmtId="0" fontId="6" fillId="0" borderId="39" xfId="45" applyFont="1" applyFill="1" applyBorder="1" applyAlignment="1">
      <alignment horizontal="distributed" vertical="center" justifyLastLine="1"/>
    </xf>
    <xf numFmtId="0" fontId="6" fillId="0" borderId="26" xfId="45" applyFont="1" applyFill="1" applyBorder="1" applyAlignment="1">
      <alignment horizontal="distributed" vertical="center" justifyLastLine="1"/>
    </xf>
    <xf numFmtId="0" fontId="6" fillId="0" borderId="27" xfId="45" applyFont="1" applyFill="1" applyBorder="1" applyAlignment="1">
      <alignment horizontal="distributed" vertical="center" justifyLastLine="1"/>
    </xf>
    <xf numFmtId="0" fontId="6" fillId="0" borderId="113" xfId="45" applyFont="1" applyFill="1" applyBorder="1" applyAlignment="1">
      <alignment horizontal="distributed" vertical="center" justifyLastLine="1"/>
    </xf>
    <xf numFmtId="0" fontId="6" fillId="0" borderId="114" xfId="45" applyFont="1" applyFill="1" applyBorder="1" applyAlignment="1">
      <alignment horizontal="distributed" vertical="center" justifyLastLine="1"/>
    </xf>
    <xf numFmtId="0" fontId="6" fillId="0" borderId="115" xfId="45" applyFont="1" applyFill="1" applyBorder="1" applyAlignment="1">
      <alignment horizontal="distributed" vertical="center" justifyLastLine="1"/>
    </xf>
    <xf numFmtId="0" fontId="6" fillId="0" borderId="38" xfId="45" applyFont="1" applyFill="1" applyBorder="1" applyAlignment="1">
      <alignment horizontal="distributed" vertical="center" justifyLastLine="1"/>
    </xf>
    <xf numFmtId="0" fontId="14" fillId="0" borderId="0" xfId="45" applyFont="1" applyFill="1" applyAlignment="1">
      <alignment horizontal="right" vertical="center"/>
    </xf>
    <xf numFmtId="0" fontId="14" fillId="0" borderId="0" xfId="45" applyFont="1" applyFill="1" applyAlignment="1">
      <alignment horizontal="left" vertical="center"/>
    </xf>
    <xf numFmtId="0" fontId="18" fillId="0" borderId="30" xfId="45" applyFont="1" applyFill="1" applyBorder="1" applyAlignment="1">
      <alignment horizontal="distributed" vertical="center" justifyLastLine="1"/>
    </xf>
    <xf numFmtId="0" fontId="18" fillId="0" borderId="69" xfId="45" applyFont="1" applyFill="1" applyBorder="1" applyAlignment="1">
      <alignment horizontal="distributed" vertical="center" justifyLastLine="1"/>
    </xf>
    <xf numFmtId="0" fontId="18" fillId="0" borderId="41" xfId="45" applyFont="1" applyFill="1" applyBorder="1" applyAlignment="1">
      <alignment horizontal="distributed" vertical="center" justifyLastLine="1"/>
    </xf>
    <xf numFmtId="0" fontId="18" fillId="0" borderId="70" xfId="45" applyFont="1" applyFill="1" applyBorder="1" applyAlignment="1">
      <alignment horizontal="distributed" vertical="center" justifyLastLine="1"/>
    </xf>
    <xf numFmtId="0" fontId="10" fillId="0" borderId="34" xfId="45" applyFont="1" applyBorder="1" applyAlignment="1">
      <alignment horizontal="distributed" vertical="center" justifyLastLine="1"/>
    </xf>
    <xf numFmtId="0" fontId="10" fillId="0" borderId="74" xfId="45" applyFont="1" applyBorder="1" applyAlignment="1">
      <alignment horizontal="distributed" vertical="center" justifyLastLine="1"/>
    </xf>
    <xf numFmtId="0" fontId="10" fillId="0" borderId="51" xfId="45" applyFont="1" applyBorder="1" applyAlignment="1">
      <alignment horizontal="distributed" vertical="center" indent="1"/>
    </xf>
    <xf numFmtId="0" fontId="10" fillId="0" borderId="52" xfId="45" applyFont="1" applyBorder="1" applyAlignment="1">
      <alignment horizontal="distributed" vertical="center" indent="1"/>
    </xf>
    <xf numFmtId="0" fontId="10" fillId="0" borderId="53" xfId="45" applyFont="1" applyBorder="1" applyAlignment="1">
      <alignment horizontal="distributed" vertical="center" indent="1"/>
    </xf>
    <xf numFmtId="0" fontId="10" fillId="0" borderId="116" xfId="45" applyFont="1" applyBorder="1" applyAlignment="1">
      <alignment horizontal="distributed" vertical="center" indent="1"/>
    </xf>
    <xf numFmtId="0" fontId="10" fillId="0" borderId="117" xfId="45" applyFont="1" applyBorder="1" applyAlignment="1">
      <alignment horizontal="distributed" vertical="center" justifyLastLine="1"/>
    </xf>
    <xf numFmtId="0" fontId="10" fillId="0" borderId="81" xfId="45" applyFont="1" applyBorder="1" applyAlignment="1">
      <alignment horizontal="distributed" vertical="center" justifyLastLine="1"/>
    </xf>
    <xf numFmtId="0" fontId="18" fillId="0" borderId="60" xfId="45" applyFont="1" applyFill="1" applyBorder="1" applyAlignment="1">
      <alignment horizontal="distributed" vertical="center" justifyLastLine="1"/>
    </xf>
    <xf numFmtId="0" fontId="18" fillId="0" borderId="46" xfId="45" applyFont="1" applyFill="1" applyBorder="1" applyAlignment="1">
      <alignment horizontal="distributed" vertical="center" justifyLastLine="1"/>
    </xf>
    <xf numFmtId="0" fontId="10" fillId="0" borderId="26" xfId="45" applyFont="1" applyFill="1" applyBorder="1" applyAlignment="1">
      <alignment horizontal="distributed" vertical="center" justifyLastLine="1"/>
    </xf>
    <xf numFmtId="0" fontId="10" fillId="0" borderId="58" xfId="45" applyFont="1" applyFill="1" applyBorder="1" applyAlignment="1">
      <alignment horizontal="distributed" justifyLastLine="1"/>
    </xf>
    <xf numFmtId="0" fontId="10" fillId="0" borderId="51" xfId="45" applyFont="1" applyFill="1" applyBorder="1" applyAlignment="1">
      <alignment horizontal="distributed" vertical="center" indent="1"/>
    </xf>
    <xf numFmtId="0" fontId="10" fillId="0" borderId="52" xfId="45" applyFont="1" applyFill="1" applyBorder="1" applyAlignment="1">
      <alignment horizontal="distributed" vertical="center" indent="1"/>
    </xf>
    <xf numFmtId="0" fontId="10" fillId="0" borderId="106" xfId="45" applyFont="1" applyFill="1" applyBorder="1" applyAlignment="1">
      <alignment horizontal="distributed" vertical="center" indent="1"/>
    </xf>
    <xf numFmtId="0" fontId="10" fillId="0" borderId="80" xfId="45" applyFont="1" applyFill="1" applyBorder="1" applyAlignment="1">
      <alignment horizontal="distributed" vertical="center" justifyLastLine="1"/>
    </xf>
    <xf numFmtId="0" fontId="10" fillId="0" borderId="59" xfId="45" applyFont="1" applyFill="1" applyBorder="1" applyAlignment="1">
      <alignment horizontal="distributed" justifyLastLine="1"/>
    </xf>
    <xf numFmtId="0" fontId="12" fillId="0" borderId="0" xfId="45" applyFont="1" applyFill="1" applyBorder="1" applyAlignment="1">
      <alignment horizontal="right"/>
    </xf>
    <xf numFmtId="0" fontId="6" fillId="0" borderId="4" xfId="45" applyFont="1" applyFill="1" applyBorder="1" applyAlignment="1">
      <alignment horizontal="distributed" vertical="center" justifyLastLine="1"/>
    </xf>
    <xf numFmtId="0" fontId="6" fillId="0" borderId="2" xfId="45" applyFont="1" applyFill="1" applyBorder="1" applyAlignment="1">
      <alignment horizontal="distributed" vertical="center" justifyLastLine="1"/>
    </xf>
    <xf numFmtId="0" fontId="6" fillId="0" borderId="118" xfId="45" applyFont="1" applyFill="1" applyBorder="1" applyAlignment="1">
      <alignment horizontal="left" vertical="distributed"/>
    </xf>
    <xf numFmtId="0" fontId="6" fillId="0" borderId="119" xfId="45" applyFont="1" applyFill="1" applyBorder="1" applyAlignment="1">
      <alignment horizontal="left" vertical="distributed"/>
    </xf>
    <xf numFmtId="0" fontId="6" fillId="0" borderId="120" xfId="45" applyFont="1" applyFill="1" applyBorder="1" applyAlignment="1">
      <alignment horizontal="left" vertical="distributed"/>
    </xf>
    <xf numFmtId="0" fontId="6" fillId="0" borderId="22" xfId="45" applyFont="1" applyFill="1" applyBorder="1" applyAlignment="1">
      <alignment horizontal="distributed" vertical="center" justifyLastLine="1"/>
    </xf>
    <xf numFmtId="0" fontId="6" fillId="0" borderId="24" xfId="45" applyFont="1" applyFill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10" fillId="0" borderId="22" xfId="45" applyFont="1" applyBorder="1" applyAlignment="1">
      <alignment horizontal="center" vertical="center"/>
    </xf>
    <xf numFmtId="0" fontId="10" fillId="0" borderId="4" xfId="45" applyFont="1" applyBorder="1" applyAlignment="1">
      <alignment horizontal="center" vertical="center"/>
    </xf>
    <xf numFmtId="0" fontId="10" fillId="0" borderId="24" xfId="45" applyFont="1" applyBorder="1" applyAlignment="1">
      <alignment horizontal="center" vertical="center"/>
    </xf>
    <xf numFmtId="0" fontId="12" fillId="0" borderId="0" xfId="45" applyFont="1" applyBorder="1" applyAlignment="1">
      <alignment horizontal="right" vertical="center"/>
    </xf>
    <xf numFmtId="0" fontId="12" fillId="0" borderId="1" xfId="45" applyFont="1" applyBorder="1" applyAlignment="1">
      <alignment horizontal="center"/>
    </xf>
    <xf numFmtId="0" fontId="23" fillId="0" borderId="0" xfId="45" applyFont="1" applyFill="1" applyAlignment="1">
      <alignment horizontal="center" vertical="center"/>
    </xf>
    <xf numFmtId="0" fontId="12" fillId="0" borderId="11" xfId="45" applyFont="1" applyFill="1" applyBorder="1" applyAlignment="1">
      <alignment horizontal="center" vertical="center"/>
    </xf>
    <xf numFmtId="0" fontId="12" fillId="0" borderId="14" xfId="45" applyFont="1" applyFill="1" applyBorder="1" applyAlignment="1">
      <alignment horizontal="center" vertical="center"/>
    </xf>
    <xf numFmtId="0" fontId="12" fillId="0" borderId="121" xfId="45" applyFont="1" applyFill="1" applyBorder="1" applyAlignment="1">
      <alignment horizontal="distributed" vertical="center"/>
    </xf>
    <xf numFmtId="0" fontId="6" fillId="0" borderId="43" xfId="45" applyFont="1" applyFill="1" applyBorder="1" applyAlignment="1">
      <alignment horizontal="distributed" vertical="center"/>
    </xf>
    <xf numFmtId="0" fontId="12" fillId="0" borderId="20" xfId="45" applyFont="1" applyFill="1" applyBorder="1" applyAlignment="1">
      <alignment horizontal="distributed" vertical="center"/>
    </xf>
    <xf numFmtId="0" fontId="6" fillId="0" borderId="10" xfId="45" applyFont="1" applyFill="1" applyBorder="1" applyAlignment="1">
      <alignment horizontal="distributed" vertical="center"/>
    </xf>
    <xf numFmtId="0" fontId="12" fillId="0" borderId="1" xfId="45" applyFont="1" applyBorder="1" applyAlignment="1">
      <alignment horizontal="right"/>
    </xf>
    <xf numFmtId="0" fontId="12" fillId="0" borderId="9" xfId="45" applyFont="1" applyBorder="1" applyAlignment="1">
      <alignment horizontal="right" vertical="center"/>
    </xf>
    <xf numFmtId="49" fontId="26" fillId="0" borderId="0" xfId="45" applyNumberFormat="1" applyFont="1" applyAlignment="1"/>
    <xf numFmtId="0" fontId="27" fillId="0" borderId="0" xfId="45" applyFont="1" applyAlignment="1"/>
    <xf numFmtId="0" fontId="6" fillId="0" borderId="58" xfId="45" applyFont="1" applyBorder="1" applyAlignment="1">
      <alignment horizontal="distributed" vertical="center"/>
    </xf>
    <xf numFmtId="0" fontId="6" fillId="0" borderId="11" xfId="45" applyFont="1" applyBorder="1" applyAlignment="1">
      <alignment horizontal="distributed" vertical="center"/>
    </xf>
    <xf numFmtId="0" fontId="6" fillId="0" borderId="13" xfId="45" applyFont="1" applyBorder="1" applyAlignment="1">
      <alignment horizontal="distributed" vertical="center"/>
    </xf>
    <xf numFmtId="0" fontId="6" fillId="0" borderId="14" xfId="45" applyFont="1" applyBorder="1" applyAlignment="1">
      <alignment horizontal="distributed" vertical="center"/>
    </xf>
    <xf numFmtId="0" fontId="6" fillId="0" borderId="13" xfId="45" applyFont="1" applyBorder="1" applyAlignment="1">
      <alignment horizontal="center" vertical="center"/>
    </xf>
    <xf numFmtId="0" fontId="6" fillId="0" borderId="14" xfId="45" applyFont="1" applyBorder="1" applyAlignment="1">
      <alignment horizontal="center" vertical="center"/>
    </xf>
    <xf numFmtId="0" fontId="6" fillId="0" borderId="63" xfId="45" applyFont="1" applyBorder="1" applyAlignment="1">
      <alignment horizontal="distributed" vertical="center"/>
    </xf>
    <xf numFmtId="0" fontId="6" fillId="0" borderId="54" xfId="45" applyFont="1" applyBorder="1" applyAlignment="1">
      <alignment horizontal="distributed" vertical="center"/>
    </xf>
    <xf numFmtId="0" fontId="6" fillId="0" borderId="55" xfId="45" applyFont="1" applyBorder="1" applyAlignment="1">
      <alignment horizontal="distributed" vertical="center"/>
    </xf>
    <xf numFmtId="0" fontId="10" fillId="0" borderId="54" xfId="45" applyFont="1" applyBorder="1" applyAlignment="1">
      <alignment horizontal="distributed" vertical="center"/>
    </xf>
    <xf numFmtId="0" fontId="6" fillId="0" borderId="55" xfId="45" applyFont="1" applyBorder="1" applyAlignment="1">
      <alignment vertical="center"/>
    </xf>
    <xf numFmtId="0" fontId="1" fillId="0" borderId="55" xfId="45" applyFont="1" applyBorder="1" applyAlignment="1">
      <alignment vertical="center"/>
    </xf>
    <xf numFmtId="0" fontId="10" fillId="0" borderId="96" xfId="45" applyFont="1" applyBorder="1" applyAlignment="1">
      <alignment horizontal="distributed" vertical="center"/>
    </xf>
    <xf numFmtId="0" fontId="6" fillId="0" borderId="88" xfId="45" applyFont="1" applyBorder="1" applyAlignment="1">
      <alignment vertical="center"/>
    </xf>
    <xf numFmtId="195" fontId="5" fillId="0" borderId="14" xfId="36" applyNumberFormat="1" applyFont="1" applyBorder="1" applyAlignment="1">
      <alignment horizontal="right" vertical="center"/>
    </xf>
    <xf numFmtId="195" fontId="5" fillId="0" borderId="14" xfId="36" applyNumberFormat="1" applyFont="1" applyBorder="1" applyAlignment="1">
      <alignment horizontal="center" vertical="center"/>
    </xf>
    <xf numFmtId="0" fontId="10" fillId="0" borderId="24" xfId="48" applyFont="1" applyBorder="1" applyAlignment="1">
      <alignment horizontal="distributed" vertical="center" justifyLastLine="1"/>
    </xf>
    <xf numFmtId="0" fontId="10" fillId="0" borderId="5" xfId="48" applyFont="1" applyBorder="1" applyAlignment="1">
      <alignment horizontal="distributed" vertical="center" justifyLastLine="1"/>
    </xf>
    <xf numFmtId="195" fontId="5" fillId="0" borderId="10" xfId="36" applyNumberFormat="1" applyFont="1" applyBorder="1" applyAlignment="1">
      <alignment horizontal="right" vertical="center"/>
    </xf>
    <xf numFmtId="0" fontId="12" fillId="0" borderId="9" xfId="48" applyFont="1" applyBorder="1" applyAlignment="1">
      <alignment horizontal="right" vertical="center"/>
    </xf>
    <xf numFmtId="0" fontId="10" fillId="0" borderId="14" xfId="48" applyFont="1" applyBorder="1" applyAlignment="1">
      <alignment horizontal="distributed" vertical="center" justifyLastLine="1"/>
    </xf>
    <xf numFmtId="0" fontId="10" fillId="0" borderId="22" xfId="48" applyFont="1" applyBorder="1" applyAlignment="1">
      <alignment horizontal="distributed" vertical="center" justifyLastLine="1"/>
    </xf>
    <xf numFmtId="0" fontId="10" fillId="0" borderId="44" xfId="48" applyFont="1" applyBorder="1" applyAlignment="1">
      <alignment horizontal="distributed" vertical="center" justifyLastLine="1"/>
    </xf>
    <xf numFmtId="0" fontId="30" fillId="0" borderId="0" xfId="48" applyFont="1" applyAlignment="1">
      <alignment vertical="center"/>
    </xf>
    <xf numFmtId="0" fontId="10" fillId="0" borderId="58" xfId="48" applyFont="1" applyBorder="1" applyAlignment="1">
      <alignment horizontal="distributed" vertical="center"/>
    </xf>
    <xf numFmtId="0" fontId="10" fillId="0" borderId="13" xfId="48" applyFont="1" applyBorder="1" applyAlignment="1">
      <alignment horizontal="distributed" vertical="center"/>
    </xf>
    <xf numFmtId="0" fontId="10" fillId="0" borderId="59" xfId="48" applyFont="1" applyBorder="1" applyAlignment="1">
      <alignment horizontal="distributed" vertical="center"/>
    </xf>
    <xf numFmtId="0" fontId="10" fillId="0" borderId="11" xfId="48" applyFont="1" applyBorder="1" applyAlignment="1">
      <alignment horizontal="distributed" vertical="center" justifyLastLine="1"/>
    </xf>
    <xf numFmtId="0" fontId="10" fillId="0" borderId="12" xfId="48" applyFont="1" applyBorder="1" applyAlignment="1">
      <alignment horizontal="distributed" vertical="center" justifyLastLine="1"/>
    </xf>
    <xf numFmtId="0" fontId="12" fillId="0" borderId="1" xfId="48" applyFont="1" applyBorder="1" applyAlignment="1">
      <alignment horizontal="right"/>
    </xf>
    <xf numFmtId="0" fontId="10" fillId="0" borderId="44" xfId="45" applyFont="1" applyBorder="1" applyAlignment="1">
      <alignment horizontal="center" vertical="center" wrapText="1"/>
    </xf>
    <xf numFmtId="0" fontId="10" fillId="0" borderId="94" xfId="45" applyFont="1" applyBorder="1" applyAlignment="1">
      <alignment horizontal="center" vertical="center" wrapText="1"/>
    </xf>
    <xf numFmtId="0" fontId="10" fillId="0" borderId="22" xfId="45" applyFont="1" applyBorder="1" applyAlignment="1">
      <alignment horizontal="center" vertical="center" wrapText="1"/>
    </xf>
    <xf numFmtId="0" fontId="20" fillId="0" borderId="30" xfId="45" applyFont="1" applyBorder="1" applyAlignment="1">
      <alignment horizontal="left" vertical="center"/>
    </xf>
    <xf numFmtId="0" fontId="20" fillId="0" borderId="0" xfId="45" applyFont="1" applyBorder="1" applyAlignment="1">
      <alignment horizontal="left" vertical="center"/>
    </xf>
    <xf numFmtId="0" fontId="10" fillId="0" borderId="30" xfId="45" applyFont="1" applyBorder="1" applyAlignment="1">
      <alignment horizontal="distributed" vertical="center"/>
    </xf>
    <xf numFmtId="0" fontId="1" fillId="0" borderId="0" xfId="45" applyFont="1" applyBorder="1" applyAlignment="1">
      <alignment horizontal="distributed" vertical="center"/>
    </xf>
    <xf numFmtId="0" fontId="33" fillId="0" borderId="94" xfId="45" applyFont="1" applyBorder="1" applyAlignment="1">
      <alignment horizontal="center" vertical="center" wrapText="1"/>
    </xf>
    <xf numFmtId="0" fontId="33" fillId="0" borderId="22" xfId="45" applyFont="1" applyBorder="1" applyAlignment="1">
      <alignment horizontal="center" vertical="center" wrapText="1"/>
    </xf>
    <xf numFmtId="0" fontId="10" fillId="0" borderId="14" xfId="45" applyFont="1" applyBorder="1" applyAlignment="1">
      <alignment horizontal="center" vertical="center"/>
    </xf>
    <xf numFmtId="0" fontId="10" fillId="0" borderId="0" xfId="45" applyFont="1" applyBorder="1" applyAlignment="1">
      <alignment horizontal="distributed" vertical="center"/>
    </xf>
    <xf numFmtId="0" fontId="10" fillId="0" borderId="30" xfId="45" applyFont="1" applyBorder="1" applyAlignment="1">
      <alignment vertical="center"/>
    </xf>
    <xf numFmtId="0" fontId="10" fillId="0" borderId="0" xfId="45" applyFont="1" applyBorder="1" applyAlignment="1">
      <alignment vertical="center"/>
    </xf>
    <xf numFmtId="0" fontId="32" fillId="0" borderId="44" xfId="45" applyFont="1" applyBorder="1" applyAlignment="1">
      <alignment horizontal="center" vertical="center" wrapText="1"/>
    </xf>
    <xf numFmtId="0" fontId="32" fillId="0" borderId="94" xfId="45" applyFont="1" applyBorder="1" applyAlignment="1">
      <alignment horizontal="center" vertical="center" wrapText="1"/>
    </xf>
    <xf numFmtId="0" fontId="32" fillId="0" borderId="22" xfId="45" applyFont="1" applyBorder="1" applyAlignment="1">
      <alignment horizontal="center" vertical="center" wrapText="1"/>
    </xf>
    <xf numFmtId="0" fontId="10" fillId="0" borderId="1" xfId="45" applyFont="1" applyBorder="1" applyAlignment="1">
      <alignment horizontal="right"/>
    </xf>
    <xf numFmtId="0" fontId="12" fillId="0" borderId="30" xfId="45" applyFont="1" applyBorder="1" applyAlignment="1">
      <alignment horizontal="distributed" vertical="center"/>
    </xf>
    <xf numFmtId="0" fontId="12" fillId="0" borderId="0" xfId="45" applyFont="1" applyBorder="1" applyAlignment="1">
      <alignment horizontal="distributed" vertical="center"/>
    </xf>
    <xf numFmtId="49" fontId="30" fillId="0" borderId="0" xfId="45" applyNumberFormat="1" applyFont="1" applyAlignment="1">
      <alignment horizontal="right" vertical="center"/>
    </xf>
    <xf numFmtId="0" fontId="30" fillId="0" borderId="0" xfId="45" applyFont="1" applyAlignment="1">
      <alignment vertical="center"/>
    </xf>
    <xf numFmtId="0" fontId="31" fillId="0" borderId="0" xfId="45" applyFont="1" applyAlignment="1">
      <alignment vertical="center"/>
    </xf>
    <xf numFmtId="0" fontId="10" fillId="0" borderId="92" xfId="45" applyFont="1" applyBorder="1" applyAlignment="1">
      <alignment horizontal="center" vertical="center"/>
    </xf>
    <xf numFmtId="0" fontId="10" fillId="0" borderId="105" xfId="45" applyFont="1" applyBorder="1" applyAlignment="1"/>
    <xf numFmtId="0" fontId="10" fillId="0" borderId="86" xfId="45" applyFont="1" applyBorder="1" applyAlignment="1"/>
    <xf numFmtId="0" fontId="10" fillId="0" borderId="63" xfId="45" applyFont="1" applyBorder="1" applyAlignment="1"/>
    <xf numFmtId="0" fontId="10" fillId="0" borderId="94" xfId="45" applyFont="1" applyBorder="1" applyAlignment="1">
      <alignment horizontal="center" vertical="center"/>
    </xf>
    <xf numFmtId="0" fontId="10" fillId="0" borderId="11" xfId="45" applyFont="1" applyBorder="1" applyAlignment="1">
      <alignment horizontal="distributed" vertical="center" justifyLastLine="1"/>
    </xf>
    <xf numFmtId="0" fontId="10" fillId="0" borderId="22" xfId="45" applyFont="1" applyBorder="1" applyAlignment="1">
      <alignment horizontal="distributed" vertical="center" justifyLastLine="1"/>
    </xf>
    <xf numFmtId="0" fontId="10" fillId="0" borderId="51" xfId="45" applyFont="1" applyBorder="1" applyAlignment="1">
      <alignment horizontal="distributed" vertical="center" justifyLastLine="1"/>
    </xf>
    <xf numFmtId="0" fontId="10" fillId="0" borderId="53" xfId="45" applyFont="1" applyBorder="1" applyAlignment="1">
      <alignment horizontal="distributed" vertical="center" justifyLastLine="1"/>
    </xf>
    <xf numFmtId="0" fontId="10" fillId="0" borderId="44" xfId="45" applyFont="1" applyBorder="1" applyAlignment="1">
      <alignment horizontal="center" vertical="center"/>
    </xf>
    <xf numFmtId="0" fontId="10" fillId="0" borderId="2" xfId="45" applyFont="1" applyBorder="1" applyAlignment="1">
      <alignment horizontal="center" vertical="center"/>
    </xf>
    <xf numFmtId="0" fontId="10" fillId="0" borderId="2" xfId="45" applyFont="1" applyBorder="1" applyAlignment="1">
      <alignment horizontal="distributed" vertical="center" justifyLastLine="1"/>
    </xf>
    <xf numFmtId="0" fontId="1" fillId="0" borderId="4" xfId="45" applyFont="1" applyBorder="1" applyAlignment="1">
      <alignment horizontal="distributed" vertical="center" justifyLastLine="1"/>
    </xf>
    <xf numFmtId="0" fontId="1" fillId="0" borderId="16" xfId="45" applyFont="1" applyBorder="1" applyAlignment="1">
      <alignment horizontal="distributed" vertical="center" justifyLastLine="1"/>
    </xf>
    <xf numFmtId="0" fontId="10" fillId="0" borderId="55" xfId="45" applyFont="1" applyBorder="1" applyAlignment="1">
      <alignment horizontal="distributed" vertical="center" justifyLastLine="1"/>
    </xf>
    <xf numFmtId="0" fontId="6" fillId="0" borderId="58" xfId="45" applyFont="1" applyBorder="1" applyAlignment="1">
      <alignment horizontal="center" vertical="center"/>
    </xf>
    <xf numFmtId="0" fontId="6" fillId="0" borderId="59" xfId="45" applyFont="1" applyBorder="1" applyAlignment="1">
      <alignment horizontal="center" vertical="center"/>
    </xf>
    <xf numFmtId="0" fontId="6" fillId="0" borderId="11" xfId="45" applyFont="1" applyBorder="1" applyAlignment="1">
      <alignment horizontal="center" vertical="center"/>
    </xf>
    <xf numFmtId="0" fontId="6" fillId="0" borderId="12" xfId="45" applyFont="1" applyBorder="1" applyAlignment="1">
      <alignment horizontal="center" vertical="center"/>
    </xf>
    <xf numFmtId="0" fontId="6" fillId="0" borderId="20" xfId="45" applyFont="1" applyBorder="1" applyAlignment="1">
      <alignment horizontal="center" vertical="center"/>
    </xf>
    <xf numFmtId="0" fontId="6" fillId="0" borderId="21" xfId="45" applyFont="1" applyBorder="1" applyAlignment="1">
      <alignment horizontal="center" vertical="center"/>
    </xf>
    <xf numFmtId="0" fontId="30" fillId="0" borderId="0" xfId="45" applyFont="1" applyAlignment="1">
      <alignment horizontal="left" vertical="center" shrinkToFit="1"/>
    </xf>
    <xf numFmtId="0" fontId="6" fillId="0" borderId="73" xfId="45" applyFont="1" applyBorder="1" applyAlignment="1">
      <alignment horizontal="center" vertical="center"/>
    </xf>
    <xf numFmtId="0" fontId="6" fillId="0" borderId="74" xfId="45" applyFont="1" applyBorder="1" applyAlignment="1">
      <alignment horizontal="center" vertical="center"/>
    </xf>
    <xf numFmtId="0" fontId="6" fillId="0" borderId="11" xfId="45" applyFont="1" applyBorder="1" applyAlignment="1">
      <alignment horizontal="center" vertical="center" wrapText="1"/>
    </xf>
    <xf numFmtId="0" fontId="6" fillId="0" borderId="12" xfId="45" applyFont="1" applyBorder="1" applyAlignment="1">
      <alignment horizontal="center" vertical="center" wrapText="1"/>
    </xf>
    <xf numFmtId="0" fontId="20" fillId="0" borderId="2" xfId="45" applyFont="1" applyFill="1" applyBorder="1" applyAlignment="1">
      <alignment horizontal="center" vertical="center" wrapText="1"/>
    </xf>
    <xf numFmtId="0" fontId="20" fillId="0" borderId="12" xfId="45" applyFont="1" applyFill="1" applyBorder="1" applyAlignment="1">
      <alignment horizontal="center" vertical="center"/>
    </xf>
    <xf numFmtId="0" fontId="12" fillId="0" borderId="2" xfId="45" applyFont="1" applyFill="1" applyBorder="1" applyAlignment="1">
      <alignment horizontal="center" vertical="center" wrapText="1"/>
    </xf>
    <xf numFmtId="0" fontId="12" fillId="0" borderId="12" xfId="45" applyFont="1" applyFill="1" applyBorder="1" applyAlignment="1">
      <alignment horizontal="center" vertical="center"/>
    </xf>
    <xf numFmtId="0" fontId="12" fillId="0" borderId="60" xfId="45" applyFont="1" applyFill="1" applyBorder="1" applyAlignment="1">
      <alignment horizontal="distributed" vertical="center"/>
    </xf>
    <xf numFmtId="0" fontId="12" fillId="0" borderId="95" xfId="45" applyFont="1" applyFill="1" applyBorder="1" applyAlignment="1">
      <alignment horizontal="distributed" vertical="center"/>
    </xf>
    <xf numFmtId="0" fontId="10" fillId="0" borderId="92" xfId="45" applyFont="1" applyFill="1" applyBorder="1" applyAlignment="1">
      <alignment horizontal="center" vertical="center"/>
    </xf>
    <xf numFmtId="0" fontId="10" fillId="0" borderId="92" xfId="45" applyFont="1" applyFill="1" applyBorder="1" applyAlignment="1">
      <alignment horizontal="center" vertical="center" wrapText="1"/>
    </xf>
    <xf numFmtId="0" fontId="12" fillId="0" borderId="16" xfId="45" applyFont="1" applyFill="1" applyBorder="1" applyAlignment="1">
      <alignment horizontal="center" vertical="center"/>
    </xf>
    <xf numFmtId="0" fontId="12" fillId="0" borderId="54" xfId="45" applyFont="1" applyFill="1" applyBorder="1" applyAlignment="1">
      <alignment horizontal="center" vertical="center"/>
    </xf>
    <xf numFmtId="0" fontId="12" fillId="0" borderId="55" xfId="45" applyFont="1" applyFill="1" applyBorder="1" applyAlignment="1">
      <alignment horizontal="center" vertical="center" wrapText="1"/>
    </xf>
    <xf numFmtId="0" fontId="12" fillId="0" borderId="72" xfId="45" applyFont="1" applyFill="1" applyBorder="1" applyAlignment="1">
      <alignment horizontal="center" vertical="center"/>
    </xf>
    <xf numFmtId="0" fontId="12" fillId="0" borderId="95" xfId="45" applyFont="1" applyFill="1" applyBorder="1" applyAlignment="1">
      <alignment horizontal="center" vertical="center"/>
    </xf>
    <xf numFmtId="0" fontId="12" fillId="0" borderId="3" xfId="45" applyFont="1" applyFill="1" applyBorder="1" applyAlignment="1">
      <alignment horizontal="center" vertical="center" wrapText="1"/>
    </xf>
    <xf numFmtId="0" fontId="12" fillId="0" borderId="21" xfId="45" applyFont="1" applyFill="1" applyBorder="1" applyAlignment="1">
      <alignment horizontal="center" vertical="center"/>
    </xf>
    <xf numFmtId="0" fontId="12" fillId="0" borderId="4" xfId="45" applyFont="1" applyFill="1" applyBorder="1" applyAlignment="1">
      <alignment horizontal="center" vertical="center"/>
    </xf>
    <xf numFmtId="0" fontId="12" fillId="0" borderId="30" xfId="45" applyFont="1" applyFill="1" applyBorder="1" applyAlignment="1">
      <alignment horizontal="left" vertical="center"/>
    </xf>
    <xf numFmtId="0" fontId="12" fillId="0" borderId="0" xfId="45" applyFont="1" applyFill="1" applyBorder="1" applyAlignment="1">
      <alignment horizontal="left" vertical="center"/>
    </xf>
    <xf numFmtId="0" fontId="12" fillId="0" borderId="55" xfId="45" applyFont="1" applyFill="1" applyBorder="1" applyAlignment="1">
      <alignment horizontal="center" vertical="center"/>
    </xf>
    <xf numFmtId="0" fontId="10" fillId="0" borderId="105" xfId="45" applyFont="1" applyFill="1" applyBorder="1" applyAlignment="1">
      <alignment horizontal="center" vertical="center"/>
    </xf>
    <xf numFmtId="0" fontId="10" fillId="0" borderId="86" xfId="45" applyFont="1" applyFill="1" applyBorder="1" applyAlignment="1">
      <alignment horizontal="center" vertical="center"/>
    </xf>
    <xf numFmtId="0" fontId="10" fillId="0" borderId="63" xfId="45" applyFont="1" applyFill="1" applyBorder="1" applyAlignment="1">
      <alignment horizontal="center" vertical="center"/>
    </xf>
    <xf numFmtId="0" fontId="10" fillId="0" borderId="82" xfId="45" applyFont="1" applyFill="1" applyBorder="1" applyAlignment="1">
      <alignment horizontal="center" vertical="center"/>
    </xf>
    <xf numFmtId="0" fontId="10" fillId="0" borderId="60" xfId="45" applyFont="1" applyFill="1" applyBorder="1" applyAlignment="1">
      <alignment horizontal="center" vertical="center"/>
    </xf>
    <xf numFmtId="0" fontId="10" fillId="0" borderId="26" xfId="45" applyFont="1" applyFill="1" applyBorder="1" applyAlignment="1">
      <alignment horizontal="center" vertical="center"/>
    </xf>
    <xf numFmtId="0" fontId="10" fillId="0" borderId="58" xfId="45" applyFont="1" applyFill="1" applyBorder="1" applyAlignment="1">
      <alignment horizontal="center" vertical="center"/>
    </xf>
    <xf numFmtId="0" fontId="10" fillId="0" borderId="4" xfId="45" applyFont="1" applyFill="1" applyBorder="1" applyAlignment="1">
      <alignment horizontal="center" vertical="center"/>
    </xf>
    <xf numFmtId="0" fontId="10" fillId="33" borderId="30" xfId="45" applyFont="1" applyFill="1" applyBorder="1" applyAlignment="1">
      <alignment horizontal="center" vertical="center"/>
    </xf>
    <xf numFmtId="0" fontId="33" fillId="33" borderId="0" xfId="45" applyFont="1" applyFill="1" applyBorder="1" applyAlignment="1">
      <alignment horizontal="center" vertical="center"/>
    </xf>
    <xf numFmtId="0" fontId="30" fillId="0" borderId="0" xfId="45" applyFont="1" applyFill="1" applyAlignment="1">
      <alignment horizontal="center" vertical="center"/>
    </xf>
    <xf numFmtId="0" fontId="10" fillId="0" borderId="34" xfId="45" applyFont="1" applyFill="1" applyBorder="1" applyAlignment="1">
      <alignment horizontal="center" vertical="center" wrapText="1"/>
    </xf>
    <xf numFmtId="0" fontId="33" fillId="0" borderId="9" xfId="45" applyFont="1" applyFill="1" applyBorder="1" applyAlignment="1">
      <alignment horizontal="center" vertical="center" wrapText="1"/>
    </xf>
    <xf numFmtId="0" fontId="33" fillId="0" borderId="74" xfId="45" applyFont="1" applyFill="1" applyBorder="1" applyAlignment="1">
      <alignment horizontal="center" vertical="center" wrapText="1"/>
    </xf>
    <xf numFmtId="0" fontId="33" fillId="0" borderId="30" xfId="45" applyFont="1" applyFill="1" applyBorder="1" applyAlignment="1">
      <alignment horizontal="center" vertical="center" wrapText="1"/>
    </xf>
    <xf numFmtId="0" fontId="33" fillId="0" borderId="0" xfId="45" applyFont="1" applyFill="1" applyBorder="1" applyAlignment="1">
      <alignment horizontal="center" vertical="center" wrapText="1"/>
    </xf>
    <xf numFmtId="0" fontId="33" fillId="0" borderId="69" xfId="45" applyFont="1" applyFill="1" applyBorder="1" applyAlignment="1">
      <alignment horizontal="center" vertical="center" wrapText="1"/>
    </xf>
    <xf numFmtId="0" fontId="1" fillId="0" borderId="117" xfId="45" applyFill="1" applyBorder="1" applyAlignment="1">
      <alignment horizontal="center" wrapText="1"/>
    </xf>
    <xf numFmtId="0" fontId="1" fillId="0" borderId="72" xfId="45" applyFill="1" applyBorder="1" applyAlignment="1">
      <alignment horizontal="center" wrapText="1"/>
    </xf>
    <xf numFmtId="0" fontId="1" fillId="0" borderId="81" xfId="45" applyFill="1" applyBorder="1" applyAlignment="1">
      <alignment horizontal="center" wrapText="1"/>
    </xf>
    <xf numFmtId="0" fontId="10" fillId="0" borderId="22" xfId="45" applyFont="1" applyFill="1" applyBorder="1" applyAlignment="1">
      <alignment horizontal="distributed" vertical="center"/>
    </xf>
    <xf numFmtId="0" fontId="10" fillId="0" borderId="4" xfId="45" applyFont="1" applyFill="1" applyBorder="1" applyAlignment="1">
      <alignment horizontal="distributed" vertical="center"/>
    </xf>
    <xf numFmtId="0" fontId="10" fillId="0" borderId="22" xfId="45" applyFont="1" applyFill="1" applyBorder="1" applyAlignment="1">
      <alignment horizontal="center" vertical="center"/>
    </xf>
    <xf numFmtId="0" fontId="10" fillId="0" borderId="24" xfId="45" applyFont="1" applyFill="1" applyBorder="1" applyAlignment="1">
      <alignment horizontal="center" vertical="center"/>
    </xf>
    <xf numFmtId="0" fontId="12" fillId="0" borderId="2" xfId="45" applyFont="1" applyFill="1" applyBorder="1" applyAlignment="1">
      <alignment horizontal="distributed" vertical="center" wrapText="1"/>
    </xf>
    <xf numFmtId="0" fontId="12" fillId="0" borderId="12" xfId="45" applyFont="1" applyFill="1" applyBorder="1" applyAlignment="1">
      <alignment horizontal="distributed" vertical="center"/>
    </xf>
    <xf numFmtId="0" fontId="12" fillId="0" borderId="21" xfId="45" applyFont="1" applyFill="1" applyBorder="1" applyAlignment="1">
      <alignment horizontal="center" vertical="center" wrapText="1"/>
    </xf>
    <xf numFmtId="0" fontId="12" fillId="0" borderId="2" xfId="45" applyFont="1" applyFill="1" applyBorder="1" applyAlignment="1">
      <alignment horizontal="distributed" vertical="center"/>
    </xf>
    <xf numFmtId="0" fontId="20" fillId="0" borderId="47" xfId="45" applyFont="1" applyFill="1" applyBorder="1" applyAlignment="1">
      <alignment horizontal="distributed" vertical="center"/>
    </xf>
    <xf numFmtId="0" fontId="20" fillId="0" borderId="71" xfId="45" applyFont="1" applyFill="1" applyBorder="1" applyAlignment="1">
      <alignment horizontal="distributed" vertical="center"/>
    </xf>
    <xf numFmtId="0" fontId="10" fillId="0" borderId="2" xfId="45" applyFont="1" applyFill="1" applyBorder="1" applyAlignment="1">
      <alignment horizontal="distributed" vertical="center"/>
    </xf>
    <xf numFmtId="0" fontId="10" fillId="0" borderId="12" xfId="45" applyFont="1" applyFill="1" applyBorder="1" applyAlignment="1">
      <alignment horizontal="distributed" vertical="center"/>
    </xf>
    <xf numFmtId="0" fontId="12" fillId="0" borderId="12" xfId="45" applyFont="1" applyFill="1" applyBorder="1" applyAlignment="1">
      <alignment horizontal="center" vertical="center" wrapText="1"/>
    </xf>
    <xf numFmtId="0" fontId="20" fillId="0" borderId="12" xfId="45" applyFont="1" applyFill="1" applyBorder="1" applyAlignment="1">
      <alignment horizontal="center" vertical="center" wrapText="1"/>
    </xf>
    <xf numFmtId="0" fontId="10" fillId="0" borderId="2" xfId="45" applyFont="1" applyFill="1" applyBorder="1" applyAlignment="1">
      <alignment horizontal="center" vertical="center" wrapText="1"/>
    </xf>
    <xf numFmtId="0" fontId="10" fillId="0" borderId="12" xfId="45" applyFont="1" applyFill="1" applyBorder="1" applyAlignment="1">
      <alignment horizontal="center" vertical="center" wrapText="1"/>
    </xf>
    <xf numFmtId="0" fontId="10" fillId="0" borderId="13" xfId="45" applyFont="1" applyFill="1" applyBorder="1" applyAlignment="1">
      <alignment horizontal="center" vertical="center" wrapText="1"/>
    </xf>
    <xf numFmtId="0" fontId="10" fillId="0" borderId="59" xfId="45" applyFont="1" applyFill="1" applyBorder="1" applyAlignment="1">
      <alignment horizontal="center" vertical="center" wrapText="1"/>
    </xf>
    <xf numFmtId="0" fontId="6" fillId="0" borderId="2" xfId="45" applyFont="1" applyFill="1" applyBorder="1" applyAlignment="1">
      <alignment horizontal="center" vertical="center" wrapText="1"/>
    </xf>
    <xf numFmtId="0" fontId="6" fillId="0" borderId="12" xfId="45" applyFont="1" applyFill="1" applyBorder="1" applyAlignment="1">
      <alignment horizontal="center" vertical="center" wrapText="1"/>
    </xf>
    <xf numFmtId="0" fontId="10" fillId="0" borderId="73" xfId="45" applyFont="1" applyFill="1" applyBorder="1" applyAlignment="1">
      <alignment horizontal="center" vertical="center" justifyLastLine="1"/>
    </xf>
    <xf numFmtId="0" fontId="10" fillId="0" borderId="9" xfId="45" applyFont="1" applyFill="1" applyBorder="1" applyAlignment="1">
      <alignment horizontal="center" vertical="center" justifyLastLine="1"/>
    </xf>
    <xf numFmtId="0" fontId="10" fillId="0" borderId="74" xfId="45" applyFont="1" applyFill="1" applyBorder="1" applyAlignment="1">
      <alignment horizontal="center" vertical="center" justifyLastLine="1"/>
    </xf>
    <xf numFmtId="0" fontId="12" fillId="0" borderId="73" xfId="45" applyFont="1" applyFill="1" applyBorder="1" applyAlignment="1">
      <alignment horizontal="center" vertical="center" justifyLastLine="1"/>
    </xf>
    <xf numFmtId="0" fontId="12" fillId="0" borderId="9" xfId="45" applyFont="1" applyFill="1" applyBorder="1" applyAlignment="1">
      <alignment horizontal="center" vertical="center" justifyLastLine="1"/>
    </xf>
    <xf numFmtId="0" fontId="12" fillId="0" borderId="74" xfId="45" applyFont="1" applyFill="1" applyBorder="1" applyAlignment="1">
      <alignment horizontal="center" vertical="center" justifyLastLine="1"/>
    </xf>
    <xf numFmtId="0" fontId="10" fillId="0" borderId="32" xfId="45" applyFont="1" applyFill="1" applyBorder="1" applyAlignment="1">
      <alignment horizontal="center" vertical="center" justifyLastLine="1"/>
    </xf>
    <xf numFmtId="0" fontId="10" fillId="0" borderId="0" xfId="45" applyFont="1" applyFill="1" applyBorder="1" applyAlignment="1">
      <alignment horizontal="distributed" vertical="center"/>
    </xf>
    <xf numFmtId="0" fontId="10" fillId="0" borderId="69" xfId="45" applyFont="1" applyFill="1" applyBorder="1" applyAlignment="1">
      <alignment horizontal="distributed" vertical="center"/>
    </xf>
    <xf numFmtId="0" fontId="10" fillId="0" borderId="14" xfId="45" applyFont="1" applyFill="1" applyBorder="1" applyAlignment="1">
      <alignment horizontal="center" vertical="center" wrapText="1"/>
    </xf>
    <xf numFmtId="0" fontId="10" fillId="0" borderId="11" xfId="45" applyFont="1" applyFill="1" applyBorder="1" applyAlignment="1">
      <alignment horizontal="center" vertical="center"/>
    </xf>
    <xf numFmtId="0" fontId="10" fillId="0" borderId="73" xfId="45" applyFont="1" applyFill="1" applyBorder="1" applyAlignment="1">
      <alignment horizontal="center" vertical="center"/>
    </xf>
    <xf numFmtId="0" fontId="10" fillId="0" borderId="9" xfId="45" applyFont="1" applyFill="1" applyBorder="1" applyAlignment="1">
      <alignment horizontal="center" vertical="center"/>
    </xf>
    <xf numFmtId="0" fontId="10" fillId="0" borderId="74" xfId="45" applyFont="1" applyFill="1" applyBorder="1" applyAlignment="1">
      <alignment horizontal="center" vertical="center"/>
    </xf>
    <xf numFmtId="0" fontId="10" fillId="0" borderId="10" xfId="45" applyFont="1" applyFill="1" applyBorder="1" applyAlignment="1">
      <alignment horizontal="center" vertical="center"/>
    </xf>
    <xf numFmtId="0" fontId="10" fillId="0" borderId="14" xfId="45" applyFont="1" applyFill="1" applyBorder="1" applyAlignment="1">
      <alignment horizontal="center" vertical="center"/>
    </xf>
    <xf numFmtId="0" fontId="10" fillId="0" borderId="12" xfId="45" applyFont="1" applyFill="1" applyBorder="1" applyAlignment="1">
      <alignment horizontal="center" vertical="center"/>
    </xf>
    <xf numFmtId="0" fontId="10" fillId="0" borderId="3" xfId="45" applyFont="1" applyFill="1" applyBorder="1" applyAlignment="1">
      <alignment horizontal="distributed" vertical="center" justifyLastLine="1"/>
    </xf>
    <xf numFmtId="0" fontId="10" fillId="0" borderId="86" xfId="45" applyFont="1" applyFill="1" applyBorder="1" applyAlignment="1">
      <alignment horizontal="distributed" vertical="center" justifyLastLine="1"/>
    </xf>
    <xf numFmtId="0" fontId="10" fillId="0" borderId="15" xfId="45" applyFont="1" applyFill="1" applyBorder="1" applyAlignment="1">
      <alignment horizontal="distributed" vertical="center" justifyLastLine="1"/>
    </xf>
    <xf numFmtId="0" fontId="10" fillId="0" borderId="2" xfId="45" applyFont="1" applyFill="1" applyBorder="1" applyAlignment="1">
      <alignment horizontal="center" vertical="center"/>
    </xf>
    <xf numFmtId="0" fontId="10" fillId="0" borderId="47" xfId="45" applyFont="1" applyFill="1" applyBorder="1" applyAlignment="1">
      <alignment horizontal="center" vertical="center"/>
    </xf>
    <xf numFmtId="0" fontId="10" fillId="0" borderId="48" xfId="45" applyFont="1" applyFill="1" applyBorder="1" applyAlignment="1">
      <alignment horizontal="center" vertical="center"/>
    </xf>
    <xf numFmtId="0" fontId="10" fillId="0" borderId="71" xfId="45" applyFont="1" applyFill="1" applyBorder="1" applyAlignment="1">
      <alignment horizontal="center" vertical="center"/>
    </xf>
    <xf numFmtId="0" fontId="38" fillId="0" borderId="14" xfId="45" applyFont="1" applyFill="1" applyBorder="1"/>
    <xf numFmtId="0" fontId="38" fillId="0" borderId="12" xfId="45" applyFont="1" applyFill="1" applyBorder="1"/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JB16" xfId="47"/>
    <cellStyle name="標準_Sheet1" xfId="48"/>
    <cellStyle name="標準_グ ラ フ" xfId="49"/>
    <cellStyle name="良い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（単位：人）</a:t>
            </a:r>
          </a:p>
        </c:rich>
      </c:tx>
      <c:layout>
        <c:manualLayout>
          <c:xMode val="edge"/>
          <c:yMode val="edge"/>
          <c:x val="2.5787965616045846E-2"/>
          <c:y val="2.3864511162432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25339174062018E-2"/>
          <c:y val="0.18937665697244985"/>
          <c:w val="0.85100405595794903"/>
          <c:h val="0.68129407081552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'!$E$274</c:f>
              <c:strCache>
                <c:ptCount val="1"/>
                <c:pt idx="0">
                  <c:v>出生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7.6408787010506206E-3"/>
                  <c:y val="-3.079291762894534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1-4CB2-A7C1-2D448A82CC59}"/>
                </c:ext>
              </c:extLst>
            </c:dLbl>
            <c:dLbl>
              <c:idx val="1"/>
              <c:layout>
                <c:manualLayout>
                  <c:x val="-3.8204393505253103E-3"/>
                  <c:y val="-3.079291762894534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1-4CB2-A7C1-2D448A82CC59}"/>
                </c:ext>
              </c:extLst>
            </c:dLbl>
            <c:dLbl>
              <c:idx val="2"/>
              <c:layout>
                <c:manualLayout>
                  <c:x val="-3.8204393505253103E-3"/>
                  <c:y val="-3.079291762894534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1-4CB2-A7C1-2D448A82CC59}"/>
                </c:ext>
              </c:extLst>
            </c:dLbl>
            <c:dLbl>
              <c:idx val="3"/>
              <c:layout>
                <c:manualLayout>
                  <c:x val="-3.8204393505253103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B1-4CB2-A7C1-2D448A82CC59}"/>
                </c:ext>
              </c:extLst>
            </c:dLbl>
            <c:dLbl>
              <c:idx val="4"/>
              <c:layout>
                <c:manualLayout>
                  <c:x val="0"/>
                  <c:y val="-3.079291762894534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B1-4CB2-A7C1-2D448A82CC5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'!$F$273:$J$273</c:f>
              <c:strCache>
                <c:ptCount val="5"/>
                <c:pt idx="0">
                  <c:v> 平成      27年</c:v>
                </c:pt>
                <c:pt idx="1">
                  <c:v> 平成      28年</c:v>
                </c:pt>
                <c:pt idx="2">
                  <c:v> 平成      29年</c:v>
                </c:pt>
                <c:pt idx="3">
                  <c:v> 平成      30年</c:v>
                </c:pt>
                <c:pt idx="4">
                  <c:v>令和
1年</c:v>
                </c:pt>
              </c:strCache>
            </c:strRef>
          </c:cat>
          <c:val>
            <c:numRef>
              <c:f>'グラフ '!$F$274:$J$274</c:f>
              <c:numCache>
                <c:formatCode>0;"△ "0</c:formatCode>
                <c:ptCount val="5"/>
                <c:pt idx="0">
                  <c:v>1251</c:v>
                </c:pt>
                <c:pt idx="1">
                  <c:v>1296</c:v>
                </c:pt>
                <c:pt idx="2">
                  <c:v>1240</c:v>
                </c:pt>
                <c:pt idx="3">
                  <c:v>1178</c:v>
                </c:pt>
                <c:pt idx="4">
                  <c:v>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B1-4CB2-A7C1-2D448A82CC59}"/>
            </c:ext>
          </c:extLst>
        </c:ser>
        <c:ser>
          <c:idx val="1"/>
          <c:order val="1"/>
          <c:tx>
            <c:strRef>
              <c:f>'グラフ '!$E$275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8204393505253103E-3"/>
                  <c:y val="-3.0792917628945341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B1-4CB2-A7C1-2D448A82CC59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B1-4CB2-A7C1-2D448A82CC59}"/>
                </c:ext>
              </c:extLst>
            </c:dLbl>
            <c:dLbl>
              <c:idx val="2"/>
              <c:layout>
                <c:manualLayout>
                  <c:x val="-3.8204393505253805E-3"/>
                  <c:y val="-3.0792917628945341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B1-4CB2-A7C1-2D448A82CC59}"/>
                </c:ext>
              </c:extLst>
            </c:dLbl>
            <c:dLbl>
              <c:idx val="3"/>
              <c:layout>
                <c:manualLayout>
                  <c:x val="-7.6408787010506206E-3"/>
                  <c:y val="0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B1-4CB2-A7C1-2D448A82CC59}"/>
                </c:ext>
              </c:extLst>
            </c:dLbl>
            <c:dLbl>
              <c:idx val="4"/>
              <c:layout>
                <c:manualLayout>
                  <c:x val="-3.8204393505253103E-3"/>
                  <c:y val="-3.0792917628945341E-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B1-4CB2-A7C1-2D448A82CC5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'!$F$273:$J$273</c:f>
              <c:strCache>
                <c:ptCount val="5"/>
                <c:pt idx="0">
                  <c:v> 平成      27年</c:v>
                </c:pt>
                <c:pt idx="1">
                  <c:v> 平成      28年</c:v>
                </c:pt>
                <c:pt idx="2">
                  <c:v> 平成      29年</c:v>
                </c:pt>
                <c:pt idx="3">
                  <c:v> 平成      30年</c:v>
                </c:pt>
                <c:pt idx="4">
                  <c:v>令和
1年</c:v>
                </c:pt>
              </c:strCache>
            </c:strRef>
          </c:cat>
          <c:val>
            <c:numRef>
              <c:f>'グラフ '!$F$275:$J$275</c:f>
              <c:numCache>
                <c:formatCode>0;"△ "0</c:formatCode>
                <c:ptCount val="5"/>
                <c:pt idx="0">
                  <c:v>562</c:v>
                </c:pt>
                <c:pt idx="1">
                  <c:v>634</c:v>
                </c:pt>
                <c:pt idx="2">
                  <c:v>624</c:v>
                </c:pt>
                <c:pt idx="3">
                  <c:v>686</c:v>
                </c:pt>
                <c:pt idx="4">
                  <c:v>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B1-4CB2-A7C1-2D448A82C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4175"/>
        <c:axId val="1"/>
      </c:barChart>
      <c:catAx>
        <c:axId val="159134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4175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0.26361061600824248"/>
          <c:y val="9.6997690531177835E-2"/>
          <c:w val="0.28530048357135879"/>
          <c:h val="5.67935359119371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'!$E$266:$E$270</c:f>
              <c:strCache>
                <c:ptCount val="5"/>
                <c:pt idx="0">
                  <c:v> 平成27年</c:v>
                </c:pt>
                <c:pt idx="1">
                  <c:v> 平成28年</c:v>
                </c:pt>
                <c:pt idx="2">
                  <c:v> 平成29年</c:v>
                </c:pt>
                <c:pt idx="3">
                  <c:v> 平成30年</c:v>
                </c:pt>
                <c:pt idx="4">
                  <c:v>令和1年</c:v>
                </c:pt>
              </c:strCache>
            </c:strRef>
          </c:cat>
          <c:val>
            <c:numRef>
              <c:f>'グラフ '!$F$266:$F$270</c:f>
              <c:numCache>
                <c:formatCode>#,##0_);[Red]\(#,##0\)</c:formatCode>
                <c:ptCount val="5"/>
                <c:pt idx="0">
                  <c:v>97509</c:v>
                </c:pt>
                <c:pt idx="1">
                  <c:v>98151</c:v>
                </c:pt>
                <c:pt idx="2">
                  <c:v>98377</c:v>
                </c:pt>
                <c:pt idx="3">
                  <c:v>98689</c:v>
                </c:pt>
                <c:pt idx="4">
                  <c:v>99678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C-4EDC-8DFA-4BC824282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68095"/>
        <c:axId val="1"/>
      </c:lineChart>
      <c:catAx>
        <c:axId val="240168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crossAx val="2401680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91732283464566"/>
          <c:y val="0.11257038117422805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514-4BC0-ACCF-35DD126F2E37}"/>
              </c:ext>
            </c:extLst>
          </c:dPt>
          <c:dPt>
            <c:idx val="1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14-4BC0-ACCF-35DD126F2E37}"/>
              </c:ext>
            </c:extLst>
          </c:dPt>
          <c:dPt>
            <c:idx val="2"/>
            <c:bubble3D val="0"/>
            <c:explosion val="1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14-4BC0-ACCF-35DD126F2E37}"/>
              </c:ext>
            </c:extLst>
          </c:dPt>
          <c:dLbls>
            <c:dLbl>
              <c:idx val="0"/>
              <c:layout>
                <c:manualLayout>
                  <c:x val="-2.7777777777777779E-3"/>
                  <c:y val="-0.164657427441641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1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267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4-4BC0-ACCF-35DD126F2E37}"/>
                </c:ext>
              </c:extLst>
            </c:dLbl>
            <c:dLbl>
              <c:idx val="1"/>
              <c:layout>
                <c:manualLayout>
                  <c:x val="0.12207455082041314"/>
                  <c:y val="-0.1569152932426782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２次産業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4,964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14-4BC0-ACCF-35DD126F2E37}"/>
                </c:ext>
              </c:extLst>
            </c:dLbl>
            <c:dLbl>
              <c:idx val="2"/>
              <c:layout>
                <c:manualLayout>
                  <c:x val="9.7222222222222224E-2"/>
                  <c:y val="1.631282605582197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/>
                      <a:t>3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28,864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14-4BC0-ACCF-35DD126F2E3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'!$Q$297:$Q$299</c:f>
              <c:strCache>
                <c:ptCount val="3"/>
                <c:pt idx="0">
                  <c:v>第１次産業</c:v>
                </c:pt>
                <c:pt idx="1">
                  <c:v>第２次産業</c:v>
                </c:pt>
                <c:pt idx="2">
                  <c:v>第３次産業</c:v>
                </c:pt>
              </c:strCache>
            </c:strRef>
          </c:cat>
          <c:val>
            <c:numRef>
              <c:f>'グラフ '!$R$297:$R$299</c:f>
              <c:numCache>
                <c:formatCode>#,##0"人"</c:formatCode>
                <c:ptCount val="3"/>
                <c:pt idx="0">
                  <c:v>267</c:v>
                </c:pt>
                <c:pt idx="1">
                  <c:v>4964</c:v>
                </c:pt>
                <c:pt idx="2">
                  <c:v>28864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4-4BC0-ACCF-35DD126F2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（単位：千人）</a:t>
            </a:r>
          </a:p>
        </c:rich>
      </c:tx>
      <c:layout>
        <c:manualLayout>
          <c:xMode val="edge"/>
          <c:yMode val="edge"/>
          <c:x val="1.4285714285714285E-2"/>
          <c:y val="1.3824884792626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0414534591159"/>
          <c:y val="0.16820274905950111"/>
          <c:w val="0.89142857142857146"/>
          <c:h val="0.72119815668202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'!$E$278</c:f>
              <c:strCache>
                <c:ptCount val="1"/>
                <c:pt idx="0">
                  <c:v>転入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6.45026310283708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D4-49FE-BE26-6D882D84DF73}"/>
                </c:ext>
              </c:extLst>
            </c:dLbl>
            <c:dLbl>
              <c:idx val="1"/>
              <c:layout>
                <c:manualLayout>
                  <c:x val="-7.6180096854465348E-3"/>
                  <c:y val="-3.255724904568475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D4-49FE-BE26-6D882D84DF73}"/>
                </c:ext>
              </c:extLst>
            </c:dLbl>
            <c:dLbl>
              <c:idx val="2"/>
              <c:layout>
                <c:manualLayout>
                  <c:x val="1.1998500187476566E-6"/>
                  <c:y val="-2.9729187077421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D4-49FE-BE26-6D882D84DF73}"/>
                </c:ext>
              </c:extLst>
            </c:dLbl>
            <c:dLbl>
              <c:idx val="3"/>
              <c:layout>
                <c:manualLayout>
                  <c:x val="-3.8095238095238095E-3"/>
                  <c:y val="-1.02098528006579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4-49FE-BE26-6D882D84DF73}"/>
                </c:ext>
              </c:extLst>
            </c:dLbl>
            <c:dLbl>
              <c:idx val="4"/>
              <c:layout>
                <c:manualLayout>
                  <c:x val="-3.8710161229846269E-3"/>
                  <c:y val="-2.338014199837979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D4-49FE-BE26-6D882D84DF7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'!$F$277:$J$277</c:f>
              <c:strCache>
                <c:ptCount val="5"/>
                <c:pt idx="0">
                  <c:v>平成
27年</c:v>
                </c:pt>
                <c:pt idx="1">
                  <c:v>平成
28年</c:v>
                </c:pt>
                <c:pt idx="2">
                  <c:v>平成
29年</c:v>
                </c:pt>
                <c:pt idx="3">
                  <c:v>平成
30年</c:v>
                </c:pt>
                <c:pt idx="4">
                  <c:v>令和
1年</c:v>
                </c:pt>
              </c:strCache>
            </c:strRef>
          </c:cat>
          <c:val>
            <c:numRef>
              <c:f>'グラフ '!$F$278:$J$278</c:f>
              <c:numCache>
                <c:formatCode>0;"△ "0</c:formatCode>
                <c:ptCount val="5"/>
                <c:pt idx="0">
                  <c:v>5583</c:v>
                </c:pt>
                <c:pt idx="1">
                  <c:v>5804</c:v>
                </c:pt>
                <c:pt idx="2">
                  <c:v>5310</c:v>
                </c:pt>
                <c:pt idx="3">
                  <c:v>5517</c:v>
                </c:pt>
                <c:pt idx="4">
                  <c:v>6035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D4-49FE-BE26-6D882D84DF73}"/>
            </c:ext>
          </c:extLst>
        </c:ser>
        <c:ser>
          <c:idx val="1"/>
          <c:order val="1"/>
          <c:tx>
            <c:strRef>
              <c:f>'グラフ '!$E$279</c:f>
              <c:strCache>
                <c:ptCount val="1"/>
                <c:pt idx="0">
                  <c:v>転出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4920231519140554E-17"/>
                  <c:y val="0.1756328845991025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D4-49FE-BE26-6D882D84DF73}"/>
                </c:ext>
              </c:extLst>
            </c:dLbl>
            <c:dLbl>
              <c:idx val="1"/>
              <c:layout>
                <c:manualLayout>
                  <c:x val="-6.9840463038281107E-17"/>
                  <c:y val="0.2119493934225963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4-49FE-BE26-6D882D84DF73}"/>
                </c:ext>
              </c:extLst>
            </c:dLbl>
            <c:dLbl>
              <c:idx val="2"/>
              <c:layout>
                <c:manualLayout>
                  <c:x val="-3.8062242219722535E-3"/>
                  <c:y val="0.2012501663098564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D4-49FE-BE26-6D882D84DF73}"/>
                </c:ext>
              </c:extLst>
            </c:dLbl>
            <c:dLbl>
              <c:idx val="3"/>
              <c:layout>
                <c:manualLayout>
                  <c:x val="1.4998125234345707E-6"/>
                  <c:y val="0.2005917002310194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D4-49FE-BE26-6D882D84DF73}"/>
                </c:ext>
              </c:extLst>
            </c:dLbl>
            <c:dLbl>
              <c:idx val="4"/>
              <c:layout>
                <c:manualLayout>
                  <c:x val="0"/>
                  <c:y val="0.18460539206792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D4-49FE-BE26-6D882D84DF73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'!$F$277:$J$277</c:f>
              <c:strCache>
                <c:ptCount val="5"/>
                <c:pt idx="0">
                  <c:v>平成
27年</c:v>
                </c:pt>
                <c:pt idx="1">
                  <c:v>平成
28年</c:v>
                </c:pt>
                <c:pt idx="2">
                  <c:v>平成
29年</c:v>
                </c:pt>
                <c:pt idx="3">
                  <c:v>平成
30年</c:v>
                </c:pt>
                <c:pt idx="4">
                  <c:v>令和
1年</c:v>
                </c:pt>
              </c:strCache>
            </c:strRef>
          </c:cat>
          <c:val>
            <c:numRef>
              <c:f>'グラフ '!$F$279:$J$279</c:f>
              <c:numCache>
                <c:formatCode>0;"△ "0</c:formatCode>
                <c:ptCount val="5"/>
                <c:pt idx="0">
                  <c:v>5426</c:v>
                </c:pt>
                <c:pt idx="1">
                  <c:v>5824</c:v>
                </c:pt>
                <c:pt idx="2">
                  <c:v>5699</c:v>
                </c:pt>
                <c:pt idx="3">
                  <c:v>5697</c:v>
                </c:pt>
                <c:pt idx="4">
                  <c:v>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D4-49FE-BE26-6D882D84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6671"/>
        <c:axId val="1"/>
      </c:barChart>
      <c:catAx>
        <c:axId val="1591366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6671"/>
        <c:crosses val="autoZero"/>
        <c:crossBetween val="between"/>
        <c:majorUnit val="1000"/>
      </c:valAx>
    </c:plotArea>
    <c:legend>
      <c:legendPos val="t"/>
      <c:layout>
        <c:manualLayout>
          <c:xMode val="edge"/>
          <c:yMode val="edge"/>
          <c:x val="0.31714285714285712"/>
          <c:y val="9.6774193548387094E-2"/>
          <c:w val="0.28338207724034487"/>
          <c:h val="5.666001427240949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5414781297134239E-3"/>
          <c:y val="1.1876484560570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90424665383237E-2"/>
          <c:y val="0.12114028301788318"/>
          <c:w val="0.89442062361635033"/>
          <c:h val="0.79335008878378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'!$G$282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462358053926273E-17"/>
                  <c:y val="-0.1235268809906718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62-4AE7-831C-BE8C83CDA8C0}"/>
                </c:ext>
              </c:extLst>
            </c:dLbl>
            <c:dLbl>
              <c:idx val="1"/>
              <c:layout>
                <c:manualLayout>
                  <c:x val="0"/>
                  <c:y val="-0.1292619286251858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62-4AE7-831C-BE8C83CDA8C0}"/>
                </c:ext>
              </c:extLst>
            </c:dLbl>
            <c:dLbl>
              <c:idx val="2"/>
              <c:layout>
                <c:manualLayout>
                  <c:x val="-2.0123541959067804E-3"/>
                  <c:y val="-0.1260430692115369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62-4AE7-831C-BE8C83CDA8C0}"/>
                </c:ext>
              </c:extLst>
            </c:dLbl>
            <c:dLbl>
              <c:idx val="3"/>
              <c:layout>
                <c:manualLayout>
                  <c:x val="-6.0422960725075529E-3"/>
                  <c:y val="-0.1229647925132432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62-4AE7-831C-BE8C83CDA8C0}"/>
                </c:ext>
              </c:extLst>
            </c:dLbl>
            <c:dLbl>
              <c:idx val="4"/>
              <c:layout>
                <c:manualLayout>
                  <c:x val="2.0177462711420892E-3"/>
                  <c:y val="-0.1168082391166557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62-4AE7-831C-BE8C83CDA8C0}"/>
                </c:ext>
              </c:extLst>
            </c:dLbl>
            <c:dLbl>
              <c:idx val="5"/>
              <c:layout>
                <c:manualLayout>
                  <c:x val="0"/>
                  <c:y val="0.1448452209060697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62-4AE7-831C-BE8C83CDA8C0}"/>
                </c:ext>
              </c:extLst>
            </c:dLbl>
            <c:dLbl>
              <c:idx val="6"/>
              <c:layout>
                <c:manualLayout>
                  <c:x val="0"/>
                  <c:y val="0.148064003592871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62-4AE7-831C-BE8C83CDA8C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令和1年</c:v>
                </c:pt>
              </c:strCache>
            </c:strRef>
          </c:cat>
          <c:val>
            <c:numRef>
              <c:f>'グラフ '!$G$283:$G$287</c:f>
              <c:numCache>
                <c:formatCode>0;"△ "0</c:formatCode>
                <c:ptCount val="5"/>
                <c:pt idx="0">
                  <c:v>49974</c:v>
                </c:pt>
                <c:pt idx="1">
                  <c:v>50330</c:v>
                </c:pt>
                <c:pt idx="2">
                  <c:v>50539</c:v>
                </c:pt>
                <c:pt idx="3">
                  <c:v>50756</c:v>
                </c:pt>
                <c:pt idx="4">
                  <c:v>51226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62-4AE7-831C-BE8C83CDA8C0}"/>
            </c:ext>
          </c:extLst>
        </c:ser>
        <c:ser>
          <c:idx val="1"/>
          <c:order val="1"/>
          <c:tx>
            <c:strRef>
              <c:f>'グラフ '!$F$282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1062198286644510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62-4AE7-831C-BE8C83CDA8C0}"/>
                </c:ext>
              </c:extLst>
            </c:dLbl>
            <c:dLbl>
              <c:idx val="1"/>
              <c:layout>
                <c:manualLayout>
                  <c:x val="0"/>
                  <c:y val="-9.6563480604046362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62-4AE7-831C-BE8C83CDA8C0}"/>
                </c:ext>
              </c:extLst>
            </c:dLbl>
            <c:dLbl>
              <c:idx val="2"/>
              <c:layout>
                <c:manualLayout>
                  <c:x val="0"/>
                  <c:y val="-9.656348060404638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62-4AE7-831C-BE8C83CDA8C0}"/>
                </c:ext>
              </c:extLst>
            </c:dLbl>
            <c:dLbl>
              <c:idx val="3"/>
              <c:layout>
                <c:manualLayout>
                  <c:x val="0"/>
                  <c:y val="-8.690713254364175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62-4AE7-831C-BE8C83CDA8C0}"/>
                </c:ext>
              </c:extLst>
            </c:dLbl>
            <c:dLbl>
              <c:idx val="4"/>
              <c:layout>
                <c:manualLayout>
                  <c:x val="7.3915111874391844E-17"/>
                  <c:y val="-8.046956717003865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62-4AE7-831C-BE8C83CDA8C0}"/>
                </c:ext>
              </c:extLst>
            </c:dLbl>
            <c:dLbl>
              <c:idx val="5"/>
              <c:layout>
                <c:manualLayout>
                  <c:x val="0"/>
                  <c:y val="-6.7594436422832499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62-4AE7-831C-BE8C83CDA8C0}"/>
                </c:ext>
              </c:extLst>
            </c:dLbl>
            <c:dLbl>
              <c:idx val="6"/>
              <c:layout>
                <c:manualLayout>
                  <c:x val="0"/>
                  <c:y val="-6.115687104922940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62-4AE7-831C-BE8C83CDA8C0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令和1年</c:v>
                </c:pt>
              </c:strCache>
            </c:strRef>
          </c:cat>
          <c:val>
            <c:numRef>
              <c:f>'グラフ '!$F$283:$F$287</c:f>
              <c:numCache>
                <c:formatCode>0;"△ "0</c:formatCode>
                <c:ptCount val="5"/>
                <c:pt idx="0">
                  <c:v>47535</c:v>
                </c:pt>
                <c:pt idx="1">
                  <c:v>47821</c:v>
                </c:pt>
                <c:pt idx="2">
                  <c:v>47838</c:v>
                </c:pt>
                <c:pt idx="3">
                  <c:v>47933</c:v>
                </c:pt>
                <c:pt idx="4">
                  <c:v>48452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3921823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'!$H$282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280578220773761E-2"/>
                  <c:y val="5.6098563026503477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62-4AE7-831C-BE8C83CDA8C0}"/>
                </c:ext>
              </c:extLst>
            </c:dLbl>
            <c:dLbl>
              <c:idx val="1"/>
              <c:layout>
                <c:manualLayout>
                  <c:x val="-3.4270127110244152E-2"/>
                  <c:y val="6.8271329488315269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62-4AE7-831C-BE8C83CDA8C0}"/>
                </c:ext>
              </c:extLst>
            </c:dLbl>
            <c:dLbl>
              <c:idx val="2"/>
              <c:layout>
                <c:manualLayout>
                  <c:x val="-3.4266418055209233E-2"/>
                  <c:y val="-6.1593132212392689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62-4AE7-831C-BE8C83CDA8C0}"/>
                </c:ext>
              </c:extLst>
            </c:dLbl>
            <c:dLbl>
              <c:idx val="3"/>
              <c:layout>
                <c:manualLayout>
                  <c:x val="-3.6282546129697592E-2"/>
                  <c:y val="-7.6917974326843469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62-4AE7-831C-BE8C83CDA8C0}"/>
                </c:ext>
              </c:extLst>
            </c:dLbl>
            <c:dLbl>
              <c:idx val="4"/>
              <c:layout>
                <c:manualLayout>
                  <c:x val="-3.225599062560619E-2"/>
                  <c:y val="8.6711429479866084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62-4AE7-831C-BE8C83CDA8C0}"/>
                </c:ext>
              </c:extLst>
            </c:dLbl>
            <c:dLbl>
              <c:idx val="5"/>
              <c:layout>
                <c:manualLayout>
                  <c:x val="-3.427012957410594E-2"/>
                  <c:y val="-5.1500522988824744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62-4AE7-831C-BE8C83CDA8C0}"/>
                </c:ext>
              </c:extLst>
            </c:dLbl>
            <c:dLbl>
              <c:idx val="6"/>
              <c:layout>
                <c:manualLayout>
                  <c:x val="-3.2254239599158532E-2"/>
                  <c:y val="-4.82817403020231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62-4AE7-831C-BE8C83CDA8C0}"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'!$E$283:$E$286</c:f>
              <c:strCache>
                <c:ptCount val="4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</c:strCache>
            </c:strRef>
          </c:cat>
          <c:val>
            <c:numRef>
              <c:f>'グラフ '!$H$283:$H$287</c:f>
              <c:numCache>
                <c:formatCode>0.0;"△ "0.0</c:formatCode>
                <c:ptCount val="5"/>
                <c:pt idx="0">
                  <c:v>0.87520561124732055</c:v>
                </c:pt>
                <c:pt idx="1">
                  <c:v>0.65840076300649475</c:v>
                </c:pt>
                <c:pt idx="2">
                  <c:v>0.23025746044360584</c:v>
                </c:pt>
                <c:pt idx="3">
                  <c:v>0.31714730069021257</c:v>
                </c:pt>
                <c:pt idx="4">
                  <c:v>1.0021380295676341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18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5423324346900076"/>
              <c:y val="6.7580626055947277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823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"/>
        </c:scaling>
        <c:delete val="0"/>
        <c:axPos val="r"/>
        <c:numFmt formatCode="0.0;&quot;△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908876775018505"/>
          <c:y val="1.91380352990318E-2"/>
          <c:w val="0.3981906786538561"/>
          <c:h val="4.9881235154394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7380694151417"/>
          <c:y val="8.8477544040846914E-2"/>
          <c:w val="0.62461154201278657"/>
          <c:h val="0.82510453861347943"/>
        </c:manualLayout>
      </c:layout>
      <c:doughnutChart>
        <c:varyColors val="1"/>
        <c:ser>
          <c:idx val="0"/>
          <c:order val="0"/>
          <c:tx>
            <c:strRef>
              <c:f>'グラフ '!$E$290</c:f>
              <c:strCache>
                <c:ptCount val="1"/>
                <c:pt idx="0">
                  <c:v>令和元年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54-49F3-8CA4-6C4760C6CA20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54-49F3-8CA4-6C4760C6CA20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54-49F3-8CA4-6C4760C6CA2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54-49F3-8CA4-6C4760C6CA20}"/>
              </c:ext>
            </c:extLst>
          </c:dPt>
          <c:dPt>
            <c:idx val="4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54-49F3-8CA4-6C4760C6CA2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54-49F3-8CA4-6C4760C6CA20}"/>
              </c:ext>
            </c:extLst>
          </c:dPt>
          <c:dPt>
            <c:idx val="6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54-49F3-8CA4-6C4760C6CA20}"/>
              </c:ext>
            </c:extLst>
          </c:dPt>
          <c:dLbls>
            <c:dLbl>
              <c:idx val="0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54-49F3-8CA4-6C4760C6CA20}"/>
                </c:ext>
              </c:extLst>
            </c:dLbl>
            <c:dLbl>
              <c:idx val="2"/>
              <c:layout>
                <c:manualLayout>
                  <c:x val="6.2459815059930273E-3"/>
                  <c:y val="-8.3950605314711286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54-49F3-8CA4-6C4760C6CA20}"/>
                </c:ext>
              </c:extLst>
            </c:dLbl>
            <c:dLbl>
              <c:idx val="3"/>
              <c:layout>
                <c:manualLayout>
                  <c:x val="2.0510053065796682E-3"/>
                  <c:y val="1.119319961548016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54-49F3-8CA4-6C4760C6CA20}"/>
                </c:ext>
              </c:extLst>
            </c:dLbl>
            <c:dLbl>
              <c:idx val="4"/>
              <c:layout>
                <c:manualLayout>
                  <c:x val="-4.2713796289482547E-2"/>
                  <c:y val="3.2458442694663164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54-49F3-8CA4-6C4760C6CA20}"/>
                </c:ext>
              </c:extLst>
            </c:dLbl>
            <c:dLbl>
              <c:idx val="5"/>
              <c:layout>
                <c:manualLayout>
                  <c:x val="-0.15658825357110734"/>
                  <c:y val="5.5797068576304405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54-49F3-8CA4-6C4760C6CA2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'!$F$289:$L$289</c:f>
              <c:strCache>
                <c:ptCount val="7"/>
                <c:pt idx="0">
                  <c:v>フィリピン</c:v>
                </c:pt>
                <c:pt idx="1">
                  <c:v>米国</c:v>
                </c:pt>
                <c:pt idx="2">
                  <c:v>中国</c:v>
                </c:pt>
                <c:pt idx="3">
                  <c:v>韓国、朝鮮</c:v>
                </c:pt>
                <c:pt idx="4">
                  <c:v>ブラジル</c:v>
                </c:pt>
                <c:pt idx="5">
                  <c:v>タイ</c:v>
                </c:pt>
                <c:pt idx="6">
                  <c:v>その他</c:v>
                </c:pt>
              </c:strCache>
            </c:strRef>
          </c:cat>
          <c:val>
            <c:numRef>
              <c:f>'グラフ '!$F$290:$L$290</c:f>
              <c:numCache>
                <c:formatCode>0"人"</c:formatCode>
                <c:ptCount val="7"/>
                <c:pt idx="0">
                  <c:v>404</c:v>
                </c:pt>
                <c:pt idx="1">
                  <c:v>275</c:v>
                </c:pt>
                <c:pt idx="2">
                  <c:v>259</c:v>
                </c:pt>
                <c:pt idx="3">
                  <c:v>116</c:v>
                </c:pt>
                <c:pt idx="4">
                  <c:v>100</c:v>
                </c:pt>
                <c:pt idx="5">
                  <c:v>14</c:v>
                </c:pt>
                <c:pt idx="6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54-49F3-8CA4-6C4760C6C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72369642890089E-2"/>
          <c:y val="1.2875549971866169E-2"/>
          <c:w val="0.7758195940004059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'!$E$293:$E$310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'!$F$293:$F$310</c:f>
              <c:numCache>
                <c:formatCode>0;"△ "0</c:formatCode>
                <c:ptCount val="18"/>
                <c:pt idx="0">
                  <c:v>2905</c:v>
                </c:pt>
                <c:pt idx="1">
                  <c:v>2836</c:v>
                </c:pt>
                <c:pt idx="2">
                  <c:v>2822</c:v>
                </c:pt>
                <c:pt idx="3">
                  <c:v>2896</c:v>
                </c:pt>
                <c:pt idx="4">
                  <c:v>3058</c:v>
                </c:pt>
                <c:pt idx="5">
                  <c:v>2788</c:v>
                </c:pt>
                <c:pt idx="6">
                  <c:v>3199</c:v>
                </c:pt>
                <c:pt idx="7">
                  <c:v>3392</c:v>
                </c:pt>
                <c:pt idx="8">
                  <c:v>3694</c:v>
                </c:pt>
                <c:pt idx="9">
                  <c:v>3144</c:v>
                </c:pt>
                <c:pt idx="10">
                  <c:v>2802</c:v>
                </c:pt>
                <c:pt idx="11">
                  <c:v>2628</c:v>
                </c:pt>
                <c:pt idx="12">
                  <c:v>2874</c:v>
                </c:pt>
                <c:pt idx="13">
                  <c:v>2211</c:v>
                </c:pt>
                <c:pt idx="14">
                  <c:v>1633</c:v>
                </c:pt>
                <c:pt idx="15">
                  <c:v>1533</c:v>
                </c:pt>
                <c:pt idx="16">
                  <c:v>1009</c:v>
                </c:pt>
                <c:pt idx="17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7-4A96-9FFA-021C394EE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19071"/>
        <c:axId val="1"/>
      </c:barChart>
      <c:catAx>
        <c:axId val="239219071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0"/>
        </c:scaling>
        <c:delete val="0"/>
        <c:axPos val="b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0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46109510086456E-2"/>
          <c:y val="1.2875549971866169E-2"/>
          <c:w val="0.85878962536023051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'!$H$293:$H$310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'!$I$293:$I$310</c:f>
              <c:numCache>
                <c:formatCode>\ ###,###,##0;"-"###,###,##0</c:formatCode>
                <c:ptCount val="18"/>
                <c:pt idx="0">
                  <c:v>2972</c:v>
                </c:pt>
                <c:pt idx="1">
                  <c:v>2729</c:v>
                </c:pt>
                <c:pt idx="2">
                  <c:v>2636</c:v>
                </c:pt>
                <c:pt idx="3">
                  <c:v>2759</c:v>
                </c:pt>
                <c:pt idx="4">
                  <c:v>2728</c:v>
                </c:pt>
                <c:pt idx="5">
                  <c:v>3023</c:v>
                </c:pt>
                <c:pt idx="6">
                  <c:v>3354</c:v>
                </c:pt>
                <c:pt idx="7">
                  <c:v>3504</c:v>
                </c:pt>
                <c:pt idx="8">
                  <c:v>3865</c:v>
                </c:pt>
                <c:pt idx="9">
                  <c:v>3338</c:v>
                </c:pt>
                <c:pt idx="10">
                  <c:v>2845</c:v>
                </c:pt>
                <c:pt idx="11">
                  <c:v>2759</c:v>
                </c:pt>
                <c:pt idx="12">
                  <c:v>2940</c:v>
                </c:pt>
                <c:pt idx="13">
                  <c:v>2452</c:v>
                </c:pt>
                <c:pt idx="14">
                  <c:v>1824</c:v>
                </c:pt>
                <c:pt idx="15">
                  <c:v>1886</c:v>
                </c:pt>
                <c:pt idx="16">
                  <c:v>1401</c:v>
                </c:pt>
                <c:pt idx="17" formatCode="0;&quot;△ &quot;0">
                  <c:v>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9D5-AD21-A7B8C6E11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24063"/>
        <c:axId val="1"/>
      </c:barChart>
      <c:catAx>
        <c:axId val="23922406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\ ###,###,##0;&quot;-&quot;###,##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0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（単位：万人）</a:t>
            </a:r>
          </a:p>
        </c:rich>
      </c:tx>
      <c:layout>
        <c:manualLayout>
          <c:xMode val="edge"/>
          <c:yMode val="edge"/>
          <c:x val="7.0422535211267607E-3"/>
          <c:y val="1.2626262626262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04225352112678E-2"/>
          <c:y val="0.1085861263665127"/>
          <c:w val="0.87887323943661977"/>
          <c:h val="0.752527108307460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'!$F$312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'!$E$313:$E$329</c:f>
              <c:strCache>
                <c:ptCount val="17"/>
                <c:pt idx="0">
                  <c:v>昭和10年</c:v>
                </c:pt>
                <c:pt idx="1">
                  <c:v>15年</c:v>
                </c:pt>
                <c:pt idx="2">
                  <c:v>20年</c:v>
                </c:pt>
                <c:pt idx="3">
                  <c:v>25年</c:v>
                </c:pt>
                <c:pt idx="4">
                  <c:v>30年</c:v>
                </c:pt>
                <c:pt idx="5">
                  <c:v>35年</c:v>
                </c:pt>
                <c:pt idx="6">
                  <c:v>40年</c:v>
                </c:pt>
                <c:pt idx="7">
                  <c:v>45年</c:v>
                </c:pt>
                <c:pt idx="8">
                  <c:v>50年</c:v>
                </c:pt>
                <c:pt idx="9">
                  <c:v>55年</c:v>
                </c:pt>
                <c:pt idx="10">
                  <c:v>60年</c:v>
                </c:pt>
                <c:pt idx="11">
                  <c:v>平成2年</c:v>
                </c:pt>
                <c:pt idx="12">
                  <c:v>7年</c:v>
                </c:pt>
                <c:pt idx="13">
                  <c:v>12年</c:v>
                </c:pt>
                <c:pt idx="14">
                  <c:v>17年</c:v>
                </c:pt>
                <c:pt idx="15">
                  <c:v>22年</c:v>
                </c:pt>
                <c:pt idx="16">
                  <c:v>27年</c:v>
                </c:pt>
              </c:strCache>
            </c:strRef>
          </c:cat>
          <c:val>
            <c:numRef>
              <c:f>'グラフ '!$F$313:$F$329</c:f>
              <c:numCache>
                <c:formatCode>0;"△ "0</c:formatCode>
                <c:ptCount val="17"/>
                <c:pt idx="0">
                  <c:v>0.6351</c:v>
                </c:pt>
                <c:pt idx="1">
                  <c:v>0.59209999999999996</c:v>
                </c:pt>
                <c:pt idx="3">
                  <c:v>0.76249999999999996</c:v>
                </c:pt>
                <c:pt idx="4">
                  <c:v>1.1626000000000001</c:v>
                </c:pt>
                <c:pt idx="5">
                  <c:v>1.3976999999999999</c:v>
                </c:pt>
                <c:pt idx="6">
                  <c:v>1.6475</c:v>
                </c:pt>
                <c:pt idx="7">
                  <c:v>1.8869</c:v>
                </c:pt>
                <c:pt idx="8">
                  <c:v>2.6472000000000002</c:v>
                </c:pt>
                <c:pt idx="9">
                  <c:v>3.0796000000000001</c:v>
                </c:pt>
                <c:pt idx="10">
                  <c:v>3.4455</c:v>
                </c:pt>
                <c:pt idx="11">
                  <c:v>3.7362000000000002</c:v>
                </c:pt>
                <c:pt idx="12">
                  <c:v>4.0781999999999998</c:v>
                </c:pt>
                <c:pt idx="13">
                  <c:v>4.2728000000000002</c:v>
                </c:pt>
                <c:pt idx="14">
                  <c:v>4.3879000000000001</c:v>
                </c:pt>
                <c:pt idx="15">
                  <c:v>4.4720000000000004</c:v>
                </c:pt>
                <c:pt idx="16">
                  <c:v>4.7022000000000004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AE-8FE7-E4FB3171CDD9}"/>
            </c:ext>
          </c:extLst>
        </c:ser>
        <c:ser>
          <c:idx val="0"/>
          <c:order val="1"/>
          <c:tx>
            <c:strRef>
              <c:f>'グラフ '!$G$312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'!$E$313:$E$329</c:f>
              <c:strCache>
                <c:ptCount val="17"/>
                <c:pt idx="0">
                  <c:v>昭和10年</c:v>
                </c:pt>
                <c:pt idx="1">
                  <c:v>15年</c:v>
                </c:pt>
                <c:pt idx="2">
                  <c:v>20年</c:v>
                </c:pt>
                <c:pt idx="3">
                  <c:v>25年</c:v>
                </c:pt>
                <c:pt idx="4">
                  <c:v>30年</c:v>
                </c:pt>
                <c:pt idx="5">
                  <c:v>35年</c:v>
                </c:pt>
                <c:pt idx="6">
                  <c:v>40年</c:v>
                </c:pt>
                <c:pt idx="7">
                  <c:v>45年</c:v>
                </c:pt>
                <c:pt idx="8">
                  <c:v>50年</c:v>
                </c:pt>
                <c:pt idx="9">
                  <c:v>55年</c:v>
                </c:pt>
                <c:pt idx="10">
                  <c:v>60年</c:v>
                </c:pt>
                <c:pt idx="11">
                  <c:v>平成2年</c:v>
                </c:pt>
                <c:pt idx="12">
                  <c:v>7年</c:v>
                </c:pt>
                <c:pt idx="13">
                  <c:v>12年</c:v>
                </c:pt>
                <c:pt idx="14">
                  <c:v>17年</c:v>
                </c:pt>
                <c:pt idx="15">
                  <c:v>22年</c:v>
                </c:pt>
                <c:pt idx="16">
                  <c:v>27年</c:v>
                </c:pt>
              </c:strCache>
            </c:strRef>
          </c:cat>
          <c:val>
            <c:numRef>
              <c:f>'グラフ '!$G$313:$G$329</c:f>
              <c:numCache>
                <c:formatCode>0;"△ "0</c:formatCode>
                <c:ptCount val="17"/>
                <c:pt idx="0">
                  <c:v>0.69950000000000001</c:v>
                </c:pt>
                <c:pt idx="1">
                  <c:v>0.69040000000000001</c:v>
                </c:pt>
                <c:pt idx="3">
                  <c:v>0.83050000000000002</c:v>
                </c:pt>
                <c:pt idx="4">
                  <c:v>1.2702</c:v>
                </c:pt>
                <c:pt idx="5">
                  <c:v>1.5524</c:v>
                </c:pt>
                <c:pt idx="6">
                  <c:v>1.8098000000000001</c:v>
                </c:pt>
                <c:pt idx="7">
                  <c:v>2.0520999999999998</c:v>
                </c:pt>
                <c:pt idx="8">
                  <c:v>2.7363</c:v>
                </c:pt>
                <c:pt idx="9">
                  <c:v>3.1753</c:v>
                </c:pt>
                <c:pt idx="10">
                  <c:v>3.4750999999999999</c:v>
                </c:pt>
                <c:pt idx="11">
                  <c:v>3.8542999999999998</c:v>
                </c:pt>
                <c:pt idx="12">
                  <c:v>4.2080000000000002</c:v>
                </c:pt>
                <c:pt idx="13">
                  <c:v>4.4016000000000002</c:v>
                </c:pt>
                <c:pt idx="14">
                  <c:v>4.5890000000000004</c:v>
                </c:pt>
                <c:pt idx="15">
                  <c:v>4.7207999999999997</c:v>
                </c:pt>
                <c:pt idx="16">
                  <c:v>4.9221000000000004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2447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'!$H$312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41771486310291E-2"/>
                  <c:y val="-4.3666317555106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5D-4BAE-8FE7-E4FB3171CDD9}"/>
                </c:ext>
              </c:extLst>
            </c:dLbl>
            <c:dLbl>
              <c:idx val="1"/>
              <c:layout>
                <c:manualLayout>
                  <c:x val="-4.1352494256495106E-2"/>
                  <c:y val="-9.1170618627480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5D-4BAE-8FE7-E4FB3171CDD9}"/>
                </c:ext>
              </c:extLst>
            </c:dLbl>
            <c:dLbl>
              <c:idx val="4"/>
              <c:layout>
                <c:manualLayout>
                  <c:x val="-2.9891123124561512E-2"/>
                  <c:y val="-4.118906141042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5D-4BAE-8FE7-E4FB3171CDD9}"/>
                </c:ext>
              </c:extLst>
            </c:dLbl>
            <c:dLbl>
              <c:idx val="5"/>
              <c:layout>
                <c:manualLayout>
                  <c:x val="-3.1781715099037856E-2"/>
                  <c:y val="4.7975197822405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5D-4BAE-8FE7-E4FB3171CDD9}"/>
                </c:ext>
              </c:extLst>
            </c:dLbl>
            <c:dLbl>
              <c:idx val="6"/>
              <c:layout>
                <c:manualLayout>
                  <c:x val="-2.8122648245559694E-2"/>
                  <c:y val="-4.677170527086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5D-4BAE-8FE7-E4FB3171CDD9}"/>
                </c:ext>
              </c:extLst>
            </c:dLbl>
            <c:dLbl>
              <c:idx val="7"/>
              <c:layout>
                <c:manualLayout>
                  <c:x val="-3.1903832194512378E-2"/>
                  <c:y val="4.7138137790473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5D-4BAE-8FE7-E4FB3171CDD9}"/>
                </c:ext>
              </c:extLst>
            </c:dLbl>
            <c:dLbl>
              <c:idx val="8"/>
              <c:layout>
                <c:manualLayout>
                  <c:x val="-3.5634479821187379E-2"/>
                  <c:y val="-3.6670714206866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5D-4BAE-8FE7-E4FB3171CDD9}"/>
                </c:ext>
              </c:extLst>
            </c:dLbl>
            <c:dLbl>
              <c:idx val="9"/>
              <c:layout>
                <c:manualLayout>
                  <c:x val="-2.0657276995305163E-2"/>
                  <c:y val="-6.0606060606060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5D-4BAE-8FE7-E4FB3171CDD9}"/>
                </c:ext>
              </c:extLst>
            </c:dLbl>
            <c:dLbl>
              <c:idx val="10"/>
              <c:layout>
                <c:manualLayout>
                  <c:x val="-3.7520773985264738E-2"/>
                  <c:y val="5.718662750155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5D-4BAE-8FE7-E4FB3171CDD9}"/>
                </c:ext>
              </c:extLst>
            </c:dLbl>
            <c:dLbl>
              <c:idx val="11"/>
              <c:layout>
                <c:manualLayout>
                  <c:x val="-2.8156437927317209E-2"/>
                  <c:y val="5.7239128854474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5D-4BAE-8FE7-E4FB3171CDD9}"/>
                </c:ext>
              </c:extLst>
            </c:dLbl>
            <c:dLbl>
              <c:idx val="12"/>
              <c:layout>
                <c:manualLayout>
                  <c:x val="-2.8169014084507043E-2"/>
                  <c:y val="6.060606060606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5D-4BAE-8FE7-E4FB3171CDD9}"/>
                </c:ext>
              </c:extLst>
            </c:dLbl>
            <c:dLbl>
              <c:idx val="13"/>
              <c:layout>
                <c:manualLayout>
                  <c:x val="-2.8139543086438453E-2"/>
                  <c:y val="6.0605946384002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5D-4BAE-8FE7-E4FB3171CDD9}"/>
                </c:ext>
              </c:extLst>
            </c:dLbl>
            <c:dLbl>
              <c:idx val="14"/>
              <c:layout>
                <c:manualLayout>
                  <c:x val="-3.0042732091394568E-2"/>
                  <c:y val="5.0347989736658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5D-4BAE-8FE7-E4FB3171CDD9}"/>
                </c:ext>
              </c:extLst>
            </c:dLbl>
            <c:dLbl>
              <c:idx val="15"/>
              <c:layout>
                <c:manualLayout>
                  <c:x val="-3.567656872302568E-2"/>
                  <c:y val="5.5493930035889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5D-4BAE-8FE7-E4FB3171CDD9}"/>
                </c:ext>
              </c:extLst>
            </c:dLbl>
            <c:dLbl>
              <c:idx val="16"/>
              <c:layout>
                <c:manualLayout>
                  <c:x val="-2.8232168310554445E-2"/>
                  <c:y val="5.128978323672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5D-4BAE-8FE7-E4FB3171CDD9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'!$E$313:$E$329</c:f>
              <c:strCache>
                <c:ptCount val="17"/>
                <c:pt idx="0">
                  <c:v>昭和10年</c:v>
                </c:pt>
                <c:pt idx="1">
                  <c:v>15年</c:v>
                </c:pt>
                <c:pt idx="2">
                  <c:v>20年</c:v>
                </c:pt>
                <c:pt idx="3">
                  <c:v>25年</c:v>
                </c:pt>
                <c:pt idx="4">
                  <c:v>30年</c:v>
                </c:pt>
                <c:pt idx="5">
                  <c:v>35年</c:v>
                </c:pt>
                <c:pt idx="6">
                  <c:v>40年</c:v>
                </c:pt>
                <c:pt idx="7">
                  <c:v>45年</c:v>
                </c:pt>
                <c:pt idx="8">
                  <c:v>50年</c:v>
                </c:pt>
                <c:pt idx="9">
                  <c:v>55年</c:v>
                </c:pt>
                <c:pt idx="10">
                  <c:v>60年</c:v>
                </c:pt>
                <c:pt idx="11">
                  <c:v>平成2年</c:v>
                </c:pt>
                <c:pt idx="12">
                  <c:v>7年</c:v>
                </c:pt>
                <c:pt idx="13">
                  <c:v>12年</c:v>
                </c:pt>
                <c:pt idx="14">
                  <c:v>17年</c:v>
                </c:pt>
                <c:pt idx="15">
                  <c:v>22年</c:v>
                </c:pt>
                <c:pt idx="16">
                  <c:v>27年</c:v>
                </c:pt>
              </c:strCache>
            </c:strRef>
          </c:cat>
          <c:val>
            <c:numRef>
              <c:f>'グラフ '!$H$313:$H$329</c:f>
              <c:numCache>
                <c:formatCode>0.0;"△ "0.0</c:formatCode>
                <c:ptCount val="17"/>
                <c:pt idx="0">
                  <c:v>3.8</c:v>
                </c:pt>
                <c:pt idx="1">
                  <c:v>-3.9</c:v>
                </c:pt>
                <c:pt idx="4">
                  <c:v>52.72</c:v>
                </c:pt>
                <c:pt idx="5">
                  <c:v>21.26</c:v>
                </c:pt>
                <c:pt idx="6">
                  <c:v>17.190000000000001</c:v>
                </c:pt>
                <c:pt idx="7">
                  <c:v>13.93</c:v>
                </c:pt>
                <c:pt idx="8">
                  <c:v>36.67</c:v>
                </c:pt>
                <c:pt idx="9">
                  <c:v>16.190000000000001</c:v>
                </c:pt>
                <c:pt idx="10">
                  <c:v>10.64</c:v>
                </c:pt>
                <c:pt idx="11">
                  <c:v>9.68</c:v>
                </c:pt>
                <c:pt idx="12">
                  <c:v>9.17</c:v>
                </c:pt>
                <c:pt idx="13">
                  <c:v>4.68</c:v>
                </c:pt>
                <c:pt idx="14">
                  <c:v>3.49</c:v>
                </c:pt>
                <c:pt idx="15">
                  <c:v>2.41</c:v>
                </c:pt>
                <c:pt idx="16">
                  <c:v>2.4218268814999999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244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6901408450704221"/>
              <c:y val="3.28282828282828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4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507042253521125"/>
          <c:y val="0.10353561865372889"/>
          <c:w val="0.37183098591549291"/>
          <c:h val="5.3030303030303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0224719101123594E-3"/>
          <c:y val="1.1062014539378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157337082311792E-2"/>
          <c:y val="8.185840707964602E-2"/>
          <c:w val="0.94522536732559537"/>
          <c:h val="0.838495575221238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'!$R$266</c:f>
              <c:strCache>
                <c:ptCount val="1"/>
                <c:pt idx="0">
                  <c:v>第３次産業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'!$O$267:$O$273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'グラフ '!$R$267:$R$273</c:f>
              <c:numCache>
                <c:formatCode>0;"△ "0</c:formatCode>
                <c:ptCount val="7"/>
                <c:pt idx="0">
                  <c:v>20136</c:v>
                </c:pt>
                <c:pt idx="1">
                  <c:v>24104</c:v>
                </c:pt>
                <c:pt idx="2">
                  <c:v>27395</c:v>
                </c:pt>
                <c:pt idx="3">
                  <c:v>28766</c:v>
                </c:pt>
                <c:pt idx="4">
                  <c:v>29283</c:v>
                </c:pt>
                <c:pt idx="5">
                  <c:v>28169</c:v>
                </c:pt>
                <c:pt idx="6">
                  <c:v>28864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7-4543-AAF2-D8E84077298F}"/>
            </c:ext>
          </c:extLst>
        </c:ser>
        <c:ser>
          <c:idx val="1"/>
          <c:order val="1"/>
          <c:tx>
            <c:strRef>
              <c:f>'グラフ '!$Q$266</c:f>
              <c:strCache>
                <c:ptCount val="1"/>
                <c:pt idx="0">
                  <c:v>第２次産業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'!$O$267:$O$273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'グラフ '!$Q$267:$Q$273</c:f>
              <c:numCache>
                <c:formatCode>0;"△ "0</c:formatCode>
                <c:ptCount val="7"/>
                <c:pt idx="0">
                  <c:v>5930</c:v>
                </c:pt>
                <c:pt idx="1">
                  <c:v>6270</c:v>
                </c:pt>
                <c:pt idx="2">
                  <c:v>6502</c:v>
                </c:pt>
                <c:pt idx="3">
                  <c:v>6250</c:v>
                </c:pt>
                <c:pt idx="4">
                  <c:v>5375</c:v>
                </c:pt>
                <c:pt idx="5">
                  <c:v>5032</c:v>
                </c:pt>
                <c:pt idx="6">
                  <c:v>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7-4543-AAF2-D8E84077298F}"/>
            </c:ext>
          </c:extLst>
        </c:ser>
        <c:ser>
          <c:idx val="0"/>
          <c:order val="2"/>
          <c:tx>
            <c:strRef>
              <c:f>'グラフ '!$P$266</c:f>
              <c:strCache>
                <c:ptCount val="1"/>
                <c:pt idx="0">
                  <c:v>第１次産業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726591760299626E-3"/>
                  <c:y val="-4.514672686230248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E7-4543-AAF2-D8E84077298F}"/>
                </c:ext>
              </c:extLst>
            </c:dLbl>
            <c:dLbl>
              <c:idx val="1"/>
              <c:layout>
                <c:manualLayout>
                  <c:x val="-1.8726591760299968E-3"/>
                  <c:y val="-3.91271632806621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E7-4543-AAF2-D8E84077298F}"/>
                </c:ext>
              </c:extLst>
            </c:dLbl>
            <c:dLbl>
              <c:idx val="2"/>
              <c:layout>
                <c:manualLayout>
                  <c:x val="1.8726679976481611E-3"/>
                  <c:y val="-4.517500460708329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E7-4543-AAF2-D8E84077298F}"/>
                </c:ext>
              </c:extLst>
            </c:dLbl>
            <c:dLbl>
              <c:idx val="3"/>
              <c:layout>
                <c:manualLayout>
                  <c:x val="0"/>
                  <c:y val="-3.611738148984198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E7-4543-AAF2-D8E84077298F}"/>
                </c:ext>
              </c:extLst>
            </c:dLbl>
            <c:dLbl>
              <c:idx val="4"/>
              <c:layout>
                <c:manualLayout>
                  <c:x val="0"/>
                  <c:y val="-3.91271632806621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E7-4543-AAF2-D8E84077298F}"/>
                </c:ext>
              </c:extLst>
            </c:dLbl>
            <c:dLbl>
              <c:idx val="5"/>
              <c:layout>
                <c:manualLayout>
                  <c:x val="-1.8726591760299626E-3"/>
                  <c:y val="-4.514672686230248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E7-4543-AAF2-D8E84077298F}"/>
                </c:ext>
              </c:extLst>
            </c:dLbl>
            <c:dLbl>
              <c:idx val="6"/>
              <c:layout>
                <c:manualLayout>
                  <c:x val="1.8768458113530551E-3"/>
                  <c:y val="-3.963769561658944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E7-4543-AAF2-D8E84077298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'!$O$267:$O$273</c:f>
              <c:strCache>
                <c:ptCount val="7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'グラフ '!$P$267:$P$273</c:f>
              <c:numCache>
                <c:formatCode>0;"△ "0</c:formatCode>
                <c:ptCount val="7"/>
                <c:pt idx="0">
                  <c:v>639</c:v>
                </c:pt>
                <c:pt idx="1">
                  <c:v>460</c:v>
                </c:pt>
                <c:pt idx="2">
                  <c:v>335</c:v>
                </c:pt>
                <c:pt idx="3">
                  <c:v>262</c:v>
                </c:pt>
                <c:pt idx="4">
                  <c:v>334</c:v>
                </c:pt>
                <c:pt idx="5">
                  <c:v>251</c:v>
                </c:pt>
                <c:pt idx="6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E7-4543-AAF2-D8E840772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19903"/>
        <c:axId val="1"/>
      </c:barChart>
      <c:catAx>
        <c:axId val="2392199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903"/>
        <c:crosses val="autoZero"/>
        <c:crossBetween val="between"/>
        <c:majorUnit val="5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804610743947"/>
          <c:y val="3.7901405059201004E-2"/>
          <c:w val="0.85935649789012369"/>
          <c:h val="0.661653223897737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AE24-4F83-B30D-038C40159857}"/>
              </c:ext>
            </c:extLst>
          </c:dPt>
          <c:dPt>
            <c:idx val="1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E24-4F83-B30D-038C40159857}"/>
              </c:ext>
            </c:extLst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E24-4F83-B30D-038C40159857}"/>
              </c:ext>
            </c:extLst>
          </c:dPt>
          <c:dPt>
            <c:idx val="3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E24-4F83-B30D-038C4015985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E24-4F83-B30D-038C4015985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E24-4F83-B30D-038C4015985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24-4F83-B30D-038C4015985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E24-4F83-B30D-038C4015985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E24-4F83-B30D-038C4015985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E24-4F83-B30D-038C40159857}"/>
              </c:ext>
            </c:extLst>
          </c:dPt>
          <c:dLbls>
            <c:dLbl>
              <c:idx val="8"/>
              <c:layout>
                <c:manualLayout>
                  <c:x val="0"/>
                  <c:y val="6.1917246576122527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24-4F83-B30D-038C40159857}"/>
                </c:ext>
              </c:extLst>
            </c:dLbl>
            <c:dLbl>
              <c:idx val="9"/>
              <c:layout>
                <c:manualLayout>
                  <c:x val="0"/>
                  <c:y val="5.4487176986987823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24-4F83-B30D-038C40159857}"/>
                </c:ext>
              </c:extLst>
            </c:dLbl>
            <c:dLbl>
              <c:idx val="10"/>
              <c:layout>
                <c:manualLayout>
                  <c:x val="0"/>
                  <c:y val="7.1824006028302134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E24-4F83-B30D-038C40159857}"/>
                </c:ext>
              </c:extLst>
            </c:dLbl>
            <c:dLbl>
              <c:idx val="11"/>
              <c:layout>
                <c:manualLayout>
                  <c:x val="0"/>
                  <c:y val="8.9160835069616431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24-4F83-B30D-038C40159857}"/>
                </c:ext>
              </c:extLst>
            </c:dLbl>
            <c:dLbl>
              <c:idx val="12"/>
              <c:layout>
                <c:manualLayout>
                  <c:x val="0"/>
                  <c:y val="0.10897435397397565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24-4F83-B30D-038C401598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'!$Q$280:$Q$296</c:f>
              <c:strCache>
                <c:ptCount val="17"/>
                <c:pt idx="0">
                  <c:v>農業、林業、漁業</c:v>
                </c:pt>
                <c:pt idx="1">
                  <c:v>建設業</c:v>
                </c:pt>
                <c:pt idx="2">
                  <c:v>製造業、鉱業</c:v>
                </c:pt>
                <c:pt idx="3">
                  <c:v>鉱業、採石業、砂利採取業</c:v>
                </c:pt>
                <c:pt idx="4">
                  <c:v>卸売・小売業</c:v>
                </c:pt>
                <c:pt idx="5">
                  <c:v>医療，福祉</c:v>
                </c:pt>
                <c:pt idx="6">
                  <c:v>サービス業(他に分類されないもの)</c:v>
                </c:pt>
                <c:pt idx="7">
                  <c:v>宿泊業、飲食サービス業</c:v>
                </c:pt>
                <c:pt idx="8">
                  <c:v>教育，学習支援業</c:v>
                </c:pt>
                <c:pt idx="9">
                  <c:v>公務(他に分類されないもの)</c:v>
                </c:pt>
                <c:pt idx="10">
                  <c:v>運輸業，郵便業</c:v>
                </c:pt>
                <c:pt idx="11">
                  <c:v>生活関連サービス業，娯楽業</c:v>
                </c:pt>
                <c:pt idx="12">
                  <c:v>学術研究，専門・技術サービス業</c:v>
                </c:pt>
                <c:pt idx="13">
                  <c:v>情報通信</c:v>
                </c:pt>
                <c:pt idx="14">
                  <c:v>不動産業，物品賃貸業</c:v>
                </c:pt>
                <c:pt idx="15">
                  <c:v>金融・保険業</c:v>
                </c:pt>
                <c:pt idx="16">
                  <c:v>複合サービス業</c:v>
                </c:pt>
              </c:strCache>
            </c:strRef>
          </c:cat>
          <c:val>
            <c:numRef>
              <c:f>'グラフ '!$R$280:$R$296</c:f>
              <c:numCache>
                <c:formatCode>#,##0"人"</c:formatCode>
                <c:ptCount val="17"/>
                <c:pt idx="0">
                  <c:v>267</c:v>
                </c:pt>
                <c:pt idx="1">
                  <c:v>3338</c:v>
                </c:pt>
                <c:pt idx="2">
                  <c:v>1622</c:v>
                </c:pt>
                <c:pt idx="3">
                  <c:v>4</c:v>
                </c:pt>
                <c:pt idx="4">
                  <c:v>5926</c:v>
                </c:pt>
                <c:pt idx="5">
                  <c:v>5145</c:v>
                </c:pt>
                <c:pt idx="6">
                  <c:v>3455</c:v>
                </c:pt>
                <c:pt idx="7">
                  <c:v>2642</c:v>
                </c:pt>
                <c:pt idx="8">
                  <c:v>2484</c:v>
                </c:pt>
                <c:pt idx="9">
                  <c:v>1646</c:v>
                </c:pt>
                <c:pt idx="10">
                  <c:v>1510</c:v>
                </c:pt>
                <c:pt idx="11">
                  <c:v>1428</c:v>
                </c:pt>
                <c:pt idx="12">
                  <c:v>1326</c:v>
                </c:pt>
                <c:pt idx="13">
                  <c:v>1068</c:v>
                </c:pt>
                <c:pt idx="14">
                  <c:v>886</c:v>
                </c:pt>
                <c:pt idx="15">
                  <c:v>778</c:v>
                </c:pt>
                <c:pt idx="16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24-4F83-B30D-038C4015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169343"/>
        <c:axId val="1"/>
      </c:barChart>
      <c:catAx>
        <c:axId val="240169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2401693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35</xdr:row>
      <xdr:rowOff>0</xdr:rowOff>
    </xdr:from>
    <xdr:to>
      <xdr:col>5</xdr:col>
      <xdr:colOff>609600</xdr:colOff>
      <xdr:row>59</xdr:row>
      <xdr:rowOff>9525</xdr:rowOff>
    </xdr:to>
    <xdr:graphicFrame macro="">
      <xdr:nvGraphicFramePr>
        <xdr:cNvPr id="26305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619125</xdr:colOff>
      <xdr:row>35</xdr:row>
      <xdr:rowOff>0</xdr:rowOff>
    </xdr:from>
    <xdr:to>
      <xdr:col>10</xdr:col>
      <xdr:colOff>466725</xdr:colOff>
      <xdr:row>59</xdr:row>
      <xdr:rowOff>19050</xdr:rowOff>
    </xdr:to>
    <xdr:graphicFrame macro="">
      <xdr:nvGraphicFramePr>
        <xdr:cNvPr id="263053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447675</xdr:colOff>
      <xdr:row>68</xdr:row>
      <xdr:rowOff>0</xdr:rowOff>
    </xdr:from>
    <xdr:to>
      <xdr:col>10</xdr:col>
      <xdr:colOff>180975</xdr:colOff>
      <xdr:row>92</xdr:row>
      <xdr:rowOff>57150</xdr:rowOff>
    </xdr:to>
    <xdr:graphicFrame macro="">
      <xdr:nvGraphicFramePr>
        <xdr:cNvPr id="263053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628650</xdr:colOff>
      <xdr:row>98</xdr:row>
      <xdr:rowOff>9525</xdr:rowOff>
    </xdr:from>
    <xdr:to>
      <xdr:col>10</xdr:col>
      <xdr:colOff>161925</xdr:colOff>
      <xdr:row>125</xdr:row>
      <xdr:rowOff>9525</xdr:rowOff>
    </xdr:to>
    <xdr:graphicFrame macro="">
      <xdr:nvGraphicFramePr>
        <xdr:cNvPr id="263053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104775</xdr:colOff>
      <xdr:row>109</xdr:row>
      <xdr:rowOff>123825</xdr:rowOff>
    </xdr:from>
    <xdr:to>
      <xdr:col>6</xdr:col>
      <xdr:colOff>361950</xdr:colOff>
      <xdr:row>114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00400" y="18888075"/>
          <a:ext cx="952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登録総人口</a:t>
          </a:r>
        </a:p>
        <a:p>
          <a:pPr algn="ctr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1,678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0</xdr:col>
      <xdr:colOff>400050</xdr:colOff>
      <xdr:row>136</xdr:row>
      <xdr:rowOff>0</xdr:rowOff>
    </xdr:from>
    <xdr:to>
      <xdr:col>6</xdr:col>
      <xdr:colOff>390525</xdr:colOff>
      <xdr:row>161</xdr:row>
      <xdr:rowOff>104775</xdr:rowOff>
    </xdr:to>
    <xdr:graphicFrame macro="">
      <xdr:nvGraphicFramePr>
        <xdr:cNvPr id="263053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219075</xdr:colOff>
      <xdr:row>136</xdr:row>
      <xdr:rowOff>0</xdr:rowOff>
    </xdr:from>
    <xdr:to>
      <xdr:col>11</xdr:col>
      <xdr:colOff>9525</xdr:colOff>
      <xdr:row>161</xdr:row>
      <xdr:rowOff>104775</xdr:rowOff>
    </xdr:to>
    <xdr:graphicFrame macro="">
      <xdr:nvGraphicFramePr>
        <xdr:cNvPr id="2630540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485775</xdr:colOff>
      <xdr:row>168</xdr:row>
      <xdr:rowOff>0</xdr:rowOff>
    </xdr:from>
    <xdr:to>
      <xdr:col>10</xdr:col>
      <xdr:colOff>666750</xdr:colOff>
      <xdr:row>190</xdr:row>
      <xdr:rowOff>161925</xdr:rowOff>
    </xdr:to>
    <xdr:graphicFrame macro="">
      <xdr:nvGraphicFramePr>
        <xdr:cNvPr id="263054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685800</xdr:colOff>
      <xdr:row>172</xdr:row>
      <xdr:rowOff>104775</xdr:rowOff>
    </xdr:from>
    <xdr:to>
      <xdr:col>4</xdr:col>
      <xdr:colOff>57150</xdr:colOff>
      <xdr:row>186</xdr:row>
      <xdr:rowOff>85725</xdr:rowOff>
    </xdr:to>
    <xdr:sp macro="" textlink="">
      <xdr:nvSpPr>
        <xdr:cNvPr id="2630542" name="Line 12"/>
        <xdr:cNvSpPr>
          <a:spLocks noChangeShapeType="1"/>
        </xdr:cNvSpPr>
      </xdr:nvSpPr>
      <xdr:spPr bwMode="auto">
        <a:xfrm flipV="1">
          <a:off x="1371600" y="29660850"/>
          <a:ext cx="1038225" cy="2362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390525</xdr:colOff>
      <xdr:row>200</xdr:row>
      <xdr:rowOff>85725</xdr:rowOff>
    </xdr:from>
    <xdr:to>
      <xdr:col>10</xdr:col>
      <xdr:colOff>590550</xdr:colOff>
      <xdr:row>226</xdr:row>
      <xdr:rowOff>104775</xdr:rowOff>
    </xdr:to>
    <xdr:graphicFrame macro="">
      <xdr:nvGraphicFramePr>
        <xdr:cNvPr id="2630543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323850</xdr:colOff>
      <xdr:row>232</xdr:row>
      <xdr:rowOff>171450</xdr:rowOff>
    </xdr:from>
    <xdr:to>
      <xdr:col>11</xdr:col>
      <xdr:colOff>19050</xdr:colOff>
      <xdr:row>263</xdr:row>
      <xdr:rowOff>9525</xdr:rowOff>
    </xdr:to>
    <xdr:graphicFrame macro="">
      <xdr:nvGraphicFramePr>
        <xdr:cNvPr id="2630544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8</xdr:col>
      <xdr:colOff>448236</xdr:colOff>
      <xdr:row>161</xdr:row>
      <xdr:rowOff>53788</xdr:rowOff>
    </xdr:from>
    <xdr:to>
      <xdr:col>10</xdr:col>
      <xdr:colOff>638736</xdr:colOff>
      <xdr:row>163</xdr:row>
      <xdr:rowOff>67235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602942" y="27328906"/>
          <a:ext cx="1602441" cy="3496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（単位：人）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年齢不詳を含めない</a:t>
          </a:r>
        </a:p>
      </xdr:txBody>
    </xdr:sp>
    <xdr:clientData/>
  </xdr:twoCellAnchor>
  <xdr:twoCellAnchor>
    <xdr:from>
      <xdr:col>2</xdr:col>
      <xdr:colOff>425726</xdr:colOff>
      <xdr:row>204</xdr:row>
      <xdr:rowOff>28575</xdr:rowOff>
    </xdr:from>
    <xdr:to>
      <xdr:col>2</xdr:col>
      <xdr:colOff>664265</xdr:colOff>
      <xdr:row>205</xdr:row>
      <xdr:rowOff>28575</xdr:rowOff>
    </xdr:to>
    <xdr:sp macro="" textlink="">
      <xdr:nvSpPr>
        <xdr:cNvPr id="2630546" name="Rectangle 32" descr="10%"/>
        <xdr:cNvSpPr>
          <a:spLocks noChangeArrowheads="1"/>
        </xdr:cNvSpPr>
      </xdr:nvSpPr>
      <xdr:spPr bwMode="auto">
        <a:xfrm>
          <a:off x="1850335" y="35420162"/>
          <a:ext cx="238539" cy="149087"/>
        </a:xfrm>
        <a:prstGeom prst="rect">
          <a:avLst/>
        </a:prstGeom>
        <a:blipFill dpi="0" rotWithShape="0">
          <a:blip xmlns:r="http://schemas.openxmlformats.org/officeDocument/2006/relationships" r:embed="rId10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425727</xdr:colOff>
      <xdr:row>206</xdr:row>
      <xdr:rowOff>28575</xdr:rowOff>
    </xdr:from>
    <xdr:to>
      <xdr:col>2</xdr:col>
      <xdr:colOff>664266</xdr:colOff>
      <xdr:row>207</xdr:row>
      <xdr:rowOff>28575</xdr:rowOff>
    </xdr:to>
    <xdr:sp macro="" textlink="">
      <xdr:nvSpPr>
        <xdr:cNvPr id="2630547" name="Rectangle 33" descr="右上がり対角線"/>
        <xdr:cNvSpPr>
          <a:spLocks noChangeArrowheads="1"/>
        </xdr:cNvSpPr>
      </xdr:nvSpPr>
      <xdr:spPr bwMode="auto">
        <a:xfrm>
          <a:off x="1850336" y="35618945"/>
          <a:ext cx="238539" cy="149087"/>
        </a:xfrm>
        <a:prstGeom prst="rect">
          <a:avLst/>
        </a:prstGeom>
        <a:blipFill dpi="0" rotWithShape="0">
          <a:blip xmlns:r="http://schemas.openxmlformats.org/officeDocument/2006/relationships" r:embed="rId11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425726</xdr:colOff>
      <xdr:row>202</xdr:row>
      <xdr:rowOff>19050</xdr:rowOff>
    </xdr:from>
    <xdr:to>
      <xdr:col>2</xdr:col>
      <xdr:colOff>664265</xdr:colOff>
      <xdr:row>203</xdr:row>
      <xdr:rowOff>19050</xdr:rowOff>
    </xdr:to>
    <xdr:sp macro="" textlink="">
      <xdr:nvSpPr>
        <xdr:cNvPr id="2630551" name="Rectangle 32" descr="10%"/>
        <xdr:cNvSpPr>
          <a:spLocks noChangeArrowheads="1"/>
        </xdr:cNvSpPr>
      </xdr:nvSpPr>
      <xdr:spPr bwMode="auto">
        <a:xfrm>
          <a:off x="1850335" y="35211854"/>
          <a:ext cx="238539" cy="149087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485775</xdr:colOff>
      <xdr:row>5</xdr:row>
      <xdr:rowOff>133350</xdr:rowOff>
    </xdr:from>
    <xdr:to>
      <xdr:col>10</xdr:col>
      <xdr:colOff>85725</xdr:colOff>
      <xdr:row>29</xdr:row>
      <xdr:rowOff>38100</xdr:rowOff>
    </xdr:to>
    <xdr:graphicFrame macro="">
      <xdr:nvGraphicFramePr>
        <xdr:cNvPr id="263055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561975</xdr:colOff>
      <xdr:row>4</xdr:row>
      <xdr:rowOff>28575</xdr:rowOff>
    </xdr:from>
    <xdr:to>
      <xdr:col>2</xdr:col>
      <xdr:colOff>123825</xdr:colOff>
      <xdr:row>5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61975" y="762000"/>
          <a:ext cx="981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単位：人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7</xdr:col>
      <xdr:colOff>314325</xdr:colOff>
      <xdr:row>233</xdr:row>
      <xdr:rowOff>38100</xdr:rowOff>
    </xdr:from>
    <xdr:to>
      <xdr:col>11</xdr:col>
      <xdr:colOff>571500</xdr:colOff>
      <xdr:row>246</xdr:row>
      <xdr:rowOff>95250</xdr:rowOff>
    </xdr:to>
    <xdr:graphicFrame macro="">
      <xdr:nvGraphicFramePr>
        <xdr:cNvPr id="263055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</xdr:row>
      <xdr:rowOff>19050</xdr:rowOff>
    </xdr:from>
    <xdr:to>
      <xdr:col>1</xdr:col>
      <xdr:colOff>104775</xdr:colOff>
      <xdr:row>4</xdr:row>
      <xdr:rowOff>38100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28625" y="571500"/>
          <a:ext cx="504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485775</xdr:colOff>
      <xdr:row>6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97155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0.30082</cdr:x>
      <cdr:y>0.08135</cdr:y>
    </cdr:from>
    <cdr:to>
      <cdr:x>0.39865</cdr:x>
      <cdr:y>0.15236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899672" y="326216"/>
          <a:ext cx="617804" cy="28475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98151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0.64778</cdr:x>
      <cdr:y>0.06964</cdr:y>
    </cdr:from>
    <cdr:to>
      <cdr:x>0.74561</cdr:x>
      <cdr:y>0.14065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090806" y="279256"/>
          <a:ext cx="617804" cy="28475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98689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0.12774</cdr:x>
      <cdr:y>0.07952</cdr:y>
    </cdr:from>
    <cdr:to>
      <cdr:x>0.22557</cdr:x>
      <cdr:y>0.15053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806690" y="318877"/>
          <a:ext cx="617803" cy="284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97509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0.81822</cdr:x>
      <cdr:y>0.06964</cdr:y>
    </cdr:from>
    <cdr:to>
      <cdr:x>0.91605</cdr:x>
      <cdr:y>0.14065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5167131" y="279256"/>
          <a:ext cx="617804" cy="28475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99678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0.47427</cdr:x>
      <cdr:y>0.07422</cdr:y>
    </cdr:from>
    <cdr:to>
      <cdr:x>0.5721</cdr:x>
      <cdr:y>0.14523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2995047" y="297641"/>
          <a:ext cx="617804" cy="28475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98377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0.42586</cdr:x>
      <cdr:y>0.0313</cdr:y>
    </cdr:from>
    <cdr:to>
      <cdr:x>0.50912</cdr:x>
      <cdr:y>0.09029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1" y="123825"/>
          <a:ext cx="809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0.30554</cdr:x>
      <cdr:y>0.40888</cdr:y>
    </cdr:from>
    <cdr:to>
      <cdr:x>0.54712</cdr:x>
      <cdr:y>0.75421</cdr:y>
    </cdr:to>
    <cdr:sp macro="" textlink="">
      <cdr:nvSpPr>
        <cdr:cNvPr id="3" name="円/楕円 2"/>
        <cdr:cNvSpPr/>
      </cdr:nvSpPr>
      <cdr:spPr>
        <a:xfrm xmlns:a="http://schemas.openxmlformats.org/drawingml/2006/main">
          <a:off x="918881" y="918882"/>
          <a:ext cx="784412" cy="78441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0.25886</cdr:x>
      <cdr:y>0.4685</cdr:y>
    </cdr:from>
    <cdr:to>
      <cdr:x>0.58861</cdr:x>
      <cdr:y>0.73199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95544" y="1086123"/>
          <a:ext cx="1013411" cy="6108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/>
            <a:t>産業別</a:t>
          </a:r>
          <a:endParaRPr lang="en-US" altLang="ja-JP" sz="1000"/>
        </a:p>
        <a:p xmlns:a="http://schemas.openxmlformats.org/drawingml/2006/main">
          <a:pPr algn="ctr">
            <a:lnSpc>
              <a:spcPts val="600"/>
            </a:lnSpc>
          </a:pPr>
          <a:endParaRPr lang="en-US" altLang="ja-JP" sz="1000"/>
        </a:p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/>
            <a:t>就業者数</a:t>
          </a:r>
          <a:endParaRPr lang="en-US" altLang="ja-JP" sz="1000"/>
        </a:p>
        <a:p xmlns:a="http://schemas.openxmlformats.org/drawingml/2006/main">
          <a:pPr algn="ctr">
            <a:lnSpc>
              <a:spcPts val="900"/>
            </a:lnSpc>
          </a:pPr>
          <a:r>
            <a:rPr lang="en-US" altLang="ja-JP" sz="1000"/>
            <a:t>34,09</a:t>
          </a:r>
          <a:r>
            <a:rPr lang="ja-JP" altLang="en-US" sz="1000"/>
            <a:t>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13</xdr:row>
      <xdr:rowOff>161925</xdr:rowOff>
    </xdr:from>
    <xdr:to>
      <xdr:col>1</xdr:col>
      <xdr:colOff>247650</xdr:colOff>
      <xdr:row>15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295275" y="2390775"/>
          <a:ext cx="6381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分</a:t>
          </a:r>
        </a:p>
      </xdr:txBody>
    </xdr:sp>
    <xdr:clientData/>
  </xdr:twoCellAnchor>
  <xdr:twoCellAnchor>
    <xdr:from>
      <xdr:col>0</xdr:col>
      <xdr:colOff>295275</xdr:colOff>
      <xdr:row>13</xdr:row>
      <xdr:rowOff>161925</xdr:rowOff>
    </xdr:from>
    <xdr:to>
      <xdr:col>1</xdr:col>
      <xdr:colOff>247650</xdr:colOff>
      <xdr:row>15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295275" y="2390775"/>
          <a:ext cx="63817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223629</xdr:colOff>
      <xdr:row>3</xdr:row>
      <xdr:rowOff>33131</xdr:rowOff>
    </xdr:from>
    <xdr:to>
      <xdr:col>2</xdr:col>
      <xdr:colOff>107673</xdr:colOff>
      <xdr:row>3</xdr:row>
      <xdr:rowOff>281609</xdr:rowOff>
    </xdr:to>
    <xdr:sp macro="" textlink="">
      <xdr:nvSpPr>
        <xdr:cNvPr id="2" name="テキスト ボックス 1"/>
        <xdr:cNvSpPr txBox="1"/>
      </xdr:nvSpPr>
      <xdr:spPr>
        <a:xfrm>
          <a:off x="223629" y="471281"/>
          <a:ext cx="531744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国籍</a:t>
          </a:r>
        </a:p>
      </xdr:txBody>
    </xdr:sp>
    <xdr:clientData/>
  </xdr:twoCellAnchor>
  <xdr:twoCellAnchor>
    <xdr:from>
      <xdr:col>1</xdr:col>
      <xdr:colOff>8281</xdr:colOff>
      <xdr:row>4</xdr:row>
      <xdr:rowOff>74544</xdr:rowOff>
    </xdr:from>
    <xdr:to>
      <xdr:col>1</xdr:col>
      <xdr:colOff>538368</xdr:colOff>
      <xdr:row>5</xdr:row>
      <xdr:rowOff>8282</xdr:rowOff>
    </xdr:to>
    <xdr:sp macro="" textlink="">
      <xdr:nvSpPr>
        <xdr:cNvPr id="3" name="テキスト ボックス 2"/>
        <xdr:cNvSpPr txBox="1"/>
      </xdr:nvSpPr>
      <xdr:spPr>
        <a:xfrm>
          <a:off x="8281" y="827019"/>
          <a:ext cx="530087" cy="248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1</xdr:col>
      <xdr:colOff>223629</xdr:colOff>
      <xdr:row>3</xdr:row>
      <xdr:rowOff>33131</xdr:rowOff>
    </xdr:from>
    <xdr:to>
      <xdr:col>2</xdr:col>
      <xdr:colOff>107673</xdr:colOff>
      <xdr:row>3</xdr:row>
      <xdr:rowOff>281609</xdr:rowOff>
    </xdr:to>
    <xdr:sp macro="" textlink="">
      <xdr:nvSpPr>
        <xdr:cNvPr id="4" name="テキスト ボックス 3"/>
        <xdr:cNvSpPr txBox="1"/>
      </xdr:nvSpPr>
      <xdr:spPr>
        <a:xfrm>
          <a:off x="223629" y="471281"/>
          <a:ext cx="531744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国籍</a:t>
          </a:r>
        </a:p>
      </xdr:txBody>
    </xdr:sp>
    <xdr:clientData/>
  </xdr:twoCellAnchor>
  <xdr:twoCellAnchor>
    <xdr:from>
      <xdr:col>1</xdr:col>
      <xdr:colOff>8281</xdr:colOff>
      <xdr:row>4</xdr:row>
      <xdr:rowOff>74544</xdr:rowOff>
    </xdr:from>
    <xdr:to>
      <xdr:col>1</xdr:col>
      <xdr:colOff>538368</xdr:colOff>
      <xdr:row>5</xdr:row>
      <xdr:rowOff>8282</xdr:rowOff>
    </xdr:to>
    <xdr:sp macro="" textlink="">
      <xdr:nvSpPr>
        <xdr:cNvPr id="5" name="テキスト ボックス 4"/>
        <xdr:cNvSpPr txBox="1"/>
      </xdr:nvSpPr>
      <xdr:spPr>
        <a:xfrm>
          <a:off x="8281" y="827019"/>
          <a:ext cx="530087" cy="2480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23</xdr:row>
      <xdr:rowOff>76200</xdr:rowOff>
    </xdr:from>
    <xdr:to>
      <xdr:col>7</xdr:col>
      <xdr:colOff>9525</xdr:colOff>
      <xdr:row>27</xdr:row>
      <xdr:rowOff>0</xdr:rowOff>
    </xdr:to>
    <xdr:sp macro="" textlink="">
      <xdr:nvSpPr>
        <xdr:cNvPr id="2285752" name="AutoShape 3"/>
        <xdr:cNvSpPr>
          <a:spLocks/>
        </xdr:cNvSpPr>
      </xdr:nvSpPr>
      <xdr:spPr bwMode="auto">
        <a:xfrm>
          <a:off x="4257675" y="5657850"/>
          <a:ext cx="85725" cy="1143000"/>
        </a:xfrm>
        <a:prstGeom prst="leftBracket">
          <a:avLst>
            <a:gd name="adj" fmla="val 81018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104775</xdr:colOff>
      <xdr:row>23</xdr:row>
      <xdr:rowOff>76200</xdr:rowOff>
    </xdr:from>
    <xdr:to>
      <xdr:col>10</xdr:col>
      <xdr:colOff>190500</xdr:colOff>
      <xdr:row>27</xdr:row>
      <xdr:rowOff>0</xdr:rowOff>
    </xdr:to>
    <xdr:sp macro="" textlink="">
      <xdr:nvSpPr>
        <xdr:cNvPr id="2285753" name="AutoShape 6"/>
        <xdr:cNvSpPr>
          <a:spLocks/>
        </xdr:cNvSpPr>
      </xdr:nvSpPr>
      <xdr:spPr bwMode="auto">
        <a:xfrm>
          <a:off x="5924550" y="5657850"/>
          <a:ext cx="85725" cy="1143000"/>
        </a:xfrm>
        <a:prstGeom prst="rightBracket">
          <a:avLst>
            <a:gd name="adj" fmla="val 2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7700" y="4381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657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647700" y="4381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0" y="657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647700" y="4381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657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517907</xdr:colOff>
      <xdr:row>2</xdr:row>
      <xdr:rowOff>0</xdr:rowOff>
    </xdr:from>
    <xdr:to>
      <xdr:col>1</xdr:col>
      <xdr:colOff>73082</xdr:colOff>
      <xdr:row>3</xdr:row>
      <xdr:rowOff>57978</xdr:rowOff>
    </xdr:to>
    <xdr:sp macro="" textlink="">
      <xdr:nvSpPr>
        <xdr:cNvPr id="2" name="テキスト ボックス 1"/>
        <xdr:cNvSpPr txBox="1"/>
      </xdr:nvSpPr>
      <xdr:spPr>
        <a:xfrm>
          <a:off x="517907" y="447675"/>
          <a:ext cx="526725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11207</xdr:colOff>
      <xdr:row>2</xdr:row>
      <xdr:rowOff>165652</xdr:rowOff>
    </xdr:from>
    <xdr:to>
      <xdr:col>0</xdr:col>
      <xdr:colOff>541294</xdr:colOff>
      <xdr:row>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1207" y="613327"/>
          <a:ext cx="53008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506700</xdr:colOff>
      <xdr:row>2</xdr:row>
      <xdr:rowOff>0</xdr:rowOff>
    </xdr:from>
    <xdr:to>
      <xdr:col>8</xdr:col>
      <xdr:colOff>95492</xdr:colOff>
      <xdr:row>3</xdr:row>
      <xdr:rowOff>57978</xdr:rowOff>
    </xdr:to>
    <xdr:sp macro="" textlink="">
      <xdr:nvSpPr>
        <xdr:cNvPr id="4" name="テキスト ボックス 3"/>
        <xdr:cNvSpPr txBox="1"/>
      </xdr:nvSpPr>
      <xdr:spPr>
        <a:xfrm>
          <a:off x="7136100" y="447675"/>
          <a:ext cx="53176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7</xdr:col>
      <xdr:colOff>0</xdr:colOff>
      <xdr:row>2</xdr:row>
      <xdr:rowOff>165652</xdr:rowOff>
    </xdr:from>
    <xdr:to>
      <xdr:col>7</xdr:col>
      <xdr:colOff>530087</xdr:colOff>
      <xdr:row>4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6629400" y="613327"/>
          <a:ext cx="53008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517907</xdr:colOff>
      <xdr:row>2</xdr:row>
      <xdr:rowOff>0</xdr:rowOff>
    </xdr:from>
    <xdr:to>
      <xdr:col>1</xdr:col>
      <xdr:colOff>73082</xdr:colOff>
      <xdr:row>3</xdr:row>
      <xdr:rowOff>57978</xdr:rowOff>
    </xdr:to>
    <xdr:sp macro="" textlink="">
      <xdr:nvSpPr>
        <xdr:cNvPr id="6" name="テキスト ボックス 5"/>
        <xdr:cNvSpPr txBox="1"/>
      </xdr:nvSpPr>
      <xdr:spPr>
        <a:xfrm>
          <a:off x="517907" y="447675"/>
          <a:ext cx="526725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11207</xdr:colOff>
      <xdr:row>2</xdr:row>
      <xdr:rowOff>165652</xdr:rowOff>
    </xdr:from>
    <xdr:to>
      <xdr:col>0</xdr:col>
      <xdr:colOff>541294</xdr:colOff>
      <xdr:row>4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1207" y="613327"/>
          <a:ext cx="53008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506700</xdr:colOff>
      <xdr:row>2</xdr:row>
      <xdr:rowOff>0</xdr:rowOff>
    </xdr:from>
    <xdr:to>
      <xdr:col>8</xdr:col>
      <xdr:colOff>95492</xdr:colOff>
      <xdr:row>3</xdr:row>
      <xdr:rowOff>57978</xdr:rowOff>
    </xdr:to>
    <xdr:sp macro="" textlink="">
      <xdr:nvSpPr>
        <xdr:cNvPr id="8" name="テキスト ボックス 7"/>
        <xdr:cNvSpPr txBox="1"/>
      </xdr:nvSpPr>
      <xdr:spPr>
        <a:xfrm>
          <a:off x="7136100" y="447675"/>
          <a:ext cx="53176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7</xdr:col>
      <xdr:colOff>0</xdr:colOff>
      <xdr:row>2</xdr:row>
      <xdr:rowOff>165652</xdr:rowOff>
    </xdr:from>
    <xdr:to>
      <xdr:col>7</xdr:col>
      <xdr:colOff>530087</xdr:colOff>
      <xdr:row>4</xdr:row>
      <xdr:rowOff>0</xdr:rowOff>
    </xdr:to>
    <xdr:sp macro="" textlink="">
      <xdr:nvSpPr>
        <xdr:cNvPr id="9" name="テキスト ボックス 8"/>
        <xdr:cNvSpPr txBox="1"/>
      </xdr:nvSpPr>
      <xdr:spPr>
        <a:xfrm>
          <a:off x="6629400" y="613327"/>
          <a:ext cx="53008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X348"/>
  <sheetViews>
    <sheetView showGridLines="0" zoomScale="75" zoomScaleNormal="75" zoomScaleSheetLayoutView="85" workbookViewId="0"/>
  </sheetViews>
  <sheetFormatPr defaultRowHeight="13.5" x14ac:dyDescent="0.15"/>
  <cols>
    <col min="1" max="1" width="9" style="2"/>
    <col min="2" max="2" width="9.625" style="2" bestFit="1" customWidth="1"/>
    <col min="3" max="3" width="9.125" style="2" customWidth="1"/>
    <col min="4" max="4" width="3.125" style="2" customWidth="1"/>
    <col min="5" max="5" width="9.75" style="2" bestFit="1" customWidth="1"/>
    <col min="6" max="7" width="9.125" style="2" bestFit="1" customWidth="1"/>
    <col min="8" max="9" width="9" style="2"/>
    <col min="10" max="11" width="9.5" style="2" bestFit="1" customWidth="1"/>
    <col min="12" max="12" width="9" style="2"/>
    <col min="13" max="13" width="9.5" style="2" bestFit="1" customWidth="1"/>
    <col min="14" max="16" width="9" style="2"/>
    <col min="17" max="17" width="17.25" style="2" bestFit="1" customWidth="1"/>
    <col min="18" max="16384" width="9" style="2"/>
  </cols>
  <sheetData>
    <row r="4" spans="1:12" ht="17.25" x14ac:dyDescent="0.15">
      <c r="A4" s="810" t="s">
        <v>0</v>
      </c>
      <c r="B4" s="810"/>
      <c r="C4" s="810"/>
      <c r="D4" s="810"/>
      <c r="E4" s="810"/>
      <c r="F4" s="810"/>
      <c r="G4" s="810"/>
      <c r="H4" s="810"/>
      <c r="I4" s="810"/>
      <c r="J4" s="810"/>
      <c r="K4" s="810"/>
      <c r="L4" s="704"/>
    </row>
    <row r="5" spans="1:12" x14ac:dyDescent="0.15">
      <c r="A5" s="809" t="s">
        <v>527</v>
      </c>
      <c r="B5" s="809"/>
      <c r="C5" s="809"/>
      <c r="D5" s="809"/>
      <c r="E5" s="809"/>
      <c r="F5" s="809"/>
      <c r="G5" s="809"/>
      <c r="H5" s="809"/>
      <c r="I5" s="809"/>
      <c r="J5" s="809"/>
      <c r="K5" s="809"/>
      <c r="L5" s="704"/>
    </row>
    <row r="30" spans="2:16" ht="13.5" customHeight="1" x14ac:dyDescent="0.15">
      <c r="B30" s="632" t="s">
        <v>641</v>
      </c>
      <c r="C30" s="632"/>
      <c r="D30" s="632"/>
      <c r="E30" s="632"/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2"/>
    </row>
    <row r="31" spans="2:16" ht="13.5" customHeight="1" x14ac:dyDescent="0.15">
      <c r="B31" s="633" t="s">
        <v>640</v>
      </c>
      <c r="C31" s="633"/>
      <c r="D31" s="633"/>
      <c r="E31" s="633"/>
      <c r="F31" s="633"/>
      <c r="G31" s="633"/>
      <c r="H31" s="633"/>
      <c r="I31" s="633"/>
      <c r="J31" s="633"/>
      <c r="K31" s="633"/>
      <c r="L31" s="633"/>
      <c r="M31" s="633"/>
      <c r="N31" s="633"/>
      <c r="O31" s="633"/>
      <c r="P31" s="633"/>
    </row>
    <row r="34" spans="2:10" ht="17.25" x14ac:dyDescent="0.15">
      <c r="B34" s="705" t="s">
        <v>1</v>
      </c>
      <c r="H34" s="705" t="s">
        <v>2</v>
      </c>
    </row>
    <row r="35" spans="2:10" x14ac:dyDescent="0.15">
      <c r="C35" s="809" t="s">
        <v>527</v>
      </c>
      <c r="D35" s="809"/>
      <c r="E35" s="809"/>
      <c r="H35" s="809" t="s">
        <v>527</v>
      </c>
      <c r="I35" s="809"/>
      <c r="J35" s="809"/>
    </row>
    <row r="63" spans="9:9" x14ac:dyDescent="0.15">
      <c r="I63" s="7"/>
    </row>
    <row r="64" spans="9:9" x14ac:dyDescent="0.15">
      <c r="I64" s="7"/>
    </row>
    <row r="66" spans="1:19" ht="17.25" x14ac:dyDescent="0.15">
      <c r="A66" s="810" t="s">
        <v>3</v>
      </c>
      <c r="B66" s="810"/>
      <c r="C66" s="810"/>
      <c r="D66" s="810"/>
      <c r="E66" s="810"/>
      <c r="F66" s="810"/>
      <c r="G66" s="810"/>
      <c r="H66" s="810"/>
      <c r="I66" s="810"/>
      <c r="J66" s="810"/>
      <c r="K66" s="810"/>
      <c r="L66" s="703"/>
    </row>
    <row r="67" spans="1:19" x14ac:dyDescent="0.15">
      <c r="A67" s="809" t="s">
        <v>4</v>
      </c>
      <c r="B67" s="809"/>
      <c r="C67" s="809"/>
      <c r="D67" s="809"/>
      <c r="E67" s="809"/>
      <c r="F67" s="809"/>
      <c r="G67" s="809"/>
      <c r="H67" s="809"/>
      <c r="I67" s="809"/>
      <c r="J67" s="809"/>
      <c r="K67" s="809"/>
      <c r="L67" s="704"/>
    </row>
    <row r="68" spans="1:19" x14ac:dyDescent="0.15">
      <c r="D68" s="7"/>
    </row>
    <row r="69" spans="1:19" ht="12" customHeight="1" x14ac:dyDescent="0.15"/>
    <row r="70" spans="1:19" ht="3.75" customHeight="1" x14ac:dyDescent="0.15"/>
    <row r="71" spans="1:19" ht="12" customHeight="1" x14ac:dyDescent="0.15"/>
    <row r="75" spans="1:19" x14ac:dyDescent="0.15">
      <c r="O75" s="812"/>
      <c r="P75" s="812"/>
      <c r="Q75" s="812"/>
      <c r="R75" s="7"/>
      <c r="S75" s="3"/>
    </row>
    <row r="76" spans="1:19" x14ac:dyDescent="0.15">
      <c r="O76" s="3"/>
      <c r="P76" s="3"/>
      <c r="Q76" s="3"/>
      <c r="R76" s="3"/>
      <c r="S76" s="706"/>
    </row>
    <row r="77" spans="1:19" x14ac:dyDescent="0.15">
      <c r="O77" s="707"/>
      <c r="P77" s="706"/>
      <c r="Q77" s="706"/>
      <c r="R77" s="708"/>
      <c r="S77" s="706"/>
    </row>
    <row r="78" spans="1:19" x14ac:dyDescent="0.15">
      <c r="M78" s="709"/>
      <c r="N78" s="709"/>
      <c r="O78" s="707"/>
      <c r="P78" s="706"/>
      <c r="Q78" s="706"/>
      <c r="R78" s="708"/>
      <c r="S78" s="706"/>
    </row>
    <row r="79" spans="1:19" x14ac:dyDescent="0.15">
      <c r="M79" s="709"/>
      <c r="N79" s="709"/>
      <c r="O79" s="707"/>
      <c r="P79" s="706"/>
      <c r="Q79" s="706"/>
      <c r="R79" s="708"/>
      <c r="S79" s="706"/>
    </row>
    <row r="80" spans="1:19" x14ac:dyDescent="0.15">
      <c r="M80" s="709"/>
      <c r="N80" s="709"/>
      <c r="O80" s="707"/>
      <c r="P80" s="706"/>
      <c r="Q80" s="706"/>
      <c r="R80" s="708"/>
      <c r="S80" s="706"/>
    </row>
    <row r="81" spans="2:19" x14ac:dyDescent="0.15">
      <c r="M81" s="709"/>
      <c r="N81" s="709"/>
      <c r="O81" s="707"/>
      <c r="P81" s="706"/>
      <c r="Q81" s="706"/>
      <c r="R81" s="708"/>
      <c r="S81" s="706"/>
    </row>
    <row r="94" spans="2:19" ht="13.5" customHeight="1" x14ac:dyDescent="0.15">
      <c r="B94" s="632" t="s">
        <v>641</v>
      </c>
      <c r="C94" s="632"/>
      <c r="D94" s="632"/>
      <c r="E94" s="632"/>
      <c r="F94" s="632"/>
      <c r="G94" s="632"/>
      <c r="H94" s="632"/>
      <c r="I94" s="632"/>
      <c r="J94" s="632"/>
      <c r="K94" s="632"/>
      <c r="L94" s="632"/>
      <c r="M94" s="632"/>
      <c r="N94" s="632"/>
      <c r="O94" s="632"/>
      <c r="P94" s="632"/>
    </row>
    <row r="95" spans="2:19" ht="13.5" customHeight="1" x14ac:dyDescent="0.15">
      <c r="B95" s="633" t="s">
        <v>640</v>
      </c>
      <c r="C95" s="633"/>
      <c r="D95" s="633"/>
      <c r="E95" s="633"/>
      <c r="F95" s="633"/>
      <c r="G95" s="633"/>
      <c r="H95" s="633"/>
      <c r="I95" s="633"/>
      <c r="J95" s="633"/>
      <c r="K95" s="633"/>
      <c r="L95" s="633"/>
      <c r="M95" s="633"/>
      <c r="N95" s="633"/>
      <c r="O95" s="633"/>
      <c r="P95" s="633"/>
    </row>
    <row r="97" spans="1:21" ht="17.25" x14ac:dyDescent="0.15">
      <c r="A97" s="810" t="s">
        <v>5</v>
      </c>
      <c r="B97" s="810"/>
      <c r="C97" s="810"/>
      <c r="D97" s="810"/>
      <c r="E97" s="810"/>
      <c r="F97" s="810"/>
      <c r="G97" s="810"/>
      <c r="H97" s="810"/>
      <c r="I97" s="810"/>
      <c r="J97" s="810"/>
      <c r="K97" s="810"/>
      <c r="L97" s="703"/>
    </row>
    <row r="98" spans="1:21" x14ac:dyDescent="0.15">
      <c r="A98" s="809" t="s">
        <v>784</v>
      </c>
      <c r="B98" s="809"/>
      <c r="C98" s="809"/>
      <c r="D98" s="809"/>
      <c r="E98" s="809"/>
      <c r="F98" s="809"/>
      <c r="G98" s="809"/>
      <c r="H98" s="809"/>
      <c r="I98" s="809"/>
      <c r="J98" s="809"/>
      <c r="K98" s="809"/>
      <c r="L98" s="1"/>
    </row>
    <row r="108" spans="1:21" x14ac:dyDescent="0.15">
      <c r="M108" s="812"/>
      <c r="N108" s="812"/>
      <c r="O108" s="7"/>
      <c r="P108" s="7"/>
      <c r="Q108" s="7"/>
      <c r="R108" s="7"/>
      <c r="S108" s="7"/>
      <c r="T108" s="7"/>
      <c r="U108" s="7"/>
    </row>
    <row r="109" spans="1:21" x14ac:dyDescent="0.15">
      <c r="M109" s="710"/>
      <c r="N109" s="710"/>
      <c r="O109" s="710"/>
      <c r="P109" s="711"/>
      <c r="Q109" s="711"/>
      <c r="R109" s="710"/>
      <c r="S109" s="710"/>
      <c r="T109" s="711"/>
      <c r="U109" s="710"/>
    </row>
    <row r="110" spans="1:21" x14ac:dyDescent="0.15">
      <c r="M110" s="712"/>
      <c r="N110" s="713"/>
      <c r="O110" s="713"/>
      <c r="P110" s="713"/>
      <c r="Q110" s="713"/>
      <c r="R110" s="713"/>
      <c r="S110" s="713"/>
      <c r="T110" s="713"/>
      <c r="U110" s="714"/>
    </row>
    <row r="133" spans="1:19" ht="17.25" x14ac:dyDescent="0.15">
      <c r="A133" s="810" t="s">
        <v>528</v>
      </c>
      <c r="B133" s="810"/>
      <c r="C133" s="810"/>
      <c r="D133" s="810"/>
      <c r="E133" s="810"/>
      <c r="F133" s="810"/>
      <c r="G133" s="810"/>
      <c r="H133" s="810"/>
      <c r="I133" s="810"/>
      <c r="J133" s="810"/>
      <c r="K133" s="810"/>
    </row>
    <row r="134" spans="1:19" ht="15" customHeight="1" x14ac:dyDescent="0.15">
      <c r="A134" s="1"/>
      <c r="B134" s="1"/>
      <c r="C134" s="1"/>
      <c r="D134" s="1"/>
      <c r="E134" s="809" t="s">
        <v>529</v>
      </c>
      <c r="F134" s="809"/>
      <c r="G134" s="809"/>
      <c r="H134" s="809"/>
      <c r="I134" s="1"/>
      <c r="J134" s="1"/>
      <c r="K134" s="1"/>
    </row>
    <row r="135" spans="1:19" x14ac:dyDescent="0.15">
      <c r="A135" s="809" t="s">
        <v>674</v>
      </c>
      <c r="B135" s="809"/>
      <c r="C135" s="809"/>
      <c r="D135" s="809"/>
      <c r="E135" s="809"/>
      <c r="F135" s="809"/>
      <c r="G135" s="809"/>
      <c r="H135" s="809"/>
      <c r="I135" s="809"/>
      <c r="J135" s="809"/>
      <c r="K135" s="809"/>
      <c r="M135" s="7"/>
      <c r="N135" s="3"/>
      <c r="O135" s="7"/>
      <c r="P135" s="7"/>
      <c r="Q135" s="3"/>
      <c r="R135" s="7"/>
      <c r="S135" s="7"/>
    </row>
    <row r="136" spans="1:19" x14ac:dyDescent="0.15">
      <c r="B136" s="1"/>
      <c r="J136" s="2" t="s">
        <v>675</v>
      </c>
      <c r="M136" s="7"/>
      <c r="N136" s="7"/>
      <c r="O136" s="7"/>
      <c r="P136" s="7"/>
      <c r="Q136" s="715"/>
      <c r="R136" s="7"/>
      <c r="S136" s="7"/>
    </row>
    <row r="137" spans="1:19" x14ac:dyDescent="0.15">
      <c r="I137" s="3"/>
      <c r="J137" s="4"/>
      <c r="M137" s="7"/>
      <c r="N137" s="7"/>
      <c r="O137" s="7"/>
      <c r="P137" s="7"/>
      <c r="Q137" s="715"/>
      <c r="R137" s="7"/>
      <c r="S137" s="7"/>
    </row>
    <row r="138" spans="1:19" x14ac:dyDescent="0.15">
      <c r="M138" s="7"/>
      <c r="N138" s="7"/>
      <c r="O138" s="7"/>
      <c r="P138" s="7"/>
      <c r="Q138" s="715"/>
      <c r="R138" s="812"/>
      <c r="S138" s="812"/>
    </row>
    <row r="139" spans="1:19" x14ac:dyDescent="0.15">
      <c r="M139" s="7"/>
      <c r="N139" s="7"/>
      <c r="O139" s="7"/>
      <c r="P139" s="7"/>
      <c r="Q139" s="715"/>
      <c r="R139" s="813"/>
      <c r="S139" s="813"/>
    </row>
    <row r="140" spans="1:19" x14ac:dyDescent="0.15">
      <c r="B140" s="1" t="s">
        <v>7</v>
      </c>
      <c r="K140" s="1" t="s">
        <v>8</v>
      </c>
      <c r="M140" s="7"/>
      <c r="N140" s="7"/>
      <c r="O140" s="7"/>
      <c r="P140" s="7"/>
      <c r="Q140" s="715"/>
      <c r="R140" s="3"/>
      <c r="S140" s="3"/>
    </row>
    <row r="141" spans="1:19" x14ac:dyDescent="0.15">
      <c r="M141" s="7"/>
      <c r="N141" s="7"/>
      <c r="O141" s="7"/>
      <c r="P141" s="7"/>
      <c r="Q141" s="715"/>
      <c r="R141" s="716"/>
      <c r="S141" s="717"/>
    </row>
    <row r="142" spans="1:19" x14ac:dyDescent="0.15">
      <c r="B142" s="5">
        <v>45986</v>
      </c>
      <c r="K142" s="6">
        <v>48454</v>
      </c>
      <c r="M142" s="7"/>
      <c r="N142" s="7"/>
      <c r="O142" s="7"/>
      <c r="P142" s="7"/>
      <c r="Q142" s="715"/>
      <c r="R142" s="7"/>
      <c r="S142" s="7"/>
    </row>
    <row r="143" spans="1:19" x14ac:dyDescent="0.15">
      <c r="M143" s="7"/>
      <c r="N143" s="7"/>
      <c r="O143" s="7"/>
      <c r="P143" s="7"/>
      <c r="Q143" s="715"/>
      <c r="R143" s="7"/>
      <c r="S143" s="7"/>
    </row>
    <row r="144" spans="1:19" x14ac:dyDescent="0.15">
      <c r="M144" s="7"/>
      <c r="N144" s="7"/>
      <c r="O144" s="7"/>
      <c r="P144" s="7"/>
      <c r="Q144" s="715"/>
      <c r="R144" s="7"/>
      <c r="S144" s="7"/>
    </row>
    <row r="145" spans="2:19" x14ac:dyDescent="0.15">
      <c r="M145" s="7"/>
      <c r="N145" s="7"/>
      <c r="O145" s="7"/>
      <c r="P145" s="7"/>
      <c r="Q145" s="715"/>
      <c r="R145" s="7"/>
      <c r="S145" s="7"/>
    </row>
    <row r="146" spans="2:19" x14ac:dyDescent="0.15">
      <c r="M146" s="7"/>
      <c r="N146" s="7"/>
      <c r="O146" s="7"/>
      <c r="P146" s="7"/>
      <c r="Q146" s="715"/>
      <c r="R146" s="7"/>
      <c r="S146" s="7"/>
    </row>
    <row r="147" spans="2:19" x14ac:dyDescent="0.15">
      <c r="M147" s="7"/>
      <c r="N147" s="7"/>
      <c r="O147" s="7"/>
      <c r="P147" s="7"/>
      <c r="Q147" s="715"/>
      <c r="R147" s="7"/>
      <c r="S147" s="7"/>
    </row>
    <row r="148" spans="2:19" x14ac:dyDescent="0.15">
      <c r="M148" s="7"/>
      <c r="N148" s="7"/>
      <c r="O148" s="7"/>
      <c r="P148" s="7"/>
      <c r="Q148" s="715"/>
      <c r="R148" s="7"/>
      <c r="S148" s="7"/>
    </row>
    <row r="149" spans="2:19" x14ac:dyDescent="0.15">
      <c r="M149" s="7"/>
      <c r="N149" s="7"/>
      <c r="O149" s="7"/>
      <c r="P149" s="7"/>
      <c r="Q149" s="715"/>
      <c r="R149" s="7"/>
      <c r="S149" s="7"/>
    </row>
    <row r="150" spans="2:19" x14ac:dyDescent="0.15">
      <c r="M150" s="7"/>
      <c r="N150" s="7"/>
      <c r="O150" s="7"/>
      <c r="P150" s="7"/>
      <c r="Q150" s="715"/>
      <c r="R150" s="7"/>
      <c r="S150" s="7"/>
    </row>
    <row r="151" spans="2:19" x14ac:dyDescent="0.15">
      <c r="M151" s="7"/>
      <c r="N151" s="7"/>
      <c r="O151" s="7"/>
      <c r="P151" s="7"/>
      <c r="Q151" s="715"/>
      <c r="R151" s="7"/>
      <c r="S151" s="7"/>
    </row>
    <row r="152" spans="2:19" x14ac:dyDescent="0.15">
      <c r="M152" s="7"/>
      <c r="N152" s="7"/>
      <c r="O152" s="7"/>
      <c r="P152" s="7"/>
      <c r="Q152" s="715"/>
      <c r="R152" s="7"/>
      <c r="S152" s="7"/>
    </row>
    <row r="153" spans="2:19" x14ac:dyDescent="0.15">
      <c r="M153" s="7"/>
      <c r="N153" s="7"/>
      <c r="O153" s="7"/>
      <c r="P153" s="7"/>
      <c r="Q153" s="718"/>
      <c r="R153" s="7"/>
      <c r="S153" s="7"/>
    </row>
    <row r="155" spans="2:19" x14ac:dyDescent="0.15">
      <c r="B155" s="7"/>
    </row>
    <row r="156" spans="2:19" x14ac:dyDescent="0.15">
      <c r="B156" s="7"/>
    </row>
    <row r="157" spans="2:19" x14ac:dyDescent="0.15">
      <c r="B157" s="7"/>
    </row>
    <row r="158" spans="2:19" ht="17.25" x14ac:dyDescent="0.15">
      <c r="B158" s="703"/>
      <c r="K158" s="703"/>
    </row>
    <row r="159" spans="2:19" x14ac:dyDescent="0.15">
      <c r="B159" s="1"/>
      <c r="K159" s="1"/>
    </row>
    <row r="164" spans="1:16" x14ac:dyDescent="0.15">
      <c r="M164" s="7"/>
      <c r="N164" s="7"/>
      <c r="O164" s="7"/>
      <c r="P164" s="7"/>
    </row>
    <row r="165" spans="1:16" x14ac:dyDescent="0.15">
      <c r="M165" s="7"/>
      <c r="N165" s="3"/>
      <c r="O165" s="3"/>
      <c r="P165" s="7"/>
    </row>
    <row r="166" spans="1:16" ht="17.25" x14ac:dyDescent="0.15">
      <c r="E166" s="810" t="s">
        <v>530</v>
      </c>
      <c r="F166" s="810"/>
      <c r="G166" s="810"/>
      <c r="H166" s="810"/>
      <c r="I166" s="719"/>
      <c r="J166" s="703"/>
      <c r="K166" s="703"/>
      <c r="L166" s="703"/>
      <c r="M166" s="7"/>
      <c r="N166" s="7"/>
      <c r="O166" s="7"/>
      <c r="P166" s="720"/>
    </row>
    <row r="167" spans="1:16" ht="15" customHeight="1" x14ac:dyDescent="0.15">
      <c r="A167" s="1"/>
      <c r="B167" s="1"/>
      <c r="C167" s="1"/>
      <c r="D167" s="1"/>
      <c r="E167" s="809" t="s">
        <v>529</v>
      </c>
      <c r="F167" s="809"/>
      <c r="G167" s="809"/>
      <c r="H167" s="809"/>
      <c r="I167" s="1"/>
      <c r="J167" s="1"/>
      <c r="K167" s="1"/>
      <c r="M167" s="7"/>
      <c r="N167" s="7"/>
      <c r="O167" s="7"/>
      <c r="P167" s="720"/>
    </row>
    <row r="168" spans="1:16" x14ac:dyDescent="0.15">
      <c r="E168" s="809" t="s">
        <v>9</v>
      </c>
      <c r="F168" s="809"/>
      <c r="G168" s="809"/>
      <c r="H168" s="809"/>
      <c r="I168" s="1"/>
      <c r="J168" s="1"/>
      <c r="K168" s="1"/>
      <c r="L168" s="1"/>
      <c r="M168" s="7"/>
      <c r="N168" s="7"/>
      <c r="O168" s="7"/>
      <c r="P168" s="720"/>
    </row>
    <row r="169" spans="1:16" x14ac:dyDescent="0.15">
      <c r="M169" s="7"/>
      <c r="N169" s="7"/>
      <c r="O169" s="7"/>
      <c r="P169" s="720"/>
    </row>
    <row r="170" spans="1:16" x14ac:dyDescent="0.15">
      <c r="D170" s="7"/>
      <c r="M170" s="7"/>
      <c r="N170" s="7"/>
      <c r="O170" s="7"/>
      <c r="P170" s="720"/>
    </row>
    <row r="171" spans="1:16" ht="12" customHeight="1" x14ac:dyDescent="0.15">
      <c r="M171" s="7"/>
      <c r="N171" s="7"/>
      <c r="O171" s="7"/>
      <c r="P171" s="720"/>
    </row>
    <row r="172" spans="1:16" ht="3.75" customHeight="1" x14ac:dyDescent="0.15">
      <c r="M172" s="7"/>
      <c r="N172" s="7"/>
      <c r="O172" s="7"/>
      <c r="P172" s="720"/>
    </row>
    <row r="173" spans="1:16" ht="12" customHeight="1" x14ac:dyDescent="0.15">
      <c r="M173" s="7"/>
      <c r="N173" s="7"/>
      <c r="O173" s="7"/>
      <c r="P173" s="720"/>
    </row>
    <row r="174" spans="1:16" x14ac:dyDescent="0.15">
      <c r="M174" s="7"/>
      <c r="N174" s="7"/>
      <c r="O174" s="7"/>
      <c r="P174" s="720"/>
    </row>
    <row r="175" spans="1:16" x14ac:dyDescent="0.15">
      <c r="M175" s="7"/>
      <c r="N175" s="7"/>
      <c r="O175" s="7"/>
      <c r="P175" s="720"/>
    </row>
    <row r="176" spans="1:16" x14ac:dyDescent="0.15">
      <c r="M176" s="7"/>
      <c r="N176" s="7"/>
      <c r="O176" s="7"/>
      <c r="P176" s="720"/>
    </row>
    <row r="177" spans="2:16" x14ac:dyDescent="0.15">
      <c r="M177" s="7"/>
      <c r="N177" s="7"/>
      <c r="O177" s="7"/>
      <c r="P177" s="720"/>
    </row>
    <row r="178" spans="2:16" x14ac:dyDescent="0.15">
      <c r="M178" s="7"/>
      <c r="N178" s="7"/>
      <c r="O178" s="7"/>
      <c r="P178" s="720"/>
    </row>
    <row r="179" spans="2:16" x14ac:dyDescent="0.15">
      <c r="M179" s="7"/>
      <c r="N179" s="7"/>
      <c r="O179" s="7"/>
      <c r="P179" s="720"/>
    </row>
    <row r="180" spans="2:16" x14ac:dyDescent="0.15">
      <c r="M180" s="7"/>
      <c r="N180" s="7"/>
      <c r="O180" s="7"/>
      <c r="P180" s="720"/>
    </row>
    <row r="181" spans="2:16" x14ac:dyDescent="0.15">
      <c r="M181" s="7"/>
      <c r="N181" s="7"/>
      <c r="O181" s="7"/>
      <c r="P181" s="720"/>
    </row>
    <row r="182" spans="2:16" x14ac:dyDescent="0.15">
      <c r="M182" s="7"/>
      <c r="N182" s="7"/>
      <c r="O182" s="7"/>
      <c r="P182" s="720"/>
    </row>
    <row r="192" spans="2:16" x14ac:dyDescent="0.15">
      <c r="B192" s="7"/>
    </row>
    <row r="193" spans="2:16" x14ac:dyDescent="0.15">
      <c r="B193" s="7"/>
    </row>
    <row r="194" spans="2:16" ht="17.25" x14ac:dyDescent="0.15">
      <c r="B194" s="703"/>
      <c r="K194" s="703"/>
    </row>
    <row r="199" spans="2:16" ht="17.25" x14ac:dyDescent="0.15">
      <c r="G199" s="703" t="s">
        <v>10</v>
      </c>
      <c r="I199" s="703"/>
      <c r="J199" s="703"/>
      <c r="K199" s="703"/>
      <c r="L199" s="703"/>
      <c r="M199" s="703"/>
      <c r="N199" s="703"/>
      <c r="O199" s="703"/>
      <c r="P199" s="703"/>
    </row>
    <row r="200" spans="2:16" x14ac:dyDescent="0.15">
      <c r="G200" s="1" t="s">
        <v>531</v>
      </c>
      <c r="I200" s="1"/>
      <c r="J200" s="1"/>
      <c r="K200" s="1"/>
      <c r="L200" s="1"/>
      <c r="M200" s="1"/>
      <c r="N200" s="1"/>
      <c r="O200" s="1"/>
      <c r="P200" s="1"/>
    </row>
    <row r="201" spans="2:16" x14ac:dyDescent="0.15">
      <c r="F201" s="809" t="s">
        <v>532</v>
      </c>
      <c r="G201" s="809"/>
      <c r="H201" s="809"/>
    </row>
    <row r="203" spans="2:16" ht="12" customHeight="1" x14ac:dyDescent="0.15">
      <c r="D203" s="2" t="s">
        <v>14</v>
      </c>
    </row>
    <row r="204" spans="2:16" ht="3.75" customHeight="1" x14ac:dyDescent="0.15"/>
    <row r="205" spans="2:16" ht="12" customHeight="1" x14ac:dyDescent="0.15">
      <c r="D205" s="2" t="s">
        <v>15</v>
      </c>
    </row>
    <row r="206" spans="2:16" ht="3.75" customHeight="1" x14ac:dyDescent="0.15"/>
    <row r="207" spans="2:16" ht="12" customHeight="1" x14ac:dyDescent="0.15">
      <c r="D207" s="2" t="s">
        <v>16</v>
      </c>
    </row>
    <row r="223" spans="2:11" ht="17.25" x14ac:dyDescent="0.15">
      <c r="B223" s="703"/>
      <c r="K223" s="703"/>
    </row>
    <row r="224" spans="2:11" x14ac:dyDescent="0.15">
      <c r="B224" s="1"/>
      <c r="K224" s="1"/>
    </row>
    <row r="231" spans="1:15" ht="17.25" x14ac:dyDescent="0.15">
      <c r="F231" s="703" t="s">
        <v>11</v>
      </c>
      <c r="H231" s="703"/>
      <c r="I231" s="703"/>
      <c r="J231" s="703"/>
      <c r="K231" s="703"/>
      <c r="L231" s="703"/>
      <c r="M231" s="703"/>
      <c r="N231" s="703"/>
      <c r="O231" s="703"/>
    </row>
    <row r="232" spans="1:15" x14ac:dyDescent="0.15">
      <c r="A232" s="809" t="s">
        <v>531</v>
      </c>
      <c r="B232" s="809"/>
      <c r="C232" s="809"/>
      <c r="D232" s="809"/>
      <c r="E232" s="809"/>
      <c r="F232" s="809"/>
      <c r="G232" s="809"/>
      <c r="H232" s="809"/>
      <c r="I232" s="809"/>
      <c r="J232" s="809"/>
      <c r="K232" s="809"/>
      <c r="L232" s="1"/>
      <c r="M232" s="1"/>
      <c r="N232" s="1"/>
      <c r="O232" s="1"/>
    </row>
    <row r="233" spans="1:15" ht="19.5" customHeight="1" x14ac:dyDescent="0.15">
      <c r="A233" s="809" t="s">
        <v>674</v>
      </c>
      <c r="B233" s="809"/>
      <c r="C233" s="809"/>
      <c r="D233" s="809"/>
      <c r="E233" s="809"/>
      <c r="F233" s="809"/>
      <c r="G233" s="809"/>
      <c r="H233" s="809"/>
      <c r="I233" s="809"/>
      <c r="J233" s="809"/>
      <c r="K233" s="809"/>
    </row>
    <row r="264" spans="2:21" s="7" customFormat="1" x14ac:dyDescent="0.15"/>
    <row r="265" spans="2:21" s="7" customFormat="1" x14ac:dyDescent="0.15">
      <c r="B265" s="780"/>
      <c r="C265" s="780"/>
      <c r="D265" s="780"/>
      <c r="E265" s="780" t="s">
        <v>526</v>
      </c>
      <c r="F265" s="780"/>
      <c r="G265" s="780"/>
      <c r="H265" s="780"/>
      <c r="I265" s="780"/>
      <c r="J265" s="780"/>
      <c r="K265" s="780"/>
      <c r="L265" s="780"/>
      <c r="M265" s="780"/>
      <c r="N265" s="780"/>
      <c r="O265" s="780" t="s">
        <v>12</v>
      </c>
      <c r="P265" s="780"/>
      <c r="Q265" s="780"/>
      <c r="R265" s="780"/>
      <c r="S265" s="780"/>
      <c r="T265" s="780"/>
      <c r="U265" s="780"/>
    </row>
    <row r="266" spans="2:21" s="7" customFormat="1" x14ac:dyDescent="0.15">
      <c r="B266" s="780"/>
      <c r="C266" s="780"/>
      <c r="D266" s="780"/>
      <c r="E266" s="780" t="s">
        <v>624</v>
      </c>
      <c r="F266" s="781">
        <v>97509</v>
      </c>
      <c r="G266" s="782"/>
      <c r="H266" s="782"/>
      <c r="I266" s="782"/>
      <c r="J266" s="782"/>
      <c r="K266" s="780"/>
      <c r="L266" s="780"/>
      <c r="M266" s="780"/>
      <c r="N266" s="780"/>
      <c r="O266" s="780"/>
      <c r="P266" s="780" t="s">
        <v>14</v>
      </c>
      <c r="Q266" s="780" t="s">
        <v>15</v>
      </c>
      <c r="R266" s="780" t="s">
        <v>16</v>
      </c>
      <c r="S266" s="780"/>
      <c r="T266" s="780"/>
      <c r="U266" s="780"/>
    </row>
    <row r="267" spans="2:21" s="7" customFormat="1" x14ac:dyDescent="0.15">
      <c r="B267" s="780"/>
      <c r="C267" s="780"/>
      <c r="D267" s="780"/>
      <c r="E267" s="780" t="s">
        <v>643</v>
      </c>
      <c r="F267" s="781">
        <v>98151</v>
      </c>
      <c r="G267" s="783"/>
      <c r="H267" s="783"/>
      <c r="I267" s="783"/>
      <c r="J267" s="783"/>
      <c r="K267" s="780"/>
      <c r="L267" s="780"/>
      <c r="M267" s="780"/>
      <c r="N267" s="780"/>
      <c r="O267" s="780" t="s">
        <v>18</v>
      </c>
      <c r="P267" s="780">
        <v>639</v>
      </c>
      <c r="Q267" s="780">
        <v>5930</v>
      </c>
      <c r="R267" s="780">
        <v>20136</v>
      </c>
      <c r="S267" s="780"/>
      <c r="T267" s="780"/>
      <c r="U267" s="780"/>
    </row>
    <row r="268" spans="2:21" s="7" customFormat="1" x14ac:dyDescent="0.15">
      <c r="B268" s="780"/>
      <c r="C268" s="780"/>
      <c r="D268" s="780"/>
      <c r="E268" s="780" t="s">
        <v>680</v>
      </c>
      <c r="F268" s="781">
        <v>98377</v>
      </c>
      <c r="G268" s="783"/>
      <c r="H268" s="783"/>
      <c r="I268" s="783"/>
      <c r="J268" s="783"/>
      <c r="K268" s="780"/>
      <c r="L268" s="780"/>
      <c r="M268" s="780"/>
      <c r="N268" s="780"/>
      <c r="O268" s="780" t="s">
        <v>20</v>
      </c>
      <c r="P268" s="780">
        <v>460</v>
      </c>
      <c r="Q268" s="780">
        <v>6270</v>
      </c>
      <c r="R268" s="780">
        <v>24104</v>
      </c>
      <c r="S268" s="780"/>
      <c r="T268" s="780"/>
      <c r="U268" s="780"/>
    </row>
    <row r="269" spans="2:21" s="7" customFormat="1" x14ac:dyDescent="0.15">
      <c r="B269" s="780"/>
      <c r="C269" s="780"/>
      <c r="D269" s="780"/>
      <c r="E269" s="780" t="s">
        <v>722</v>
      </c>
      <c r="F269" s="781">
        <v>98689</v>
      </c>
      <c r="G269" s="783"/>
      <c r="H269" s="783"/>
      <c r="I269" s="783"/>
      <c r="J269" s="783"/>
      <c r="K269" s="780"/>
      <c r="L269" s="780"/>
      <c r="M269" s="780"/>
      <c r="N269" s="780"/>
      <c r="O269" s="780" t="s">
        <v>22</v>
      </c>
      <c r="P269" s="780">
        <v>335</v>
      </c>
      <c r="Q269" s="780">
        <v>6502</v>
      </c>
      <c r="R269" s="780">
        <v>27395</v>
      </c>
      <c r="S269" s="780"/>
      <c r="T269" s="780"/>
      <c r="U269" s="780"/>
    </row>
    <row r="270" spans="2:21" s="7" customFormat="1" x14ac:dyDescent="0.15">
      <c r="B270" s="780"/>
      <c r="C270" s="780"/>
      <c r="D270" s="780"/>
      <c r="E270" s="784" t="s">
        <v>761</v>
      </c>
      <c r="F270" s="781">
        <v>99678</v>
      </c>
      <c r="G270" s="783"/>
      <c r="H270" s="783"/>
      <c r="I270" s="783"/>
      <c r="J270" s="783"/>
      <c r="K270" s="780"/>
      <c r="L270" s="780"/>
      <c r="M270" s="780"/>
      <c r="N270" s="780"/>
      <c r="O270" s="780" t="s">
        <v>24</v>
      </c>
      <c r="P270" s="780">
        <v>262</v>
      </c>
      <c r="Q270" s="780">
        <v>6250</v>
      </c>
      <c r="R270" s="780">
        <v>28766</v>
      </c>
      <c r="S270" s="780"/>
      <c r="T270" s="780"/>
      <c r="U270" s="780"/>
    </row>
    <row r="271" spans="2:21" s="7" customFormat="1" x14ac:dyDescent="0.15">
      <c r="B271" s="780"/>
      <c r="C271" s="780"/>
      <c r="D271" s="780"/>
      <c r="E271" s="785"/>
      <c r="F271" s="783"/>
      <c r="G271" s="783"/>
      <c r="H271" s="783"/>
      <c r="I271" s="783"/>
      <c r="J271" s="783"/>
      <c r="K271" s="780"/>
      <c r="L271" s="780"/>
      <c r="M271" s="780"/>
      <c r="N271" s="780"/>
      <c r="O271" s="780" t="s">
        <v>26</v>
      </c>
      <c r="P271" s="780">
        <v>334</v>
      </c>
      <c r="Q271" s="780">
        <v>5375</v>
      </c>
      <c r="R271" s="780">
        <v>29283</v>
      </c>
      <c r="S271" s="780"/>
      <c r="T271" s="780"/>
      <c r="U271" s="780"/>
    </row>
    <row r="272" spans="2:21" s="7" customFormat="1" x14ac:dyDescent="0.15">
      <c r="B272" s="780"/>
      <c r="C272" s="780"/>
      <c r="D272" s="780"/>
      <c r="E272" s="786" t="s">
        <v>27</v>
      </c>
      <c r="F272" s="780"/>
      <c r="G272" s="780"/>
      <c r="H272" s="780"/>
      <c r="I272" s="780"/>
      <c r="J272" s="780"/>
      <c r="K272" s="780"/>
      <c r="L272" s="780"/>
      <c r="M272" s="780"/>
      <c r="N272" s="780"/>
      <c r="O272" s="780" t="s">
        <v>28</v>
      </c>
      <c r="P272" s="780">
        <v>251</v>
      </c>
      <c r="Q272" s="780">
        <v>5032</v>
      </c>
      <c r="R272" s="780">
        <v>28169</v>
      </c>
      <c r="S272" s="780"/>
      <c r="T272" s="780"/>
      <c r="U272" s="780"/>
    </row>
    <row r="273" spans="1:21" s="7" customFormat="1" ht="27" x14ac:dyDescent="0.15">
      <c r="B273" s="780"/>
      <c r="C273" s="780"/>
      <c r="D273" s="780"/>
      <c r="E273" s="787"/>
      <c r="F273" s="788" t="s">
        <v>572</v>
      </c>
      <c r="G273" s="788" t="s">
        <v>672</v>
      </c>
      <c r="H273" s="788" t="s">
        <v>715</v>
      </c>
      <c r="I273" s="788" t="s">
        <v>726</v>
      </c>
      <c r="J273" s="789" t="s">
        <v>762</v>
      </c>
      <c r="K273" s="780"/>
      <c r="L273" s="780"/>
      <c r="M273" s="780"/>
      <c r="N273" s="780"/>
      <c r="O273" s="780" t="s">
        <v>510</v>
      </c>
      <c r="P273" s="780">
        <v>267</v>
      </c>
      <c r="Q273" s="780">
        <v>4964</v>
      </c>
      <c r="R273" s="780">
        <v>28864</v>
      </c>
      <c r="S273" s="780"/>
      <c r="T273" s="780"/>
      <c r="U273" s="780"/>
    </row>
    <row r="274" spans="1:21" s="7" customFormat="1" x14ac:dyDescent="0.15">
      <c r="A274" s="721"/>
      <c r="B274" s="790"/>
      <c r="C274" s="780"/>
      <c r="D274" s="780"/>
      <c r="E274" s="791" t="s">
        <v>17</v>
      </c>
      <c r="F274" s="782">
        <v>1251</v>
      </c>
      <c r="G274" s="783">
        <v>1296</v>
      </c>
      <c r="H274" s="783">
        <v>1240</v>
      </c>
      <c r="I274" s="783">
        <v>1178</v>
      </c>
      <c r="J274" s="780">
        <v>1144</v>
      </c>
      <c r="K274" s="780"/>
      <c r="L274" s="780"/>
      <c r="M274" s="780"/>
      <c r="N274" s="780"/>
      <c r="O274" s="780"/>
      <c r="P274" s="780"/>
      <c r="Q274" s="780"/>
      <c r="R274" s="780"/>
      <c r="S274" s="780"/>
      <c r="T274" s="780"/>
      <c r="U274" s="780"/>
    </row>
    <row r="275" spans="1:21" s="7" customFormat="1" x14ac:dyDescent="0.15">
      <c r="A275" s="721"/>
      <c r="B275" s="790"/>
      <c r="C275" s="780"/>
      <c r="D275" s="780"/>
      <c r="E275" s="791" t="s">
        <v>19</v>
      </c>
      <c r="F275" s="782">
        <v>562</v>
      </c>
      <c r="G275" s="783">
        <v>634</v>
      </c>
      <c r="H275" s="783">
        <v>624</v>
      </c>
      <c r="I275" s="783">
        <v>686</v>
      </c>
      <c r="J275" s="780">
        <v>662</v>
      </c>
      <c r="K275" s="780"/>
      <c r="L275" s="780"/>
      <c r="M275" s="780"/>
      <c r="N275" s="780"/>
      <c r="O275" s="780"/>
      <c r="P275" s="780"/>
      <c r="Q275" s="780"/>
      <c r="R275" s="780"/>
      <c r="S275" s="780"/>
      <c r="T275" s="780"/>
      <c r="U275" s="780"/>
    </row>
    <row r="276" spans="1:21" s="7" customFormat="1" x14ac:dyDescent="0.15">
      <c r="A276" s="721"/>
      <c r="B276" s="790"/>
      <c r="C276" s="780"/>
      <c r="D276" s="780"/>
      <c r="E276" s="786" t="s">
        <v>29</v>
      </c>
      <c r="F276" s="780"/>
      <c r="G276" s="780"/>
      <c r="H276" s="780"/>
      <c r="I276" s="780"/>
      <c r="J276" s="780"/>
      <c r="K276" s="780"/>
      <c r="L276" s="780"/>
      <c r="M276" s="780"/>
      <c r="N276" s="780"/>
      <c r="O276" s="780"/>
      <c r="P276" s="780"/>
      <c r="Q276" s="780"/>
      <c r="R276" s="780"/>
      <c r="S276" s="780"/>
      <c r="T276" s="780"/>
      <c r="U276" s="780"/>
    </row>
    <row r="277" spans="1:21" s="7" customFormat="1" ht="27" x14ac:dyDescent="0.15">
      <c r="A277" s="721"/>
      <c r="B277" s="790"/>
      <c r="C277" s="780"/>
      <c r="D277" s="780"/>
      <c r="E277" s="787"/>
      <c r="F277" s="788" t="s">
        <v>573</v>
      </c>
      <c r="G277" s="788" t="s">
        <v>678</v>
      </c>
      <c r="H277" s="788" t="s">
        <v>716</v>
      </c>
      <c r="I277" s="788" t="s">
        <v>727</v>
      </c>
      <c r="J277" s="789" t="s">
        <v>763</v>
      </c>
      <c r="K277" s="780"/>
      <c r="L277" s="780"/>
      <c r="M277" s="780"/>
      <c r="N277" s="780"/>
      <c r="O277" s="780" t="s">
        <v>30</v>
      </c>
      <c r="P277" s="780"/>
      <c r="Q277" s="780"/>
      <c r="R277" s="780"/>
      <c r="S277" s="780"/>
      <c r="T277" s="780"/>
      <c r="U277" s="780"/>
    </row>
    <row r="278" spans="1:21" s="7" customFormat="1" x14ac:dyDescent="0.15">
      <c r="B278" s="780"/>
      <c r="C278" s="780"/>
      <c r="D278" s="780"/>
      <c r="E278" s="791" t="s">
        <v>21</v>
      </c>
      <c r="F278" s="783">
        <v>5583</v>
      </c>
      <c r="G278" s="783">
        <v>5804</v>
      </c>
      <c r="H278" s="783">
        <v>5310</v>
      </c>
      <c r="I278" s="783">
        <v>5517</v>
      </c>
      <c r="J278" s="780">
        <v>6035</v>
      </c>
      <c r="K278" s="780"/>
      <c r="L278" s="780"/>
      <c r="M278" s="780"/>
      <c r="N278" s="780"/>
      <c r="O278" s="780"/>
      <c r="P278" s="780"/>
      <c r="Q278" s="780"/>
      <c r="R278" s="780"/>
      <c r="S278" s="780"/>
      <c r="T278" s="780"/>
      <c r="U278" s="780"/>
    </row>
    <row r="279" spans="1:21" s="7" customFormat="1" x14ac:dyDescent="0.15">
      <c r="B279" s="780"/>
      <c r="C279" s="780"/>
      <c r="D279" s="780"/>
      <c r="E279" s="791" t="s">
        <v>23</v>
      </c>
      <c r="F279" s="783">
        <v>5426</v>
      </c>
      <c r="G279" s="783">
        <v>5824</v>
      </c>
      <c r="H279" s="783">
        <v>5699</v>
      </c>
      <c r="I279" s="783">
        <v>5697</v>
      </c>
      <c r="J279" s="780">
        <v>5528</v>
      </c>
      <c r="K279" s="780"/>
      <c r="L279" s="780"/>
      <c r="M279" s="780"/>
      <c r="N279" s="780"/>
      <c r="O279" s="780"/>
      <c r="P279" s="780"/>
      <c r="Q279" s="780"/>
      <c r="R279" s="780"/>
      <c r="S279" s="780"/>
      <c r="T279" s="780"/>
      <c r="U279" s="780"/>
    </row>
    <row r="280" spans="1:21" s="7" customFormat="1" x14ac:dyDescent="0.15">
      <c r="B280" s="780"/>
      <c r="C280" s="780"/>
      <c r="D280" s="780"/>
      <c r="E280" s="791"/>
      <c r="F280" s="783"/>
      <c r="G280" s="783"/>
      <c r="H280" s="783"/>
      <c r="I280" s="783"/>
      <c r="J280" s="783"/>
      <c r="K280" s="783"/>
      <c r="L280" s="780"/>
      <c r="M280" s="780"/>
      <c r="N280" s="780"/>
      <c r="O280" s="780"/>
      <c r="P280" s="780"/>
      <c r="Q280" s="792" t="s">
        <v>31</v>
      </c>
      <c r="R280" s="793">
        <v>267</v>
      </c>
      <c r="S280" s="780"/>
      <c r="T280" s="780"/>
      <c r="U280" s="780"/>
    </row>
    <row r="281" spans="1:21" s="7" customFormat="1" x14ac:dyDescent="0.15">
      <c r="B281" s="780"/>
      <c r="C281" s="780"/>
      <c r="D281" s="780"/>
      <c r="E281" s="811" t="s">
        <v>32</v>
      </c>
      <c r="F281" s="811"/>
      <c r="G281" s="811"/>
      <c r="H281" s="780"/>
      <c r="I281" s="784" t="s">
        <v>33</v>
      </c>
      <c r="J281" s="780"/>
      <c r="K281" s="780"/>
      <c r="L281" s="780"/>
      <c r="M281" s="780"/>
      <c r="N281" s="780"/>
      <c r="O281" s="780"/>
      <c r="P281" s="780"/>
      <c r="Q281" s="792" t="s">
        <v>790</v>
      </c>
      <c r="R281" s="793">
        <v>3338</v>
      </c>
      <c r="S281" s="780"/>
      <c r="T281" s="780"/>
      <c r="U281" s="780"/>
    </row>
    <row r="282" spans="1:21" s="7" customFormat="1" x14ac:dyDescent="0.15">
      <c r="B282" s="780"/>
      <c r="C282" s="780"/>
      <c r="D282" s="780"/>
      <c r="E282" s="784"/>
      <c r="F282" s="784" t="s">
        <v>7</v>
      </c>
      <c r="G282" s="784" t="s">
        <v>8</v>
      </c>
      <c r="H282" s="784" t="s">
        <v>35</v>
      </c>
      <c r="I282" s="794">
        <v>96663</v>
      </c>
      <c r="J282" s="780"/>
      <c r="K282" s="780"/>
      <c r="L282" s="780"/>
      <c r="M282" s="780"/>
      <c r="N282" s="780"/>
      <c r="O282" s="780"/>
      <c r="P282" s="780"/>
      <c r="Q282" s="792" t="s">
        <v>791</v>
      </c>
      <c r="R282" s="793">
        <v>1622</v>
      </c>
      <c r="S282" s="780"/>
      <c r="T282" s="780"/>
      <c r="U282" s="780"/>
    </row>
    <row r="283" spans="1:21" s="7" customFormat="1" x14ac:dyDescent="0.15">
      <c r="B283" s="780"/>
      <c r="C283" s="780"/>
      <c r="D283" s="780"/>
      <c r="E283" s="786" t="s">
        <v>543</v>
      </c>
      <c r="F283" s="794">
        <v>47535</v>
      </c>
      <c r="G283" s="794">
        <v>49974</v>
      </c>
      <c r="H283" s="795">
        <f>(I283/I282-1)*100</f>
        <v>0.87520561124732055</v>
      </c>
      <c r="I283" s="794">
        <v>97509</v>
      </c>
      <c r="J283" s="780"/>
      <c r="K283" s="780"/>
      <c r="L283" s="780"/>
      <c r="M283" s="780"/>
      <c r="N283" s="780"/>
      <c r="O283" s="792"/>
      <c r="P283" s="792"/>
      <c r="Q283" s="792" t="s">
        <v>36</v>
      </c>
      <c r="R283" s="793">
        <v>4</v>
      </c>
      <c r="S283" s="780"/>
      <c r="T283" s="780"/>
      <c r="U283" s="780"/>
    </row>
    <row r="284" spans="1:21" s="7" customFormat="1" x14ac:dyDescent="0.15">
      <c r="B284" s="780"/>
      <c r="C284" s="780"/>
      <c r="D284" s="780"/>
      <c r="E284" s="786" t="s">
        <v>647</v>
      </c>
      <c r="F284" s="794">
        <v>47821</v>
      </c>
      <c r="G284" s="794">
        <v>50330</v>
      </c>
      <c r="H284" s="795">
        <f>(I284/I283-1)*100</f>
        <v>0.65840076300649475</v>
      </c>
      <c r="I284" s="794">
        <v>98151</v>
      </c>
      <c r="J284" s="780"/>
      <c r="K284" s="780"/>
      <c r="L284" s="780"/>
      <c r="M284" s="780"/>
      <c r="N284" s="780"/>
      <c r="O284" s="792"/>
      <c r="P284" s="792"/>
      <c r="Q284" s="792" t="s">
        <v>37</v>
      </c>
      <c r="R284" s="793">
        <v>5926</v>
      </c>
      <c r="S284" s="780"/>
      <c r="T284" s="780"/>
      <c r="U284" s="780"/>
    </row>
    <row r="285" spans="1:21" s="7" customFormat="1" x14ac:dyDescent="0.15">
      <c r="B285" s="780"/>
      <c r="C285" s="780"/>
      <c r="D285" s="780"/>
      <c r="E285" s="786" t="s">
        <v>717</v>
      </c>
      <c r="F285" s="794">
        <v>47838</v>
      </c>
      <c r="G285" s="794">
        <v>50539</v>
      </c>
      <c r="H285" s="795">
        <f>(I285/I284-1)*100</f>
        <v>0.23025746044360584</v>
      </c>
      <c r="I285" s="794">
        <v>98377</v>
      </c>
      <c r="J285" s="796"/>
      <c r="K285" s="780"/>
      <c r="L285" s="780"/>
      <c r="M285" s="780"/>
      <c r="N285" s="780"/>
      <c r="O285" s="792"/>
      <c r="P285" s="792"/>
      <c r="Q285" s="792" t="s">
        <v>38</v>
      </c>
      <c r="R285" s="793">
        <v>5145</v>
      </c>
      <c r="S285" s="780"/>
      <c r="T285" s="780"/>
      <c r="U285" s="780"/>
    </row>
    <row r="286" spans="1:21" s="7" customFormat="1" x14ac:dyDescent="0.15">
      <c r="B286" s="780"/>
      <c r="C286" s="780"/>
      <c r="D286" s="780"/>
      <c r="E286" s="786" t="s">
        <v>728</v>
      </c>
      <c r="F286" s="794">
        <v>47933</v>
      </c>
      <c r="G286" s="794">
        <v>50756</v>
      </c>
      <c r="H286" s="795">
        <f>(I286/I285-1)*100</f>
        <v>0.31714730069021257</v>
      </c>
      <c r="I286" s="794">
        <v>98689</v>
      </c>
      <c r="J286" s="780"/>
      <c r="K286" s="780"/>
      <c r="L286" s="780"/>
      <c r="M286" s="780"/>
      <c r="N286" s="780"/>
      <c r="O286" s="792"/>
      <c r="P286" s="792"/>
      <c r="Q286" s="792" t="s">
        <v>799</v>
      </c>
      <c r="R286" s="793">
        <v>3455</v>
      </c>
      <c r="S286" s="780"/>
      <c r="T286" s="780"/>
      <c r="U286" s="780"/>
    </row>
    <row r="287" spans="1:21" s="7" customFormat="1" x14ac:dyDescent="0.15">
      <c r="B287" s="780"/>
      <c r="C287" s="780"/>
      <c r="D287" s="780"/>
      <c r="E287" s="780" t="s">
        <v>761</v>
      </c>
      <c r="F287" s="780">
        <v>48452</v>
      </c>
      <c r="G287" s="780">
        <v>51226</v>
      </c>
      <c r="H287" s="795">
        <f>(I287/I286-1)*100</f>
        <v>1.0021380295676341</v>
      </c>
      <c r="I287" s="794">
        <v>99678</v>
      </c>
      <c r="J287" s="780"/>
      <c r="K287" s="780"/>
      <c r="L287" s="780"/>
      <c r="M287" s="780"/>
      <c r="N287" s="780"/>
      <c r="O287" s="792"/>
      <c r="P287" s="792"/>
      <c r="Q287" s="792" t="s">
        <v>39</v>
      </c>
      <c r="R287" s="793">
        <v>2642</v>
      </c>
      <c r="S287" s="780"/>
      <c r="T287" s="780"/>
      <c r="U287" s="780"/>
    </row>
    <row r="288" spans="1:21" s="7" customFormat="1" x14ac:dyDescent="0.15">
      <c r="B288" s="780"/>
      <c r="C288" s="780"/>
      <c r="D288" s="780"/>
      <c r="E288" s="811" t="s">
        <v>42</v>
      </c>
      <c r="F288" s="811"/>
      <c r="G288" s="780"/>
      <c r="H288" s="780"/>
      <c r="I288" s="780"/>
      <c r="J288" s="780"/>
      <c r="K288" s="780"/>
      <c r="L288" s="780"/>
      <c r="M288" s="780"/>
      <c r="N288" s="780"/>
      <c r="O288" s="792"/>
      <c r="P288" s="792"/>
      <c r="Q288" s="792" t="s">
        <v>40</v>
      </c>
      <c r="R288" s="793">
        <v>2484</v>
      </c>
      <c r="S288" s="780"/>
      <c r="T288" s="780"/>
      <c r="U288" s="780"/>
    </row>
    <row r="289" spans="1:24" s="7" customFormat="1" x14ac:dyDescent="0.15">
      <c r="B289" s="780"/>
      <c r="C289" s="780"/>
      <c r="D289" s="780"/>
      <c r="E289" s="782" t="s">
        <v>43</v>
      </c>
      <c r="F289" s="782" t="s">
        <v>787</v>
      </c>
      <c r="G289" s="782" t="s">
        <v>785</v>
      </c>
      <c r="H289" s="797" t="s">
        <v>786</v>
      </c>
      <c r="I289" s="797" t="s">
        <v>44</v>
      </c>
      <c r="J289" s="782" t="s">
        <v>45</v>
      </c>
      <c r="K289" s="782" t="s">
        <v>789</v>
      </c>
      <c r="L289" s="797" t="s">
        <v>41</v>
      </c>
      <c r="M289" s="782" t="s">
        <v>46</v>
      </c>
      <c r="N289" s="780"/>
      <c r="O289" s="780"/>
      <c r="P289" s="780"/>
      <c r="Q289" s="792" t="s">
        <v>800</v>
      </c>
      <c r="R289" s="793">
        <v>1646</v>
      </c>
      <c r="S289" s="780"/>
      <c r="T289" s="780"/>
      <c r="U289" s="780"/>
    </row>
    <row r="290" spans="1:24" s="7" customFormat="1" x14ac:dyDescent="0.15">
      <c r="B290" s="780"/>
      <c r="C290" s="780"/>
      <c r="D290" s="780"/>
      <c r="E290" s="798" t="s">
        <v>783</v>
      </c>
      <c r="F290" s="799">
        <v>404</v>
      </c>
      <c r="G290" s="799">
        <v>275</v>
      </c>
      <c r="H290" s="799">
        <v>259</v>
      </c>
      <c r="I290" s="799">
        <v>116</v>
      </c>
      <c r="J290" s="799">
        <v>100</v>
      </c>
      <c r="K290" s="799">
        <v>14</v>
      </c>
      <c r="L290" s="799">
        <v>510</v>
      </c>
      <c r="M290" s="800">
        <f>SUM(F290:L290)</f>
        <v>1678</v>
      </c>
      <c r="N290" s="780"/>
      <c r="O290" s="782"/>
      <c r="P290" s="797"/>
      <c r="Q290" s="792" t="s">
        <v>185</v>
      </c>
      <c r="R290" s="793">
        <v>1510</v>
      </c>
      <c r="S290" s="792"/>
      <c r="T290" s="780"/>
      <c r="U290" s="780"/>
    </row>
    <row r="291" spans="1:24" s="7" customFormat="1" x14ac:dyDescent="0.15">
      <c r="B291" s="780"/>
      <c r="C291" s="780"/>
      <c r="D291" s="780"/>
      <c r="E291" s="780" t="s">
        <v>47</v>
      </c>
      <c r="F291" s="780"/>
      <c r="G291" s="780"/>
      <c r="H291" s="780"/>
      <c r="I291" s="780"/>
      <c r="J291" s="780"/>
      <c r="K291" s="780"/>
      <c r="L291" s="780"/>
      <c r="M291" s="780"/>
      <c r="N291" s="782"/>
      <c r="O291" s="801"/>
      <c r="P291" s="801"/>
      <c r="Q291" s="792" t="s">
        <v>191</v>
      </c>
      <c r="R291" s="793">
        <v>1428</v>
      </c>
      <c r="S291" s="780"/>
      <c r="T291" s="780"/>
      <c r="U291" s="780"/>
    </row>
    <row r="292" spans="1:24" s="7" customFormat="1" x14ac:dyDescent="0.15">
      <c r="B292" s="780"/>
      <c r="C292" s="780"/>
      <c r="D292" s="780"/>
      <c r="E292" s="780"/>
      <c r="F292" s="784" t="s">
        <v>7</v>
      </c>
      <c r="G292" s="780"/>
      <c r="H292" s="780"/>
      <c r="I292" s="784" t="s">
        <v>8</v>
      </c>
      <c r="J292" s="780"/>
      <c r="K292" s="780"/>
      <c r="L292" s="780"/>
      <c r="M292" s="780"/>
      <c r="N292" s="801"/>
      <c r="O292" s="780"/>
      <c r="P292" s="780"/>
      <c r="Q292" s="792" t="s">
        <v>718</v>
      </c>
      <c r="R292" s="793">
        <v>1326</v>
      </c>
      <c r="S292" s="780"/>
      <c r="T292" s="780"/>
      <c r="U292" s="780"/>
    </row>
    <row r="293" spans="1:24" s="7" customFormat="1" x14ac:dyDescent="0.15">
      <c r="B293" s="780"/>
      <c r="C293" s="780"/>
      <c r="D293" s="780"/>
      <c r="E293" s="780" t="s">
        <v>48</v>
      </c>
      <c r="F293" s="780">
        <v>2905</v>
      </c>
      <c r="G293" s="780"/>
      <c r="H293" s="780" t="s">
        <v>48</v>
      </c>
      <c r="I293" s="802">
        <v>2972</v>
      </c>
      <c r="J293" s="780"/>
      <c r="K293" s="780"/>
      <c r="L293" s="780"/>
      <c r="M293" s="780"/>
      <c r="N293" s="780"/>
      <c r="O293" s="780"/>
      <c r="P293" s="792"/>
      <c r="Q293" s="792" t="s">
        <v>184</v>
      </c>
      <c r="R293" s="793">
        <v>1068</v>
      </c>
      <c r="S293" s="780"/>
      <c r="T293" s="780"/>
      <c r="U293" s="780"/>
    </row>
    <row r="294" spans="1:24" s="7" customFormat="1" x14ac:dyDescent="0.15">
      <c r="B294" s="780"/>
      <c r="C294" s="780"/>
      <c r="D294" s="780"/>
      <c r="E294" s="780" t="s">
        <v>49</v>
      </c>
      <c r="F294" s="780">
        <v>2836</v>
      </c>
      <c r="G294" s="780"/>
      <c r="H294" s="780" t="s">
        <v>49</v>
      </c>
      <c r="I294" s="802">
        <v>2729</v>
      </c>
      <c r="J294" s="780"/>
      <c r="K294" s="780"/>
      <c r="L294" s="780"/>
      <c r="M294" s="780"/>
      <c r="N294" s="780"/>
      <c r="O294" s="792"/>
      <c r="P294" s="780"/>
      <c r="Q294" s="780" t="s">
        <v>188</v>
      </c>
      <c r="R294" s="803">
        <v>886</v>
      </c>
      <c r="S294" s="780"/>
      <c r="T294" s="792"/>
      <c r="U294" s="792"/>
      <c r="V294" s="718"/>
      <c r="W294" s="718"/>
      <c r="X294" s="718"/>
    </row>
    <row r="295" spans="1:24" s="7" customFormat="1" x14ac:dyDescent="0.15">
      <c r="A295" s="715"/>
      <c r="B295" s="802"/>
      <c r="C295" s="780"/>
      <c r="D295" s="780"/>
      <c r="E295" s="780" t="s">
        <v>50</v>
      </c>
      <c r="F295" s="780">
        <v>2822</v>
      </c>
      <c r="G295" s="780"/>
      <c r="H295" s="780" t="s">
        <v>50</v>
      </c>
      <c r="I295" s="802">
        <v>2636</v>
      </c>
      <c r="J295" s="811" t="s">
        <v>33</v>
      </c>
      <c r="K295" s="811"/>
      <c r="L295" s="780"/>
      <c r="M295" s="780"/>
      <c r="N295" s="780"/>
      <c r="O295" s="792"/>
      <c r="P295" s="780"/>
      <c r="Q295" s="780" t="s">
        <v>187</v>
      </c>
      <c r="R295" s="803">
        <v>778</v>
      </c>
      <c r="S295" s="780"/>
      <c r="T295" s="780"/>
      <c r="U295" s="780"/>
    </row>
    <row r="296" spans="1:24" s="7" customFormat="1" x14ac:dyDescent="0.15">
      <c r="A296" s="715"/>
      <c r="B296" s="802"/>
      <c r="C296" s="780"/>
      <c r="D296" s="780"/>
      <c r="E296" s="780" t="s">
        <v>51</v>
      </c>
      <c r="F296" s="780">
        <v>2896</v>
      </c>
      <c r="G296" s="780"/>
      <c r="H296" s="780" t="s">
        <v>51</v>
      </c>
      <c r="I296" s="802">
        <v>2759</v>
      </c>
      <c r="J296" s="808">
        <f>SUM(J298:K298)</f>
        <v>94440</v>
      </c>
      <c r="K296" s="808"/>
      <c r="L296" s="780"/>
      <c r="M296" s="780"/>
      <c r="N296" s="780"/>
      <c r="O296" s="792"/>
      <c r="P296" s="780"/>
      <c r="Q296" s="780" t="s">
        <v>192</v>
      </c>
      <c r="R296" s="803">
        <v>291</v>
      </c>
      <c r="S296" s="780"/>
      <c r="T296" s="780"/>
      <c r="U296" s="780"/>
    </row>
    <row r="297" spans="1:24" s="7" customFormat="1" x14ac:dyDescent="0.15">
      <c r="A297" s="715"/>
      <c r="B297" s="802"/>
      <c r="C297" s="780"/>
      <c r="D297" s="780"/>
      <c r="E297" s="780" t="s">
        <v>52</v>
      </c>
      <c r="F297" s="780">
        <v>3058</v>
      </c>
      <c r="G297" s="780"/>
      <c r="H297" s="780" t="s">
        <v>52</v>
      </c>
      <c r="I297" s="802">
        <v>2728</v>
      </c>
      <c r="J297" s="784" t="s">
        <v>7</v>
      </c>
      <c r="K297" s="784" t="s">
        <v>8</v>
      </c>
      <c r="L297" s="780"/>
      <c r="M297" s="780"/>
      <c r="N297" s="780"/>
      <c r="O297" s="780"/>
      <c r="P297" s="780"/>
      <c r="Q297" s="792" t="s">
        <v>14</v>
      </c>
      <c r="R297" s="793">
        <v>267</v>
      </c>
      <c r="S297" s="780"/>
      <c r="T297" s="780"/>
      <c r="U297" s="780"/>
    </row>
    <row r="298" spans="1:24" s="7" customFormat="1" x14ac:dyDescent="0.15">
      <c r="A298" s="715"/>
      <c r="B298" s="802"/>
      <c r="C298" s="780"/>
      <c r="D298" s="780"/>
      <c r="E298" s="780" t="s">
        <v>53</v>
      </c>
      <c r="F298" s="780">
        <v>2788</v>
      </c>
      <c r="G298" s="780"/>
      <c r="H298" s="780" t="s">
        <v>54</v>
      </c>
      <c r="I298" s="802">
        <v>3023</v>
      </c>
      <c r="J298" s="804">
        <f>SUM(F293:F310)</f>
        <v>45986</v>
      </c>
      <c r="K298" s="805">
        <f>SUM(I293:I310)</f>
        <v>48454</v>
      </c>
      <c r="L298" s="780"/>
      <c r="M298" s="780"/>
      <c r="N298" s="780"/>
      <c r="O298" s="780"/>
      <c r="P298" s="780"/>
      <c r="Q298" s="792" t="s">
        <v>15</v>
      </c>
      <c r="R298" s="793">
        <v>4964</v>
      </c>
      <c r="S298" s="780"/>
      <c r="T298" s="780"/>
      <c r="U298" s="780"/>
    </row>
    <row r="299" spans="1:24" s="7" customFormat="1" x14ac:dyDescent="0.15">
      <c r="A299" s="715"/>
      <c r="B299" s="802"/>
      <c r="C299" s="780"/>
      <c r="D299" s="780"/>
      <c r="E299" s="780" t="s">
        <v>55</v>
      </c>
      <c r="F299" s="780">
        <v>3199</v>
      </c>
      <c r="G299" s="780"/>
      <c r="H299" s="780" t="s">
        <v>55</v>
      </c>
      <c r="I299" s="802">
        <v>3354</v>
      </c>
      <c r="J299" s="780"/>
      <c r="K299" s="780"/>
      <c r="L299" s="780"/>
      <c r="M299" s="780"/>
      <c r="N299" s="780"/>
      <c r="O299" s="780"/>
      <c r="P299" s="780"/>
      <c r="Q299" s="792" t="s">
        <v>16</v>
      </c>
      <c r="R299" s="793">
        <v>28864</v>
      </c>
      <c r="S299" s="780"/>
      <c r="T299" s="780"/>
      <c r="U299" s="780"/>
    </row>
    <row r="300" spans="1:24" s="7" customFormat="1" x14ac:dyDescent="0.15">
      <c r="A300" s="715"/>
      <c r="B300" s="802"/>
      <c r="C300" s="780"/>
      <c r="D300" s="780"/>
      <c r="E300" s="780" t="s">
        <v>56</v>
      </c>
      <c r="F300" s="780">
        <v>3392</v>
      </c>
      <c r="G300" s="780"/>
      <c r="H300" s="780" t="s">
        <v>56</v>
      </c>
      <c r="I300" s="802">
        <v>3504</v>
      </c>
      <c r="J300" s="780"/>
      <c r="K300" s="780"/>
      <c r="L300" s="780"/>
      <c r="M300" s="780"/>
      <c r="N300" s="780"/>
      <c r="O300" s="780"/>
      <c r="P300" s="780"/>
      <c r="Q300" s="780"/>
      <c r="R300" s="780"/>
      <c r="S300" s="780"/>
      <c r="T300" s="780"/>
      <c r="U300" s="780"/>
    </row>
    <row r="301" spans="1:24" s="7" customFormat="1" x14ac:dyDescent="0.15">
      <c r="A301" s="715"/>
      <c r="B301" s="802"/>
      <c r="C301" s="780"/>
      <c r="D301" s="780"/>
      <c r="E301" s="780" t="s">
        <v>57</v>
      </c>
      <c r="F301" s="780">
        <v>3694</v>
      </c>
      <c r="G301" s="780"/>
      <c r="H301" s="780" t="s">
        <v>58</v>
      </c>
      <c r="I301" s="802">
        <v>3865</v>
      </c>
      <c r="J301" s="780"/>
      <c r="K301" s="780"/>
      <c r="L301" s="780"/>
      <c r="M301" s="780"/>
      <c r="N301" s="780"/>
      <c r="O301" s="780"/>
      <c r="P301" s="780"/>
      <c r="Q301" s="780"/>
      <c r="R301" s="780"/>
      <c r="S301" s="780"/>
      <c r="T301" s="780"/>
      <c r="U301" s="780"/>
    </row>
    <row r="302" spans="1:24" s="7" customFormat="1" x14ac:dyDescent="0.15">
      <c r="A302" s="715"/>
      <c r="B302" s="802"/>
      <c r="C302" s="780"/>
      <c r="D302" s="780"/>
      <c r="E302" s="780" t="s">
        <v>59</v>
      </c>
      <c r="F302" s="780">
        <v>3144</v>
      </c>
      <c r="G302" s="780"/>
      <c r="H302" s="780" t="s">
        <v>60</v>
      </c>
      <c r="I302" s="802">
        <v>3338</v>
      </c>
      <c r="J302" s="780"/>
      <c r="K302" s="780"/>
      <c r="L302" s="780"/>
      <c r="M302" s="780"/>
      <c r="N302" s="780"/>
      <c r="O302" s="780"/>
      <c r="P302" s="780"/>
      <c r="Q302" s="792"/>
      <c r="R302" s="792"/>
      <c r="S302" s="780"/>
      <c r="T302" s="780"/>
      <c r="U302" s="780"/>
    </row>
    <row r="303" spans="1:24" s="7" customFormat="1" x14ac:dyDescent="0.15">
      <c r="A303" s="715"/>
      <c r="B303" s="802"/>
      <c r="C303" s="780"/>
      <c r="D303" s="780"/>
      <c r="E303" s="780" t="s">
        <v>61</v>
      </c>
      <c r="F303" s="780">
        <v>2802</v>
      </c>
      <c r="G303" s="780"/>
      <c r="H303" s="780" t="s">
        <v>61</v>
      </c>
      <c r="I303" s="802">
        <v>2845</v>
      </c>
      <c r="J303" s="780"/>
      <c r="K303" s="780"/>
      <c r="L303" s="780"/>
      <c r="M303" s="780"/>
      <c r="N303" s="780"/>
      <c r="O303" s="780"/>
      <c r="P303" s="780"/>
      <c r="Q303" s="780"/>
      <c r="R303" s="780"/>
      <c r="S303" s="780"/>
      <c r="T303" s="780"/>
      <c r="U303" s="780"/>
    </row>
    <row r="304" spans="1:24" s="7" customFormat="1" x14ac:dyDescent="0.15">
      <c r="A304" s="715"/>
      <c r="B304" s="802"/>
      <c r="C304" s="780"/>
      <c r="D304" s="780"/>
      <c r="E304" s="780" t="s">
        <v>62</v>
      </c>
      <c r="F304" s="780">
        <v>2628</v>
      </c>
      <c r="G304" s="780"/>
      <c r="H304" s="780" t="s">
        <v>62</v>
      </c>
      <c r="I304" s="802">
        <v>2759</v>
      </c>
      <c r="J304" s="780"/>
      <c r="K304" s="780"/>
      <c r="L304" s="780"/>
      <c r="M304" s="780"/>
      <c r="N304" s="780"/>
      <c r="O304" s="780"/>
      <c r="P304" s="780"/>
      <c r="Q304" s="780"/>
      <c r="R304" s="780"/>
      <c r="S304" s="780"/>
      <c r="T304" s="780"/>
      <c r="U304" s="780"/>
    </row>
    <row r="305" spans="1:21" s="7" customFormat="1" x14ac:dyDescent="0.15">
      <c r="A305" s="715"/>
      <c r="B305" s="802"/>
      <c r="C305" s="780"/>
      <c r="D305" s="780"/>
      <c r="E305" s="780" t="s">
        <v>63</v>
      </c>
      <c r="F305" s="780">
        <v>2874</v>
      </c>
      <c r="G305" s="780"/>
      <c r="H305" s="780" t="s">
        <v>63</v>
      </c>
      <c r="I305" s="802">
        <v>2940</v>
      </c>
      <c r="J305" s="780"/>
      <c r="K305" s="780"/>
      <c r="L305" s="780"/>
      <c r="M305" s="780"/>
      <c r="N305" s="780"/>
      <c r="O305" s="780"/>
      <c r="P305" s="780"/>
      <c r="Q305" s="780"/>
      <c r="R305" s="780"/>
      <c r="S305" s="780"/>
      <c r="T305" s="780"/>
      <c r="U305" s="780"/>
    </row>
    <row r="306" spans="1:21" s="7" customFormat="1" x14ac:dyDescent="0.15">
      <c r="A306" s="715"/>
      <c r="B306" s="802"/>
      <c r="C306" s="780"/>
      <c r="D306" s="780"/>
      <c r="E306" s="780" t="s">
        <v>64</v>
      </c>
      <c r="F306" s="780">
        <v>2211</v>
      </c>
      <c r="G306" s="780"/>
      <c r="H306" s="780" t="s">
        <v>64</v>
      </c>
      <c r="I306" s="802">
        <v>2452</v>
      </c>
      <c r="J306" s="780"/>
      <c r="K306" s="780"/>
      <c r="L306" s="780"/>
      <c r="M306" s="780"/>
      <c r="N306" s="780"/>
      <c r="O306" s="780"/>
      <c r="P306" s="780"/>
      <c r="Q306" s="780"/>
      <c r="R306" s="780"/>
      <c r="S306" s="780"/>
      <c r="T306" s="780"/>
      <c r="U306" s="780"/>
    </row>
    <row r="307" spans="1:21" s="7" customFormat="1" x14ac:dyDescent="0.15">
      <c r="A307" s="715"/>
      <c r="B307" s="802"/>
      <c r="C307" s="780"/>
      <c r="D307" s="780"/>
      <c r="E307" s="780" t="s">
        <v>65</v>
      </c>
      <c r="F307" s="780">
        <v>1633</v>
      </c>
      <c r="G307" s="780"/>
      <c r="H307" s="780" t="s">
        <v>65</v>
      </c>
      <c r="I307" s="802">
        <v>1824</v>
      </c>
      <c r="J307" s="780"/>
      <c r="K307" s="780"/>
      <c r="L307" s="780"/>
      <c r="M307" s="780"/>
      <c r="N307" s="780"/>
      <c r="O307" s="780"/>
      <c r="P307" s="780"/>
      <c r="Q307" s="780"/>
      <c r="R307" s="780"/>
      <c r="S307" s="780"/>
      <c r="T307" s="780"/>
      <c r="U307" s="780"/>
    </row>
    <row r="308" spans="1:21" s="7" customFormat="1" x14ac:dyDescent="0.15">
      <c r="A308" s="715"/>
      <c r="B308" s="802"/>
      <c r="C308" s="780"/>
      <c r="D308" s="780"/>
      <c r="E308" s="780" t="s">
        <v>66</v>
      </c>
      <c r="F308" s="780">
        <v>1533</v>
      </c>
      <c r="G308" s="780"/>
      <c r="H308" s="780" t="s">
        <v>66</v>
      </c>
      <c r="I308" s="802">
        <v>1886</v>
      </c>
      <c r="J308" s="780"/>
      <c r="K308" s="780"/>
      <c r="L308" s="780"/>
      <c r="M308" s="780"/>
      <c r="N308" s="780"/>
      <c r="O308" s="780"/>
      <c r="P308" s="780"/>
      <c r="Q308" s="780"/>
      <c r="R308" s="780"/>
      <c r="S308" s="780"/>
      <c r="T308" s="780"/>
      <c r="U308" s="780"/>
    </row>
    <row r="309" spans="1:21" s="7" customFormat="1" x14ac:dyDescent="0.15">
      <c r="A309" s="715"/>
      <c r="B309" s="802"/>
      <c r="C309" s="780"/>
      <c r="D309" s="780"/>
      <c r="E309" s="780" t="s">
        <v>67</v>
      </c>
      <c r="F309" s="780">
        <v>1009</v>
      </c>
      <c r="G309" s="780"/>
      <c r="H309" s="780" t="s">
        <v>67</v>
      </c>
      <c r="I309" s="802">
        <v>1401</v>
      </c>
      <c r="J309" s="780"/>
      <c r="K309" s="780"/>
      <c r="L309" s="780"/>
      <c r="M309" s="780"/>
      <c r="N309" s="780"/>
      <c r="O309" s="780"/>
      <c r="P309" s="780"/>
      <c r="Q309" s="780"/>
      <c r="R309" s="780"/>
      <c r="S309" s="780"/>
      <c r="T309" s="780"/>
      <c r="U309" s="780"/>
    </row>
    <row r="310" spans="1:21" s="7" customFormat="1" x14ac:dyDescent="0.15">
      <c r="A310" s="715"/>
      <c r="B310" s="802"/>
      <c r="C310" s="780"/>
      <c r="D310" s="780"/>
      <c r="E310" s="780" t="s">
        <v>68</v>
      </c>
      <c r="F310" s="780">
        <v>562</v>
      </c>
      <c r="G310" s="780"/>
      <c r="H310" s="780" t="s">
        <v>68</v>
      </c>
      <c r="I310" s="792">
        <v>1439</v>
      </c>
      <c r="J310" s="780"/>
      <c r="K310" s="780"/>
      <c r="L310" s="780"/>
      <c r="M310" s="780"/>
      <c r="N310" s="780"/>
      <c r="O310" s="780"/>
      <c r="P310" s="780"/>
      <c r="Q310" s="792"/>
      <c r="R310" s="780"/>
      <c r="S310" s="780"/>
      <c r="T310" s="780"/>
      <c r="U310" s="780"/>
    </row>
    <row r="311" spans="1:21" s="7" customFormat="1" x14ac:dyDescent="0.15">
      <c r="A311" s="715"/>
      <c r="B311" s="802"/>
      <c r="C311" s="780"/>
      <c r="D311" s="780"/>
      <c r="E311" s="780" t="s">
        <v>69</v>
      </c>
      <c r="F311" s="780"/>
      <c r="G311" s="780"/>
      <c r="H311" s="780"/>
      <c r="I311" s="780"/>
      <c r="J311" s="780"/>
      <c r="K311" s="780"/>
      <c r="L311" s="780"/>
      <c r="M311" s="780"/>
      <c r="N311" s="780"/>
      <c r="O311" s="780"/>
      <c r="P311" s="780"/>
      <c r="Q311" s="780"/>
      <c r="R311" s="780"/>
      <c r="S311" s="780"/>
      <c r="T311" s="780"/>
      <c r="U311" s="780"/>
    </row>
    <row r="312" spans="1:21" s="7" customFormat="1" x14ac:dyDescent="0.15">
      <c r="A312" s="722"/>
      <c r="B312" s="802"/>
      <c r="C312" s="780"/>
      <c r="D312" s="780"/>
      <c r="E312" s="780"/>
      <c r="F312" s="784" t="s">
        <v>7</v>
      </c>
      <c r="G312" s="784" t="s">
        <v>8</v>
      </c>
      <c r="H312" s="780" t="s">
        <v>35</v>
      </c>
      <c r="I312" s="780"/>
      <c r="J312" s="780"/>
      <c r="K312" s="780"/>
      <c r="L312" s="780"/>
      <c r="M312" s="780"/>
      <c r="N312" s="780"/>
      <c r="O312" s="780"/>
      <c r="P312" s="780"/>
      <c r="Q312" s="780"/>
      <c r="R312" s="780"/>
      <c r="S312" s="780"/>
      <c r="T312" s="780"/>
      <c r="U312" s="780"/>
    </row>
    <row r="313" spans="1:21" s="7" customFormat="1" x14ac:dyDescent="0.15">
      <c r="A313" s="715"/>
      <c r="B313" s="802"/>
      <c r="C313" s="780"/>
      <c r="D313" s="780"/>
      <c r="E313" s="780" t="s">
        <v>70</v>
      </c>
      <c r="F313" s="780">
        <v>0.6351</v>
      </c>
      <c r="G313" s="780">
        <v>0.69950000000000001</v>
      </c>
      <c r="H313" s="806">
        <v>3.8</v>
      </c>
      <c r="I313" s="780"/>
      <c r="J313" s="780"/>
      <c r="K313" s="780"/>
      <c r="L313" s="780"/>
      <c r="M313" s="780"/>
      <c r="N313" s="780"/>
      <c r="O313" s="780"/>
      <c r="P313" s="780"/>
      <c r="Q313" s="780"/>
      <c r="R313" s="780"/>
      <c r="S313" s="780"/>
      <c r="T313" s="780"/>
      <c r="U313" s="780"/>
    </row>
    <row r="314" spans="1:21" s="7" customFormat="1" ht="12.75" customHeight="1" x14ac:dyDescent="0.15">
      <c r="A314" s="715"/>
      <c r="B314" s="802"/>
      <c r="C314" s="780"/>
      <c r="D314" s="780"/>
      <c r="E314" s="780" t="s">
        <v>71</v>
      </c>
      <c r="F314" s="780">
        <v>0.59209999999999996</v>
      </c>
      <c r="G314" s="780">
        <v>0.69040000000000001</v>
      </c>
      <c r="H314" s="806">
        <v>-3.9</v>
      </c>
      <c r="I314" s="780"/>
      <c r="J314" s="780"/>
      <c r="K314" s="780"/>
      <c r="L314" s="780"/>
      <c r="M314" s="780"/>
      <c r="N314" s="780"/>
      <c r="O314" s="780"/>
      <c r="P314" s="780"/>
      <c r="Q314" s="780"/>
      <c r="R314" s="780"/>
      <c r="S314" s="780"/>
      <c r="T314" s="780"/>
      <c r="U314" s="780"/>
    </row>
    <row r="315" spans="1:21" s="7" customFormat="1" ht="12.75" customHeight="1" x14ac:dyDescent="0.15">
      <c r="A315" s="715"/>
      <c r="B315" s="802"/>
      <c r="C315" s="780"/>
      <c r="D315" s="780"/>
      <c r="E315" s="780" t="s">
        <v>72</v>
      </c>
      <c r="F315" s="780"/>
      <c r="G315" s="780"/>
      <c r="H315" s="806"/>
      <c r="I315" s="780"/>
      <c r="J315" s="780"/>
      <c r="K315" s="780"/>
      <c r="L315" s="780"/>
      <c r="M315" s="780"/>
      <c r="N315" s="780"/>
      <c r="O315" s="780"/>
      <c r="P315" s="780"/>
      <c r="Q315" s="780"/>
      <c r="R315" s="780"/>
      <c r="S315" s="780"/>
      <c r="T315" s="780"/>
      <c r="U315" s="780"/>
    </row>
    <row r="316" spans="1:21" s="7" customFormat="1" ht="12.75" customHeight="1" x14ac:dyDescent="0.15">
      <c r="B316" s="780"/>
      <c r="C316" s="780"/>
      <c r="D316" s="780"/>
      <c r="E316" s="780" t="s">
        <v>73</v>
      </c>
      <c r="F316" s="780">
        <v>0.76249999999999996</v>
      </c>
      <c r="G316" s="780">
        <v>0.83050000000000002</v>
      </c>
      <c r="H316" s="806"/>
      <c r="I316" s="780"/>
      <c r="J316" s="780"/>
      <c r="K316" s="780"/>
      <c r="L316" s="780"/>
      <c r="M316" s="780"/>
      <c r="N316" s="780"/>
      <c r="O316" s="780"/>
      <c r="P316" s="780"/>
      <c r="Q316" s="780"/>
      <c r="R316" s="780"/>
      <c r="S316" s="780"/>
      <c r="T316" s="780"/>
      <c r="U316" s="780"/>
    </row>
    <row r="317" spans="1:21" s="7" customFormat="1" ht="12.75" customHeight="1" x14ac:dyDescent="0.15">
      <c r="B317" s="780"/>
      <c r="C317" s="780"/>
      <c r="D317" s="780"/>
      <c r="E317" s="780" t="s">
        <v>74</v>
      </c>
      <c r="F317" s="780">
        <v>1.1626000000000001</v>
      </c>
      <c r="G317" s="780">
        <v>1.2702</v>
      </c>
      <c r="H317" s="806">
        <v>52.72</v>
      </c>
      <c r="I317" s="780"/>
      <c r="J317" s="780"/>
      <c r="K317" s="780"/>
      <c r="L317" s="780"/>
      <c r="M317" s="780"/>
      <c r="N317" s="780"/>
      <c r="O317" s="780"/>
      <c r="P317" s="780"/>
      <c r="Q317" s="780"/>
      <c r="R317" s="780"/>
      <c r="S317" s="780"/>
      <c r="T317" s="780"/>
      <c r="U317" s="780"/>
    </row>
    <row r="318" spans="1:21" s="7" customFormat="1" ht="12.75" customHeight="1" x14ac:dyDescent="0.15">
      <c r="B318" s="780"/>
      <c r="C318" s="780"/>
      <c r="D318" s="780"/>
      <c r="E318" s="780" t="s">
        <v>75</v>
      </c>
      <c r="F318" s="780">
        <v>1.3976999999999999</v>
      </c>
      <c r="G318" s="780">
        <v>1.5524</v>
      </c>
      <c r="H318" s="806">
        <v>21.26</v>
      </c>
      <c r="I318" s="780"/>
      <c r="J318" s="780"/>
      <c r="K318" s="780"/>
      <c r="L318" s="780"/>
      <c r="M318" s="780"/>
      <c r="N318" s="780"/>
      <c r="O318" s="780"/>
      <c r="P318" s="780"/>
      <c r="Q318" s="780"/>
      <c r="R318" s="780"/>
      <c r="S318" s="780"/>
      <c r="T318" s="780"/>
      <c r="U318" s="780"/>
    </row>
    <row r="319" spans="1:21" s="7" customFormat="1" ht="12.75" customHeight="1" x14ac:dyDescent="0.15">
      <c r="B319" s="780"/>
      <c r="C319" s="780"/>
      <c r="D319" s="780"/>
      <c r="E319" s="780" t="s">
        <v>76</v>
      </c>
      <c r="F319" s="780">
        <v>1.6475</v>
      </c>
      <c r="G319" s="780">
        <v>1.8098000000000001</v>
      </c>
      <c r="H319" s="806">
        <v>17.190000000000001</v>
      </c>
      <c r="I319" s="780"/>
      <c r="J319" s="780"/>
      <c r="K319" s="780"/>
      <c r="L319" s="780"/>
      <c r="M319" s="780"/>
      <c r="N319" s="780"/>
      <c r="O319" s="780"/>
      <c r="P319" s="780"/>
      <c r="Q319" s="780"/>
      <c r="R319" s="780"/>
      <c r="S319" s="780"/>
      <c r="T319" s="780"/>
      <c r="U319" s="780"/>
    </row>
    <row r="320" spans="1:21" s="7" customFormat="1" ht="12.75" customHeight="1" x14ac:dyDescent="0.15">
      <c r="B320" s="780"/>
      <c r="C320" s="780"/>
      <c r="D320" s="780"/>
      <c r="E320" s="780" t="s">
        <v>77</v>
      </c>
      <c r="F320" s="780">
        <v>1.8869</v>
      </c>
      <c r="G320" s="780">
        <v>2.0520999999999998</v>
      </c>
      <c r="H320" s="806">
        <v>13.93</v>
      </c>
      <c r="I320" s="780"/>
      <c r="J320" s="780"/>
      <c r="K320" s="780"/>
      <c r="L320" s="780"/>
      <c r="M320" s="780"/>
      <c r="N320" s="780"/>
      <c r="O320" s="780"/>
      <c r="P320" s="780"/>
      <c r="Q320" s="780"/>
      <c r="R320" s="780"/>
      <c r="S320" s="780"/>
      <c r="T320" s="780"/>
      <c r="U320" s="780"/>
    </row>
    <row r="321" spans="2:21" s="7" customFormat="1" ht="12.75" customHeight="1" x14ac:dyDescent="0.15">
      <c r="B321" s="780"/>
      <c r="C321" s="780"/>
      <c r="D321" s="780"/>
      <c r="E321" s="780" t="s">
        <v>78</v>
      </c>
      <c r="F321" s="780">
        <v>2.6472000000000002</v>
      </c>
      <c r="G321" s="780">
        <v>2.7363</v>
      </c>
      <c r="H321" s="806">
        <v>36.67</v>
      </c>
      <c r="I321" s="780"/>
      <c r="J321" s="780"/>
      <c r="K321" s="780"/>
      <c r="L321" s="780"/>
      <c r="M321" s="780"/>
      <c r="N321" s="780"/>
      <c r="O321" s="780"/>
      <c r="P321" s="780"/>
      <c r="Q321" s="780"/>
      <c r="R321" s="780"/>
      <c r="S321" s="780"/>
      <c r="T321" s="780"/>
      <c r="U321" s="780"/>
    </row>
    <row r="322" spans="2:21" s="7" customFormat="1" ht="12.75" customHeight="1" x14ac:dyDescent="0.15">
      <c r="B322" s="780"/>
      <c r="C322" s="780"/>
      <c r="D322" s="780"/>
      <c r="E322" s="780" t="s">
        <v>79</v>
      </c>
      <c r="F322" s="780">
        <v>3.0796000000000001</v>
      </c>
      <c r="G322" s="780">
        <v>3.1753</v>
      </c>
      <c r="H322" s="806">
        <v>16.190000000000001</v>
      </c>
      <c r="I322" s="780"/>
      <c r="J322" s="780"/>
      <c r="K322" s="780"/>
      <c r="L322" s="780"/>
      <c r="M322" s="780"/>
      <c r="N322" s="780"/>
      <c r="O322" s="780"/>
      <c r="P322" s="780"/>
      <c r="Q322" s="780"/>
      <c r="R322" s="780"/>
      <c r="S322" s="780"/>
      <c r="T322" s="780"/>
      <c r="U322" s="780"/>
    </row>
    <row r="323" spans="2:21" s="7" customFormat="1" ht="12.75" customHeight="1" x14ac:dyDescent="0.15">
      <c r="B323" s="780"/>
      <c r="C323" s="780"/>
      <c r="D323" s="780"/>
      <c r="E323" s="780" t="s">
        <v>80</v>
      </c>
      <c r="F323" s="780">
        <v>3.4455</v>
      </c>
      <c r="G323" s="780">
        <v>3.4750999999999999</v>
      </c>
      <c r="H323" s="806">
        <v>10.64</v>
      </c>
      <c r="I323" s="780"/>
      <c r="J323" s="780"/>
      <c r="K323" s="780"/>
      <c r="L323" s="780"/>
      <c r="M323" s="780"/>
      <c r="N323" s="780"/>
      <c r="O323" s="780"/>
      <c r="P323" s="780"/>
      <c r="Q323" s="780"/>
      <c r="R323" s="780"/>
      <c r="S323" s="780"/>
      <c r="T323" s="780"/>
      <c r="U323" s="780"/>
    </row>
    <row r="324" spans="2:21" s="7" customFormat="1" ht="12.75" customHeight="1" x14ac:dyDescent="0.15">
      <c r="B324" s="780"/>
      <c r="C324" s="780"/>
      <c r="D324" s="780"/>
      <c r="E324" s="780" t="s">
        <v>20</v>
      </c>
      <c r="F324" s="780">
        <v>3.7362000000000002</v>
      </c>
      <c r="G324" s="780">
        <v>3.8542999999999998</v>
      </c>
      <c r="H324" s="806">
        <v>9.68</v>
      </c>
      <c r="I324" s="780"/>
      <c r="J324" s="780"/>
      <c r="K324" s="780"/>
      <c r="L324" s="780"/>
      <c r="M324" s="780"/>
      <c r="N324" s="780"/>
      <c r="O324" s="780"/>
      <c r="P324" s="780"/>
      <c r="Q324" s="780"/>
      <c r="R324" s="780"/>
      <c r="S324" s="780"/>
      <c r="T324" s="780"/>
      <c r="U324" s="780"/>
    </row>
    <row r="325" spans="2:21" s="7" customFormat="1" ht="12.75" customHeight="1" x14ac:dyDescent="0.15">
      <c r="B325" s="780"/>
      <c r="C325" s="780"/>
      <c r="D325" s="780"/>
      <c r="E325" s="780" t="s">
        <v>22</v>
      </c>
      <c r="F325" s="780">
        <v>4.0781999999999998</v>
      </c>
      <c r="G325" s="780">
        <v>4.2080000000000002</v>
      </c>
      <c r="H325" s="806">
        <v>9.17</v>
      </c>
      <c r="I325" s="780"/>
      <c r="J325" s="780"/>
      <c r="K325" s="780"/>
      <c r="L325" s="780"/>
      <c r="M325" s="780"/>
      <c r="N325" s="780"/>
      <c r="O325" s="780"/>
      <c r="P325" s="780"/>
      <c r="Q325" s="780"/>
      <c r="R325" s="780"/>
      <c r="S325" s="780"/>
      <c r="T325" s="780"/>
      <c r="U325" s="780"/>
    </row>
    <row r="326" spans="2:21" s="7" customFormat="1" ht="12.75" customHeight="1" x14ac:dyDescent="0.15">
      <c r="B326" s="780"/>
      <c r="C326" s="780"/>
      <c r="D326" s="780"/>
      <c r="E326" s="780" t="s">
        <v>24</v>
      </c>
      <c r="F326" s="780">
        <v>4.2728000000000002</v>
      </c>
      <c r="G326" s="780">
        <v>4.4016000000000002</v>
      </c>
      <c r="H326" s="806">
        <v>4.68</v>
      </c>
      <c r="I326" s="780"/>
      <c r="J326" s="780"/>
      <c r="K326" s="780"/>
      <c r="L326" s="780"/>
      <c r="M326" s="780"/>
      <c r="N326" s="780"/>
      <c r="O326" s="780"/>
      <c r="P326" s="780"/>
      <c r="Q326" s="780"/>
      <c r="R326" s="780"/>
      <c r="S326" s="780"/>
      <c r="T326" s="780"/>
      <c r="U326" s="780"/>
    </row>
    <row r="327" spans="2:21" s="7" customFormat="1" ht="12.75" customHeight="1" x14ac:dyDescent="0.15">
      <c r="B327" s="780"/>
      <c r="C327" s="780"/>
      <c r="D327" s="780"/>
      <c r="E327" s="780" t="s">
        <v>26</v>
      </c>
      <c r="F327" s="780">
        <v>4.3879000000000001</v>
      </c>
      <c r="G327" s="780">
        <v>4.5890000000000004</v>
      </c>
      <c r="H327" s="806">
        <v>3.49</v>
      </c>
      <c r="I327" s="780"/>
      <c r="J327" s="780"/>
      <c r="K327" s="780"/>
      <c r="L327" s="780"/>
      <c r="M327" s="780"/>
      <c r="N327" s="780"/>
      <c r="O327" s="780"/>
      <c r="P327" s="780"/>
      <c r="Q327" s="780"/>
      <c r="R327" s="780"/>
      <c r="S327" s="780"/>
      <c r="T327" s="780"/>
      <c r="U327" s="780"/>
    </row>
    <row r="328" spans="2:21" s="7" customFormat="1" ht="12.75" customHeight="1" x14ac:dyDescent="0.15">
      <c r="B328" s="780"/>
      <c r="C328" s="780"/>
      <c r="D328" s="780"/>
      <c r="E328" s="780" t="s">
        <v>28</v>
      </c>
      <c r="F328" s="780">
        <v>4.4720000000000004</v>
      </c>
      <c r="G328" s="780">
        <v>4.7207999999999997</v>
      </c>
      <c r="H328" s="806">
        <v>2.41</v>
      </c>
      <c r="I328" s="780"/>
      <c r="J328" s="780"/>
      <c r="K328" s="780"/>
      <c r="L328" s="780"/>
      <c r="M328" s="780"/>
      <c r="N328" s="780"/>
      <c r="O328" s="780"/>
      <c r="P328" s="780"/>
      <c r="Q328" s="780"/>
      <c r="R328" s="780"/>
      <c r="S328" s="780"/>
      <c r="T328" s="780"/>
      <c r="U328" s="780"/>
    </row>
    <row r="329" spans="2:21" s="7" customFormat="1" ht="12.75" customHeight="1" x14ac:dyDescent="0.15">
      <c r="B329" s="780"/>
      <c r="C329" s="780"/>
      <c r="D329" s="780"/>
      <c r="E329" s="780" t="s">
        <v>673</v>
      </c>
      <c r="F329" s="780">
        <v>4.7022000000000004</v>
      </c>
      <c r="G329" s="780">
        <v>4.9221000000000004</v>
      </c>
      <c r="H329" s="806">
        <v>2.4218268814999999</v>
      </c>
      <c r="I329" s="780"/>
      <c r="J329" s="780"/>
      <c r="K329" s="780"/>
      <c r="L329" s="780"/>
      <c r="M329" s="780"/>
      <c r="N329" s="780"/>
      <c r="O329" s="780"/>
      <c r="P329" s="780"/>
      <c r="Q329" s="780"/>
      <c r="R329" s="780"/>
      <c r="S329" s="780"/>
      <c r="T329" s="780"/>
      <c r="U329" s="780"/>
    </row>
    <row r="330" spans="2:21" s="7" customFormat="1" ht="12.75" customHeight="1" x14ac:dyDescent="0.15">
      <c r="B330" s="780"/>
      <c r="C330" s="780"/>
      <c r="D330" s="780"/>
      <c r="E330" s="780"/>
      <c r="F330" s="780"/>
      <c r="G330" s="780"/>
      <c r="H330" s="780"/>
      <c r="I330" s="780"/>
      <c r="J330" s="780"/>
      <c r="K330" s="780"/>
      <c r="L330" s="780"/>
      <c r="M330" s="780"/>
      <c r="N330" s="780"/>
      <c r="O330" s="780"/>
      <c r="P330" s="780"/>
      <c r="Q330" s="780"/>
      <c r="R330" s="780"/>
      <c r="S330" s="780"/>
      <c r="T330" s="780"/>
      <c r="U330" s="780"/>
    </row>
    <row r="331" spans="2:21" s="7" customFormat="1" x14ac:dyDescent="0.15">
      <c r="B331" s="780"/>
      <c r="C331" s="780"/>
      <c r="D331" s="780"/>
      <c r="E331" s="780"/>
      <c r="F331" s="780"/>
      <c r="G331" s="780"/>
      <c r="H331" s="780"/>
      <c r="I331" s="780"/>
      <c r="J331" s="780"/>
      <c r="K331" s="780"/>
      <c r="L331" s="780"/>
      <c r="M331" s="780"/>
      <c r="N331" s="780"/>
      <c r="O331" s="780"/>
      <c r="P331" s="780"/>
      <c r="Q331" s="780"/>
      <c r="R331" s="780"/>
      <c r="S331" s="780"/>
      <c r="T331" s="780"/>
      <c r="U331" s="780"/>
    </row>
    <row r="332" spans="2:21" s="7" customFormat="1" x14ac:dyDescent="0.15">
      <c r="B332" s="780"/>
      <c r="C332" s="780"/>
      <c r="D332" s="780"/>
      <c r="E332" s="780"/>
      <c r="F332" s="780"/>
      <c r="G332" s="780"/>
      <c r="H332" s="780"/>
      <c r="I332" s="780"/>
      <c r="J332" s="780"/>
      <c r="K332" s="780"/>
      <c r="L332" s="780"/>
      <c r="M332" s="780"/>
      <c r="N332" s="780"/>
      <c r="O332" s="780"/>
      <c r="P332" s="780"/>
      <c r="Q332" s="780"/>
      <c r="R332" s="780"/>
      <c r="S332" s="780"/>
      <c r="T332" s="780"/>
      <c r="U332" s="780"/>
    </row>
    <row r="333" spans="2:21" s="7" customFormat="1" x14ac:dyDescent="0.15">
      <c r="B333" s="780"/>
      <c r="C333" s="780"/>
      <c r="D333" s="780"/>
      <c r="E333" s="780"/>
      <c r="F333" s="780"/>
      <c r="G333" s="780"/>
      <c r="H333" s="780"/>
      <c r="I333" s="780"/>
      <c r="J333" s="780"/>
      <c r="K333" s="780"/>
      <c r="L333" s="780"/>
      <c r="M333" s="780"/>
      <c r="N333" s="780"/>
      <c r="O333" s="780"/>
      <c r="P333" s="780"/>
      <c r="Q333" s="780"/>
      <c r="R333" s="780"/>
      <c r="S333" s="780"/>
      <c r="T333" s="780"/>
      <c r="U333" s="780"/>
    </row>
    <row r="334" spans="2:21" s="7" customFormat="1" x14ac:dyDescent="0.15">
      <c r="B334" s="780"/>
      <c r="C334" s="780"/>
      <c r="D334" s="780"/>
      <c r="E334" s="780"/>
      <c r="F334" s="780"/>
      <c r="G334" s="780"/>
      <c r="H334" s="780"/>
      <c r="I334" s="780"/>
      <c r="J334" s="780"/>
      <c r="K334" s="780"/>
      <c r="L334" s="780"/>
      <c r="M334" s="780"/>
      <c r="N334" s="780"/>
      <c r="O334" s="780"/>
      <c r="P334" s="780"/>
      <c r="Q334" s="780"/>
      <c r="R334" s="780"/>
      <c r="S334" s="780"/>
      <c r="T334" s="780"/>
      <c r="U334" s="780"/>
    </row>
    <row r="335" spans="2:21" s="7" customFormat="1" x14ac:dyDescent="0.15">
      <c r="B335" s="780"/>
      <c r="C335" s="780"/>
      <c r="D335" s="780"/>
      <c r="E335" s="780"/>
      <c r="F335" s="780"/>
      <c r="G335" s="780"/>
      <c r="H335" s="780"/>
      <c r="I335" s="780"/>
      <c r="J335" s="780"/>
      <c r="K335" s="780"/>
      <c r="L335" s="780"/>
      <c r="M335" s="780"/>
      <c r="N335" s="780"/>
      <c r="O335" s="780"/>
      <c r="P335" s="780"/>
      <c r="Q335" s="780"/>
      <c r="R335" s="780"/>
      <c r="S335" s="780"/>
      <c r="T335" s="780"/>
      <c r="U335" s="780"/>
    </row>
    <row r="336" spans="2:21" s="7" customFormat="1" x14ac:dyDescent="0.15">
      <c r="B336" s="780"/>
      <c r="C336" s="780"/>
      <c r="D336" s="780"/>
      <c r="E336" s="780"/>
      <c r="F336" s="780"/>
      <c r="G336" s="780"/>
      <c r="H336" s="780"/>
      <c r="I336" s="780"/>
      <c r="J336" s="780"/>
      <c r="K336" s="780"/>
      <c r="L336" s="780"/>
      <c r="M336" s="780"/>
      <c r="N336" s="780"/>
      <c r="O336" s="780"/>
      <c r="P336" s="780"/>
      <c r="Q336" s="780"/>
      <c r="R336" s="780"/>
      <c r="S336" s="780"/>
      <c r="T336" s="780"/>
      <c r="U336" s="780"/>
    </row>
    <row r="337" spans="2:21" s="7" customFormat="1" x14ac:dyDescent="0.15">
      <c r="B337" s="780"/>
      <c r="C337" s="780"/>
      <c r="D337" s="780"/>
      <c r="E337" s="780"/>
      <c r="F337" s="780"/>
      <c r="G337" s="780"/>
      <c r="H337" s="780"/>
      <c r="I337" s="780"/>
      <c r="J337" s="780"/>
      <c r="K337" s="780"/>
      <c r="L337" s="780"/>
      <c r="M337" s="780"/>
      <c r="N337" s="780"/>
      <c r="O337" s="780"/>
      <c r="P337" s="780"/>
      <c r="Q337" s="780"/>
      <c r="R337" s="780"/>
      <c r="S337" s="780"/>
      <c r="T337" s="780"/>
      <c r="U337" s="780"/>
    </row>
    <row r="338" spans="2:21" s="7" customFormat="1" x14ac:dyDescent="0.15">
      <c r="B338" s="780"/>
      <c r="C338" s="780"/>
      <c r="D338" s="780"/>
      <c r="E338" s="780"/>
      <c r="F338" s="780"/>
      <c r="G338" s="780"/>
      <c r="H338" s="780"/>
      <c r="I338" s="780"/>
      <c r="J338" s="780"/>
      <c r="K338" s="780"/>
      <c r="L338" s="780"/>
      <c r="M338" s="780"/>
      <c r="N338" s="780"/>
      <c r="O338" s="780"/>
      <c r="P338" s="780"/>
      <c r="Q338" s="780"/>
      <c r="R338" s="780"/>
      <c r="S338" s="780"/>
      <c r="T338" s="780"/>
      <c r="U338" s="780"/>
    </row>
    <row r="339" spans="2:21" s="7" customFormat="1" x14ac:dyDescent="0.15">
      <c r="B339" s="780"/>
      <c r="C339" s="780"/>
      <c r="D339" s="780"/>
      <c r="E339" s="807"/>
      <c r="F339" s="807"/>
      <c r="G339" s="807"/>
      <c r="H339" s="807"/>
      <c r="I339" s="807"/>
      <c r="J339" s="780"/>
      <c r="K339" s="780"/>
      <c r="L339" s="780"/>
      <c r="M339" s="780"/>
      <c r="N339" s="780"/>
      <c r="O339" s="780"/>
      <c r="P339" s="780"/>
      <c r="Q339" s="780"/>
      <c r="R339" s="780"/>
      <c r="S339" s="780"/>
      <c r="T339" s="780"/>
      <c r="U339" s="780"/>
    </row>
    <row r="340" spans="2:21" s="7" customFormat="1" x14ac:dyDescent="0.15">
      <c r="E340" s="2"/>
      <c r="F340" s="2"/>
      <c r="G340" s="2"/>
      <c r="H340" s="2"/>
      <c r="I340" s="2"/>
      <c r="O340" s="2"/>
      <c r="P340" s="2"/>
    </row>
    <row r="341" spans="2:21" x14ac:dyDescent="0.15">
      <c r="Q341" s="7"/>
      <c r="R341" s="7"/>
    </row>
    <row r="342" spans="2:21" x14ac:dyDescent="0.15">
      <c r="Q342" s="7"/>
      <c r="R342" s="7"/>
    </row>
    <row r="343" spans="2:21" x14ac:dyDescent="0.15">
      <c r="Q343" s="7"/>
      <c r="R343" s="7"/>
    </row>
    <row r="344" spans="2:21" x14ac:dyDescent="0.15">
      <c r="Q344" s="7"/>
      <c r="R344" s="7"/>
    </row>
    <row r="345" spans="2:21" x14ac:dyDescent="0.15">
      <c r="Q345" s="7"/>
      <c r="R345" s="7"/>
    </row>
    <row r="346" spans="2:21" x14ac:dyDescent="0.15">
      <c r="Q346" s="7"/>
      <c r="R346" s="7"/>
    </row>
    <row r="347" spans="2:21" x14ac:dyDescent="0.15">
      <c r="Q347" s="7"/>
      <c r="R347" s="7"/>
    </row>
    <row r="348" spans="2:21" x14ac:dyDescent="0.15">
      <c r="Q348" s="7"/>
      <c r="R348" s="7"/>
    </row>
  </sheetData>
  <mergeCells count="25">
    <mergeCell ref="O75:Q75"/>
    <mergeCell ref="M108:N108"/>
    <mergeCell ref="R138:S138"/>
    <mergeCell ref="R139:S139"/>
    <mergeCell ref="H35:J35"/>
    <mergeCell ref="A98:K98"/>
    <mergeCell ref="A133:K133"/>
    <mergeCell ref="A135:K135"/>
    <mergeCell ref="A4:K4"/>
    <mergeCell ref="A5:K5"/>
    <mergeCell ref="A66:K66"/>
    <mergeCell ref="A67:K67"/>
    <mergeCell ref="A97:K97"/>
    <mergeCell ref="C35:E35"/>
    <mergeCell ref="J296:K296"/>
    <mergeCell ref="E134:H134"/>
    <mergeCell ref="E167:H167"/>
    <mergeCell ref="E168:H168"/>
    <mergeCell ref="E166:H166"/>
    <mergeCell ref="E288:F288"/>
    <mergeCell ref="E281:G281"/>
    <mergeCell ref="A232:K232"/>
    <mergeCell ref="A233:K233"/>
    <mergeCell ref="J295:K295"/>
    <mergeCell ref="F201:H201"/>
  </mergeCells>
  <phoneticPr fontId="3"/>
  <pageMargins left="0.74" right="0.15748031496062992" top="0.52" bottom="0.19685039370078741" header="0.11811023622047245" footer="0.35433070866141736"/>
  <pageSetup paperSize="9" scale="91" firstPageNumber="17" orientation="portrait" useFirstPageNumber="1" r:id="rId1"/>
  <headerFooter alignWithMargins="0">
    <oddFooter>&amp;C&amp;"ＭＳ 明朝,標準"&amp;P</oddFooter>
  </headerFooter>
  <rowBreaks count="3" manualBreakCount="3">
    <brk id="62" max="10" man="1"/>
    <brk id="128" max="10" man="1"/>
    <brk id="196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8"/>
  <sheetViews>
    <sheetView showGridLines="0" zoomScaleNormal="100" workbookViewId="0">
      <selection sqref="A1:G1"/>
    </sheetView>
  </sheetViews>
  <sheetFormatPr defaultRowHeight="13.5" x14ac:dyDescent="0.15"/>
  <cols>
    <col min="1" max="1" width="12.625" style="33" customWidth="1"/>
    <col min="2" max="7" width="12.375" style="33" customWidth="1"/>
    <col min="8" max="16384" width="9" style="33"/>
  </cols>
  <sheetData>
    <row r="1" spans="1:8" ht="21" x14ac:dyDescent="0.15">
      <c r="A1" s="872" t="s">
        <v>116</v>
      </c>
      <c r="B1" s="883"/>
      <c r="C1" s="883"/>
      <c r="D1" s="883"/>
      <c r="E1" s="883"/>
      <c r="F1" s="883"/>
      <c r="G1" s="883"/>
    </row>
    <row r="2" spans="1:8" ht="12.75" customHeight="1" x14ac:dyDescent="0.15">
      <c r="A2" s="8"/>
      <c r="B2" s="8"/>
      <c r="C2" s="8"/>
      <c r="D2" s="8"/>
      <c r="E2" s="882" t="s">
        <v>631</v>
      </c>
      <c r="F2" s="882"/>
      <c r="G2" s="882"/>
    </row>
    <row r="3" spans="1:8" ht="15" customHeight="1" x14ac:dyDescent="0.15">
      <c r="A3" s="884" t="s">
        <v>525</v>
      </c>
      <c r="B3" s="886" t="s">
        <v>117</v>
      </c>
      <c r="C3" s="886"/>
      <c r="D3" s="886"/>
      <c r="E3" s="100" t="s">
        <v>118</v>
      </c>
      <c r="F3" s="887" t="s">
        <v>119</v>
      </c>
      <c r="G3" s="77" t="s">
        <v>120</v>
      </c>
    </row>
    <row r="4" spans="1:8" ht="15" customHeight="1" x14ac:dyDescent="0.15">
      <c r="A4" s="885"/>
      <c r="B4" s="69" t="s">
        <v>121</v>
      </c>
      <c r="C4" s="69" t="s">
        <v>7</v>
      </c>
      <c r="D4" s="69" t="s">
        <v>8</v>
      </c>
      <c r="E4" s="101" t="s">
        <v>794</v>
      </c>
      <c r="F4" s="888"/>
      <c r="G4" s="102" t="s">
        <v>122</v>
      </c>
    </row>
    <row r="5" spans="1:8" s="35" customFormat="1" ht="15" customHeight="1" x14ac:dyDescent="0.15">
      <c r="A5" s="70" t="s">
        <v>70</v>
      </c>
      <c r="B5" s="103">
        <v>13346</v>
      </c>
      <c r="C5" s="103">
        <v>6351</v>
      </c>
      <c r="D5" s="103">
        <v>6995</v>
      </c>
      <c r="E5" s="104">
        <v>3.8033755930621451</v>
      </c>
      <c r="F5" s="103">
        <v>2964</v>
      </c>
      <c r="G5" s="105">
        <v>4.5057393652937208</v>
      </c>
    </row>
    <row r="6" spans="1:8" s="35" customFormat="1" ht="15" customHeight="1" x14ac:dyDescent="0.15">
      <c r="A6" s="70" t="s">
        <v>123</v>
      </c>
      <c r="B6" s="103">
        <v>12825</v>
      </c>
      <c r="C6" s="103">
        <v>5921</v>
      </c>
      <c r="D6" s="103">
        <v>6904</v>
      </c>
      <c r="E6" s="104">
        <v>-3.9037913981717369</v>
      </c>
      <c r="F6" s="103">
        <v>2896</v>
      </c>
      <c r="G6" s="105">
        <v>4.4000000000000004</v>
      </c>
    </row>
    <row r="7" spans="1:8" s="35" customFormat="1" ht="15" customHeight="1" x14ac:dyDescent="0.15">
      <c r="A7" s="70" t="s">
        <v>124</v>
      </c>
      <c r="B7" s="103" t="s">
        <v>125</v>
      </c>
      <c r="C7" s="103" t="s">
        <v>125</v>
      </c>
      <c r="D7" s="103" t="s">
        <v>125</v>
      </c>
      <c r="E7" s="104" t="s">
        <v>125</v>
      </c>
      <c r="F7" s="103" t="s">
        <v>125</v>
      </c>
      <c r="G7" s="105" t="s">
        <v>126</v>
      </c>
    </row>
    <row r="8" spans="1:8" s="35" customFormat="1" ht="15" customHeight="1" x14ac:dyDescent="0.15">
      <c r="A8" s="70" t="s">
        <v>127</v>
      </c>
      <c r="B8" s="103">
        <v>15930</v>
      </c>
      <c r="C8" s="103">
        <v>7625</v>
      </c>
      <c r="D8" s="103">
        <v>8305</v>
      </c>
      <c r="E8" s="104" t="s">
        <v>125</v>
      </c>
      <c r="F8" s="103">
        <v>3488</v>
      </c>
      <c r="G8" s="105">
        <v>4.5670871559633026</v>
      </c>
    </row>
    <row r="9" spans="1:8" s="35" customFormat="1" ht="15" customHeight="1" x14ac:dyDescent="0.15">
      <c r="A9" s="70" t="s">
        <v>128</v>
      </c>
      <c r="B9" s="103">
        <v>24328</v>
      </c>
      <c r="C9" s="103">
        <v>11626</v>
      </c>
      <c r="D9" s="103">
        <v>12702</v>
      </c>
      <c r="E9" s="104">
        <v>52.718141870684242</v>
      </c>
      <c r="F9" s="103">
        <v>5363</v>
      </c>
      <c r="G9" s="105">
        <v>4.5362670147305613</v>
      </c>
    </row>
    <row r="10" spans="1:8" s="35" customFormat="1" ht="15" customHeight="1" x14ac:dyDescent="0.15">
      <c r="A10" s="70" t="s">
        <v>129</v>
      </c>
      <c r="B10" s="103">
        <v>29501</v>
      </c>
      <c r="C10" s="103">
        <v>13977</v>
      </c>
      <c r="D10" s="103">
        <v>15524</v>
      </c>
      <c r="E10" s="104">
        <v>21.263564616902332</v>
      </c>
      <c r="F10" s="103">
        <v>7680</v>
      </c>
      <c r="G10" s="105">
        <v>3.8412760416666667</v>
      </c>
    </row>
    <row r="11" spans="1:8" s="35" customFormat="1" ht="15" customHeight="1" x14ac:dyDescent="0.15">
      <c r="A11" s="70" t="s">
        <v>130</v>
      </c>
      <c r="B11" s="103">
        <v>34573</v>
      </c>
      <c r="C11" s="103">
        <v>16475</v>
      </c>
      <c r="D11" s="103">
        <v>18098</v>
      </c>
      <c r="E11" s="104">
        <v>17.192637537710588</v>
      </c>
      <c r="F11" s="103">
        <v>8269</v>
      </c>
      <c r="G11" s="105">
        <v>4.1810376103519165</v>
      </c>
      <c r="H11" s="106"/>
    </row>
    <row r="12" spans="1:8" s="35" customFormat="1" ht="15" customHeight="1" x14ac:dyDescent="0.15">
      <c r="A12" s="70" t="s">
        <v>131</v>
      </c>
      <c r="B12" s="103">
        <v>39390</v>
      </c>
      <c r="C12" s="103">
        <v>18869</v>
      </c>
      <c r="D12" s="103">
        <v>20521</v>
      </c>
      <c r="E12" s="104">
        <v>13.932837763572731</v>
      </c>
      <c r="F12" s="103">
        <v>9341</v>
      </c>
      <c r="G12" s="105">
        <v>4.2168932662455836</v>
      </c>
    </row>
    <row r="13" spans="1:8" s="35" customFormat="1" ht="15" customHeight="1" x14ac:dyDescent="0.15">
      <c r="A13" s="70" t="s">
        <v>132</v>
      </c>
      <c r="B13" s="103">
        <v>53835</v>
      </c>
      <c r="C13" s="103">
        <v>26472</v>
      </c>
      <c r="D13" s="103">
        <v>27363</v>
      </c>
      <c r="E13" s="104">
        <v>36.671744097486666</v>
      </c>
      <c r="F13" s="103">
        <v>13967</v>
      </c>
      <c r="G13" s="105">
        <v>3.8544426147347317</v>
      </c>
    </row>
    <row r="14" spans="1:8" s="35" customFormat="1" ht="15" customHeight="1" x14ac:dyDescent="0.15">
      <c r="A14" s="70" t="s">
        <v>133</v>
      </c>
      <c r="B14" s="103">
        <v>62549</v>
      </c>
      <c r="C14" s="103">
        <v>30796</v>
      </c>
      <c r="D14" s="103">
        <v>31753</v>
      </c>
      <c r="E14" s="104">
        <v>16.186495774124641</v>
      </c>
      <c r="F14" s="103">
        <v>17619</v>
      </c>
      <c r="G14" s="105">
        <v>3.5500879732107382</v>
      </c>
    </row>
    <row r="15" spans="1:8" s="35" customFormat="1" ht="15" customHeight="1" x14ac:dyDescent="0.15">
      <c r="A15" s="70" t="s">
        <v>18</v>
      </c>
      <c r="B15" s="103">
        <v>69206</v>
      </c>
      <c r="C15" s="103">
        <v>34455</v>
      </c>
      <c r="D15" s="103">
        <v>34751</v>
      </c>
      <c r="E15" s="104">
        <v>10.642856000895298</v>
      </c>
      <c r="F15" s="103">
        <v>20929</v>
      </c>
      <c r="G15" s="105">
        <v>3.3067036169907782</v>
      </c>
    </row>
    <row r="16" spans="1:8" s="35" customFormat="1" ht="15" customHeight="1" x14ac:dyDescent="0.15">
      <c r="A16" s="70" t="s">
        <v>20</v>
      </c>
      <c r="B16" s="103">
        <v>75905</v>
      </c>
      <c r="C16" s="103">
        <v>37362</v>
      </c>
      <c r="D16" s="103">
        <v>38543</v>
      </c>
      <c r="E16" s="104">
        <v>9.6797965494321314</v>
      </c>
      <c r="F16" s="103">
        <v>24467</v>
      </c>
      <c r="G16" s="105">
        <v>3.1023419299464585</v>
      </c>
    </row>
    <row r="17" spans="1:7" s="35" customFormat="1" ht="15" customHeight="1" x14ac:dyDescent="0.15">
      <c r="A17" s="70" t="s">
        <v>134</v>
      </c>
      <c r="B17" s="103">
        <v>82862</v>
      </c>
      <c r="C17" s="103">
        <v>40782</v>
      </c>
      <c r="D17" s="103">
        <v>42080</v>
      </c>
      <c r="E17" s="104">
        <v>9.1654041235755219</v>
      </c>
      <c r="F17" s="103">
        <v>28109</v>
      </c>
      <c r="G17" s="105">
        <v>2.9478814614536271</v>
      </c>
    </row>
    <row r="18" spans="1:7" s="35" customFormat="1" ht="15" customHeight="1" x14ac:dyDescent="0.15">
      <c r="A18" s="70" t="s">
        <v>135</v>
      </c>
      <c r="B18" s="103">
        <v>86744</v>
      </c>
      <c r="C18" s="103">
        <v>42728</v>
      </c>
      <c r="D18" s="103">
        <v>44016</v>
      </c>
      <c r="E18" s="104">
        <v>4.6848977818541675</v>
      </c>
      <c r="F18" s="103">
        <v>31942</v>
      </c>
      <c r="G18" s="105">
        <v>2.7156721557823555</v>
      </c>
    </row>
    <row r="19" spans="1:7" s="35" customFormat="1" ht="15" customHeight="1" x14ac:dyDescent="0.15">
      <c r="A19" s="70" t="s">
        <v>91</v>
      </c>
      <c r="B19" s="103">
        <v>89769</v>
      </c>
      <c r="C19" s="103">
        <v>43879</v>
      </c>
      <c r="D19" s="103">
        <v>45890</v>
      </c>
      <c r="E19" s="104">
        <v>3.4872728949552707</v>
      </c>
      <c r="F19" s="103">
        <v>34738</v>
      </c>
      <c r="G19" s="105">
        <v>2.5841729518106971</v>
      </c>
    </row>
    <row r="20" spans="1:7" s="35" customFormat="1" ht="15" customHeight="1" x14ac:dyDescent="0.15">
      <c r="A20" s="210" t="s">
        <v>13</v>
      </c>
      <c r="B20" s="634">
        <v>91928</v>
      </c>
      <c r="C20" s="634">
        <v>44720</v>
      </c>
      <c r="D20" s="634">
        <v>47208</v>
      </c>
      <c r="E20" s="635">
        <v>2.41</v>
      </c>
      <c r="F20" s="634">
        <v>36361</v>
      </c>
      <c r="G20" s="636">
        <v>2.5</v>
      </c>
    </row>
    <row r="21" spans="1:7" s="35" customFormat="1" ht="15.75" customHeight="1" x14ac:dyDescent="0.15">
      <c r="A21" s="73" t="s">
        <v>543</v>
      </c>
      <c r="B21" s="107">
        <v>96243</v>
      </c>
      <c r="C21" s="107">
        <v>47022</v>
      </c>
      <c r="D21" s="107">
        <v>49221</v>
      </c>
      <c r="E21" s="108">
        <v>4.6938908710999998</v>
      </c>
      <c r="F21" s="107">
        <v>39333</v>
      </c>
      <c r="G21" s="109">
        <v>2.4218268814999999</v>
      </c>
    </row>
    <row r="22" spans="1:7" x14ac:dyDescent="0.15">
      <c r="A22" s="22" t="s">
        <v>136</v>
      </c>
      <c r="B22" s="23"/>
      <c r="C22" s="23"/>
      <c r="D22" s="23"/>
      <c r="E22" s="23"/>
      <c r="F22" s="871" t="s">
        <v>137</v>
      </c>
      <c r="G22" s="871"/>
    </row>
    <row r="26" spans="1:7" x14ac:dyDescent="0.15">
      <c r="E26" s="36"/>
      <c r="F26" s="36"/>
      <c r="G26" s="36"/>
    </row>
    <row r="27" spans="1:7" x14ac:dyDescent="0.15">
      <c r="E27" s="36"/>
      <c r="F27" s="36"/>
      <c r="G27" s="36"/>
    </row>
    <row r="28" spans="1:7" x14ac:dyDescent="0.15">
      <c r="E28" s="36"/>
      <c r="F28" s="36"/>
      <c r="G28" s="36"/>
    </row>
    <row r="29" spans="1:7" x14ac:dyDescent="0.15">
      <c r="E29" s="36"/>
      <c r="F29" s="36"/>
      <c r="G29" s="36"/>
    </row>
    <row r="30" spans="1:7" x14ac:dyDescent="0.15">
      <c r="E30" s="36"/>
      <c r="F30" s="36"/>
      <c r="G30" s="36"/>
    </row>
    <row r="31" spans="1:7" x14ac:dyDescent="0.15">
      <c r="E31" s="36"/>
      <c r="F31" s="36"/>
      <c r="G31" s="36"/>
    </row>
    <row r="32" spans="1:7" x14ac:dyDescent="0.15">
      <c r="E32" s="36"/>
      <c r="F32" s="36"/>
      <c r="G32" s="36"/>
    </row>
    <row r="33" spans="4:7" x14ac:dyDescent="0.15">
      <c r="E33" s="36"/>
      <c r="F33" s="36"/>
      <c r="G33" s="36"/>
    </row>
    <row r="34" spans="4:7" x14ac:dyDescent="0.15">
      <c r="D34" s="36"/>
      <c r="E34" s="36"/>
      <c r="F34" s="36"/>
      <c r="G34" s="36"/>
    </row>
    <row r="35" spans="4:7" x14ac:dyDescent="0.15">
      <c r="E35" s="36"/>
      <c r="F35" s="36"/>
      <c r="G35" s="36"/>
    </row>
    <row r="36" spans="4:7" x14ac:dyDescent="0.15">
      <c r="E36" s="36"/>
      <c r="F36" s="36"/>
      <c r="G36" s="36"/>
    </row>
    <row r="37" spans="4:7" x14ac:dyDescent="0.15">
      <c r="E37" s="36"/>
      <c r="F37" s="36"/>
      <c r="G37" s="36"/>
    </row>
    <row r="38" spans="4:7" x14ac:dyDescent="0.15">
      <c r="E38" s="36"/>
      <c r="F38" s="36"/>
      <c r="G38" s="36"/>
    </row>
  </sheetData>
  <mergeCells count="6">
    <mergeCell ref="A1:G1"/>
    <mergeCell ref="A3:A4"/>
    <mergeCell ref="B3:D3"/>
    <mergeCell ref="F3:F4"/>
    <mergeCell ref="F22:G22"/>
    <mergeCell ref="E2:G2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51"/>
  <sheetViews>
    <sheetView showGridLines="0" workbookViewId="0">
      <selection sqref="A1:H1"/>
    </sheetView>
  </sheetViews>
  <sheetFormatPr defaultRowHeight="13.5" x14ac:dyDescent="0.15"/>
  <cols>
    <col min="1" max="15" width="10.875" style="33" customWidth="1"/>
    <col min="16" max="16" width="10.625" style="33" customWidth="1"/>
    <col min="17" max="16384" width="9" style="33"/>
  </cols>
  <sheetData>
    <row r="1" spans="1:16" ht="21" x14ac:dyDescent="0.15">
      <c r="A1" s="897" t="s">
        <v>138</v>
      </c>
      <c r="B1" s="897"/>
      <c r="C1" s="897"/>
      <c r="D1" s="897"/>
      <c r="E1" s="897"/>
      <c r="F1" s="897"/>
      <c r="G1" s="897"/>
      <c r="H1" s="897"/>
      <c r="I1" s="898" t="s">
        <v>139</v>
      </c>
      <c r="J1" s="898"/>
      <c r="K1" s="898"/>
      <c r="L1" s="898"/>
      <c r="M1" s="898"/>
      <c r="N1" s="898"/>
      <c r="O1" s="898"/>
      <c r="P1" s="898"/>
    </row>
    <row r="2" spans="1:16" ht="9" customHeight="1" x14ac:dyDescent="0.15">
      <c r="A2" s="67"/>
      <c r="B2" s="67"/>
      <c r="C2" s="67"/>
      <c r="D2" s="67"/>
      <c r="E2" s="67"/>
      <c r="F2" s="67"/>
      <c r="G2" s="67"/>
      <c r="H2" s="67"/>
      <c r="I2" s="68"/>
      <c r="J2" s="68"/>
      <c r="K2" s="68"/>
      <c r="L2" s="68"/>
      <c r="M2" s="68"/>
      <c r="N2" s="68"/>
      <c r="O2" s="68"/>
      <c r="P2" s="68"/>
    </row>
    <row r="3" spans="1:16" x14ac:dyDescent="0.15">
      <c r="A3" s="8"/>
      <c r="B3" s="110"/>
      <c r="C3" s="110"/>
      <c r="D3" s="8"/>
      <c r="E3" s="8"/>
      <c r="F3" s="8"/>
      <c r="G3" s="8"/>
      <c r="H3" s="8"/>
      <c r="I3" s="8"/>
      <c r="J3" s="8"/>
      <c r="K3" s="8"/>
      <c r="L3" s="8"/>
      <c r="M3" s="8"/>
      <c r="N3" s="882" t="s">
        <v>665</v>
      </c>
      <c r="O3" s="882"/>
      <c r="P3" s="882"/>
    </row>
    <row r="4" spans="1:16" ht="20.100000000000001" customHeight="1" x14ac:dyDescent="0.15">
      <c r="A4" s="111" t="s">
        <v>85</v>
      </c>
      <c r="B4" s="891" t="s">
        <v>140</v>
      </c>
      <c r="C4" s="891" t="s">
        <v>7</v>
      </c>
      <c r="D4" s="893" t="s">
        <v>8</v>
      </c>
      <c r="E4" s="895" t="s">
        <v>141</v>
      </c>
      <c r="F4" s="891" t="s">
        <v>140</v>
      </c>
      <c r="G4" s="891" t="s">
        <v>7</v>
      </c>
      <c r="H4" s="891" t="s">
        <v>8</v>
      </c>
      <c r="I4" s="889" t="s">
        <v>141</v>
      </c>
      <c r="J4" s="891" t="s">
        <v>140</v>
      </c>
      <c r="K4" s="891" t="s">
        <v>7</v>
      </c>
      <c r="L4" s="893" t="s">
        <v>8</v>
      </c>
      <c r="M4" s="895" t="s">
        <v>141</v>
      </c>
      <c r="N4" s="891" t="s">
        <v>140</v>
      </c>
      <c r="O4" s="891" t="s">
        <v>7</v>
      </c>
      <c r="P4" s="891" t="s">
        <v>8</v>
      </c>
    </row>
    <row r="5" spans="1:16" ht="20.100000000000001" customHeight="1" x14ac:dyDescent="0.15">
      <c r="A5" s="112" t="s">
        <v>142</v>
      </c>
      <c r="B5" s="892"/>
      <c r="C5" s="892"/>
      <c r="D5" s="894"/>
      <c r="E5" s="896"/>
      <c r="F5" s="892"/>
      <c r="G5" s="892"/>
      <c r="H5" s="892"/>
      <c r="I5" s="890"/>
      <c r="J5" s="892"/>
      <c r="K5" s="892"/>
      <c r="L5" s="894"/>
      <c r="M5" s="896"/>
      <c r="N5" s="892"/>
      <c r="O5" s="892"/>
      <c r="P5" s="892"/>
    </row>
    <row r="6" spans="1:16" ht="15" customHeight="1" x14ac:dyDescent="0.15">
      <c r="A6" s="111" t="s">
        <v>121</v>
      </c>
      <c r="B6" s="113">
        <f>SUM(B7,B14,B21,B28,B35,B42,F7,F14,F21,F28,F35,F42,J7,J14,J21,J28,J35,J42,N7,N14,N21,N23)</f>
        <v>96243</v>
      </c>
      <c r="C6" s="114">
        <f>SUM(C7,C14,C21,C28,C35,C42,G7,G14,G21,G28,G35,G42,K7,K14,K21,K28,K35,K42,O7,O14,O21,O23)</f>
        <v>47022</v>
      </c>
      <c r="D6" s="115">
        <f>SUM(D7,D14,D21,D28,D35,D42,H7,H14,H21,H28,H35,H42,L7,L14,L21,L28,L35,L42,P7,P14,P21,P23)</f>
        <v>49221</v>
      </c>
      <c r="E6" s="116"/>
      <c r="F6" s="117"/>
      <c r="G6" s="114"/>
      <c r="H6" s="118"/>
      <c r="I6" s="119"/>
      <c r="J6" s="113"/>
      <c r="K6" s="114"/>
      <c r="L6" s="115"/>
      <c r="M6" s="120"/>
      <c r="N6" s="114"/>
      <c r="O6" s="121"/>
      <c r="P6" s="114"/>
    </row>
    <row r="7" spans="1:16" s="36" customFormat="1" ht="15" customHeight="1" x14ac:dyDescent="0.15">
      <c r="A7" s="122" t="s">
        <v>48</v>
      </c>
      <c r="B7" s="113">
        <f t="shared" ref="B7:B12" si="0">SUM(C7:D7)</f>
        <v>5877</v>
      </c>
      <c r="C7" s="118">
        <f>SUM(C8:C12)</f>
        <v>2905</v>
      </c>
      <c r="D7" s="123">
        <f>SUM(D8:D12)</f>
        <v>2972</v>
      </c>
      <c r="E7" s="116" t="s">
        <v>143</v>
      </c>
      <c r="F7" s="113">
        <f t="shared" ref="F7:F12" si="1">SUM(G7:H7)</f>
        <v>6553</v>
      </c>
      <c r="G7" s="118">
        <f>SUM(G8:G12)</f>
        <v>3199</v>
      </c>
      <c r="H7" s="118">
        <f>SUM(H8:H12)</f>
        <v>3354</v>
      </c>
      <c r="I7" s="124" t="s">
        <v>144</v>
      </c>
      <c r="J7" s="113">
        <f t="shared" ref="J7:J12" si="2">SUM(K7:L7)</f>
        <v>5814</v>
      </c>
      <c r="K7" s="118">
        <f>SUM(K8:K12)</f>
        <v>2874</v>
      </c>
      <c r="L7" s="123">
        <f>SUM(L8:L12)</f>
        <v>2940</v>
      </c>
      <c r="M7" s="125" t="s">
        <v>145</v>
      </c>
      <c r="N7" s="118">
        <f t="shared" ref="N7:N12" si="3">SUM(O7:P7)</f>
        <v>537</v>
      </c>
      <c r="O7" s="117">
        <f>SUM(O8:O12)</f>
        <v>124</v>
      </c>
      <c r="P7" s="118">
        <f>SUM(P8:P12)</f>
        <v>413</v>
      </c>
    </row>
    <row r="8" spans="1:16" ht="15" customHeight="1" x14ac:dyDescent="0.15">
      <c r="A8" s="122">
        <v>0</v>
      </c>
      <c r="B8" s="113">
        <f t="shared" si="0"/>
        <v>1158</v>
      </c>
      <c r="C8" s="118">
        <v>602</v>
      </c>
      <c r="D8" s="115">
        <v>556</v>
      </c>
      <c r="E8" s="116">
        <v>30</v>
      </c>
      <c r="F8" s="113">
        <f t="shared" si="1"/>
        <v>1303</v>
      </c>
      <c r="G8" s="118">
        <v>643</v>
      </c>
      <c r="H8" s="126">
        <v>660</v>
      </c>
      <c r="I8" s="124">
        <v>60</v>
      </c>
      <c r="J8" s="113">
        <f t="shared" si="2"/>
        <v>1114</v>
      </c>
      <c r="K8" s="118">
        <v>564</v>
      </c>
      <c r="L8" s="115">
        <v>550</v>
      </c>
      <c r="M8" s="120">
        <v>90</v>
      </c>
      <c r="N8" s="118">
        <f t="shared" si="3"/>
        <v>144</v>
      </c>
      <c r="O8" s="117">
        <v>40</v>
      </c>
      <c r="P8" s="118">
        <v>104</v>
      </c>
    </row>
    <row r="9" spans="1:16" ht="15" customHeight="1" x14ac:dyDescent="0.15">
      <c r="A9" s="122">
        <v>1</v>
      </c>
      <c r="B9" s="113">
        <f t="shared" si="0"/>
        <v>1161</v>
      </c>
      <c r="C9" s="118">
        <v>564</v>
      </c>
      <c r="D9" s="115">
        <v>597</v>
      </c>
      <c r="E9" s="116">
        <v>31</v>
      </c>
      <c r="F9" s="113">
        <f t="shared" si="1"/>
        <v>1289</v>
      </c>
      <c r="G9" s="118">
        <v>632</v>
      </c>
      <c r="H9" s="126">
        <v>657</v>
      </c>
      <c r="I9" s="124">
        <v>61</v>
      </c>
      <c r="J9" s="113">
        <f t="shared" si="2"/>
        <v>1189</v>
      </c>
      <c r="K9" s="118">
        <v>604</v>
      </c>
      <c r="L9" s="115">
        <v>585</v>
      </c>
      <c r="M9" s="120">
        <v>91</v>
      </c>
      <c r="N9" s="118">
        <f t="shared" si="3"/>
        <v>124</v>
      </c>
      <c r="O9" s="117">
        <v>29</v>
      </c>
      <c r="P9" s="118">
        <v>95</v>
      </c>
    </row>
    <row r="10" spans="1:16" ht="15" customHeight="1" x14ac:dyDescent="0.15">
      <c r="A10" s="122">
        <v>2</v>
      </c>
      <c r="B10" s="113">
        <f t="shared" si="0"/>
        <v>1214</v>
      </c>
      <c r="C10" s="118">
        <v>585</v>
      </c>
      <c r="D10" s="115">
        <v>629</v>
      </c>
      <c r="E10" s="116">
        <v>32</v>
      </c>
      <c r="F10" s="113">
        <f t="shared" si="1"/>
        <v>1373</v>
      </c>
      <c r="G10" s="118">
        <v>642</v>
      </c>
      <c r="H10" s="126">
        <v>731</v>
      </c>
      <c r="I10" s="124">
        <v>62</v>
      </c>
      <c r="J10" s="113">
        <f t="shared" si="2"/>
        <v>1228</v>
      </c>
      <c r="K10" s="118">
        <v>590</v>
      </c>
      <c r="L10" s="115">
        <v>638</v>
      </c>
      <c r="M10" s="120">
        <v>92</v>
      </c>
      <c r="N10" s="118">
        <f t="shared" si="3"/>
        <v>115</v>
      </c>
      <c r="O10" s="117">
        <v>25</v>
      </c>
      <c r="P10" s="118">
        <v>90</v>
      </c>
    </row>
    <row r="11" spans="1:16" ht="15" customHeight="1" x14ac:dyDescent="0.15">
      <c r="A11" s="122">
        <v>3</v>
      </c>
      <c r="B11" s="113">
        <f t="shared" si="0"/>
        <v>1167</v>
      </c>
      <c r="C11" s="118">
        <v>613</v>
      </c>
      <c r="D11" s="115">
        <v>554</v>
      </c>
      <c r="E11" s="116">
        <v>33</v>
      </c>
      <c r="F11" s="113">
        <f t="shared" si="1"/>
        <v>1307</v>
      </c>
      <c r="G11" s="118">
        <v>637</v>
      </c>
      <c r="H11" s="126">
        <v>670</v>
      </c>
      <c r="I11" s="124">
        <v>63</v>
      </c>
      <c r="J11" s="113">
        <f t="shared" si="2"/>
        <v>1137</v>
      </c>
      <c r="K11" s="118">
        <v>558</v>
      </c>
      <c r="L11" s="115">
        <v>579</v>
      </c>
      <c r="M11" s="120">
        <v>93</v>
      </c>
      <c r="N11" s="118">
        <f t="shared" si="3"/>
        <v>81</v>
      </c>
      <c r="O11" s="117">
        <v>16</v>
      </c>
      <c r="P11" s="118">
        <v>65</v>
      </c>
    </row>
    <row r="12" spans="1:16" ht="15" customHeight="1" x14ac:dyDescent="0.15">
      <c r="A12" s="122">
        <v>4</v>
      </c>
      <c r="B12" s="113">
        <f t="shared" si="0"/>
        <v>1177</v>
      </c>
      <c r="C12" s="118">
        <v>541</v>
      </c>
      <c r="D12" s="115">
        <v>636</v>
      </c>
      <c r="E12" s="116">
        <v>34</v>
      </c>
      <c r="F12" s="113">
        <f t="shared" si="1"/>
        <v>1281</v>
      </c>
      <c r="G12" s="118">
        <v>645</v>
      </c>
      <c r="H12" s="126">
        <v>636</v>
      </c>
      <c r="I12" s="124">
        <v>64</v>
      </c>
      <c r="J12" s="113">
        <f t="shared" si="2"/>
        <v>1146</v>
      </c>
      <c r="K12" s="118">
        <v>558</v>
      </c>
      <c r="L12" s="115">
        <v>588</v>
      </c>
      <c r="M12" s="120">
        <v>94</v>
      </c>
      <c r="N12" s="118">
        <f t="shared" si="3"/>
        <v>73</v>
      </c>
      <c r="O12" s="117">
        <v>14</v>
      </c>
      <c r="P12" s="118">
        <v>59</v>
      </c>
    </row>
    <row r="13" spans="1:16" ht="15" customHeight="1" x14ac:dyDescent="0.15">
      <c r="A13" s="122"/>
      <c r="B13" s="113"/>
      <c r="C13" s="118"/>
      <c r="D13" s="123"/>
      <c r="E13" s="116"/>
      <c r="F13" s="113"/>
      <c r="G13" s="118"/>
      <c r="H13" s="118"/>
      <c r="I13" s="124"/>
      <c r="J13" s="113"/>
      <c r="K13" s="118"/>
      <c r="L13" s="123"/>
      <c r="M13" s="125"/>
      <c r="N13" s="118"/>
      <c r="O13" s="117"/>
      <c r="P13" s="118"/>
    </row>
    <row r="14" spans="1:16" s="36" customFormat="1" ht="15" customHeight="1" x14ac:dyDescent="0.15">
      <c r="A14" s="122" t="s">
        <v>146</v>
      </c>
      <c r="B14" s="113">
        <f t="shared" ref="B14:B19" si="4">SUM(C14:D14)</f>
        <v>5565</v>
      </c>
      <c r="C14" s="118">
        <f>SUM(C15:C19)</f>
        <v>2836</v>
      </c>
      <c r="D14" s="123">
        <f>SUM(D15:D19)</f>
        <v>2729</v>
      </c>
      <c r="E14" s="116" t="s">
        <v>147</v>
      </c>
      <c r="F14" s="113">
        <f t="shared" ref="F14:F19" si="5">SUM(G14:H14)</f>
        <v>6896</v>
      </c>
      <c r="G14" s="118">
        <f>SUM(G15:G19)</f>
        <v>3392</v>
      </c>
      <c r="H14" s="118">
        <f>SUM(H15:H19)</f>
        <v>3504</v>
      </c>
      <c r="I14" s="124" t="s">
        <v>148</v>
      </c>
      <c r="J14" s="113">
        <f t="shared" ref="J14:J19" si="6">SUM(K14:L14)</f>
        <v>4663</v>
      </c>
      <c r="K14" s="118">
        <f>SUM(K15:K19)</f>
        <v>2211</v>
      </c>
      <c r="L14" s="123">
        <f>SUM(L15:L19)</f>
        <v>2452</v>
      </c>
      <c r="M14" s="125" t="s">
        <v>149</v>
      </c>
      <c r="N14" s="118">
        <f>SUM(O14:P14)</f>
        <v>160</v>
      </c>
      <c r="O14" s="117">
        <f>SUM(O15:O19)</f>
        <v>33</v>
      </c>
      <c r="P14" s="118">
        <f>SUM(P15:P19)</f>
        <v>127</v>
      </c>
    </row>
    <row r="15" spans="1:16" ht="15" customHeight="1" x14ac:dyDescent="0.15">
      <c r="A15" s="122">
        <v>5</v>
      </c>
      <c r="B15" s="113">
        <f t="shared" si="4"/>
        <v>1178</v>
      </c>
      <c r="C15" s="118">
        <v>618</v>
      </c>
      <c r="D15" s="115">
        <v>560</v>
      </c>
      <c r="E15" s="116">
        <v>35</v>
      </c>
      <c r="F15" s="113">
        <f t="shared" si="5"/>
        <v>1352</v>
      </c>
      <c r="G15" s="118">
        <v>650</v>
      </c>
      <c r="H15" s="126">
        <v>702</v>
      </c>
      <c r="I15" s="124">
        <v>65</v>
      </c>
      <c r="J15" s="113">
        <f t="shared" si="6"/>
        <v>1170</v>
      </c>
      <c r="K15" s="118">
        <v>547</v>
      </c>
      <c r="L15" s="115">
        <v>623</v>
      </c>
      <c r="M15" s="120">
        <v>95</v>
      </c>
      <c r="N15" s="118">
        <f>SUM(O15:P15)</f>
        <v>41</v>
      </c>
      <c r="O15" s="117">
        <v>9</v>
      </c>
      <c r="P15" s="118">
        <v>32</v>
      </c>
    </row>
    <row r="16" spans="1:16" ht="15" customHeight="1" x14ac:dyDescent="0.15">
      <c r="A16" s="122">
        <v>6</v>
      </c>
      <c r="B16" s="113">
        <f t="shared" si="4"/>
        <v>1139</v>
      </c>
      <c r="C16" s="118">
        <v>572</v>
      </c>
      <c r="D16" s="115">
        <v>567</v>
      </c>
      <c r="E16" s="116">
        <v>36</v>
      </c>
      <c r="F16" s="113">
        <f t="shared" si="5"/>
        <v>1321</v>
      </c>
      <c r="G16" s="118">
        <v>654</v>
      </c>
      <c r="H16" s="126">
        <v>667</v>
      </c>
      <c r="I16" s="124">
        <v>66</v>
      </c>
      <c r="J16" s="113">
        <f t="shared" si="6"/>
        <v>1035</v>
      </c>
      <c r="K16" s="118">
        <v>493</v>
      </c>
      <c r="L16" s="115">
        <v>542</v>
      </c>
      <c r="M16" s="120">
        <v>96</v>
      </c>
      <c r="N16" s="118">
        <f t="shared" ref="N16:N23" si="7">SUM(O16:P16)</f>
        <v>34</v>
      </c>
      <c r="O16" s="117">
        <v>8</v>
      </c>
      <c r="P16" s="118">
        <v>26</v>
      </c>
    </row>
    <row r="17" spans="1:16" ht="15" customHeight="1" x14ac:dyDescent="0.15">
      <c r="A17" s="122">
        <v>7</v>
      </c>
      <c r="B17" s="113">
        <f t="shared" si="4"/>
        <v>1068</v>
      </c>
      <c r="C17" s="118">
        <v>532</v>
      </c>
      <c r="D17" s="115">
        <v>536</v>
      </c>
      <c r="E17" s="116">
        <v>37</v>
      </c>
      <c r="F17" s="113">
        <f t="shared" si="5"/>
        <v>1307</v>
      </c>
      <c r="G17" s="118">
        <v>658</v>
      </c>
      <c r="H17" s="126">
        <v>649</v>
      </c>
      <c r="I17" s="124">
        <v>67</v>
      </c>
      <c r="J17" s="113">
        <f t="shared" si="6"/>
        <v>1090</v>
      </c>
      <c r="K17" s="118">
        <v>520</v>
      </c>
      <c r="L17" s="115">
        <v>570</v>
      </c>
      <c r="M17" s="120">
        <v>97</v>
      </c>
      <c r="N17" s="118">
        <f t="shared" si="7"/>
        <v>32</v>
      </c>
      <c r="O17" s="117">
        <v>10</v>
      </c>
      <c r="P17" s="118">
        <v>22</v>
      </c>
    </row>
    <row r="18" spans="1:16" ht="15" customHeight="1" x14ac:dyDescent="0.15">
      <c r="A18" s="122">
        <v>8</v>
      </c>
      <c r="B18" s="113">
        <f t="shared" si="4"/>
        <v>1093</v>
      </c>
      <c r="C18" s="118">
        <v>563</v>
      </c>
      <c r="D18" s="115">
        <v>530</v>
      </c>
      <c r="E18" s="116">
        <v>38</v>
      </c>
      <c r="F18" s="113">
        <f t="shared" si="5"/>
        <v>1427</v>
      </c>
      <c r="G18" s="118">
        <v>721</v>
      </c>
      <c r="H18" s="126">
        <v>706</v>
      </c>
      <c r="I18" s="124">
        <v>68</v>
      </c>
      <c r="J18" s="113">
        <f t="shared" si="6"/>
        <v>919</v>
      </c>
      <c r="K18" s="118">
        <v>437</v>
      </c>
      <c r="L18" s="115">
        <v>482</v>
      </c>
      <c r="M18" s="120">
        <v>98</v>
      </c>
      <c r="N18" s="118">
        <f t="shared" si="7"/>
        <v>31</v>
      </c>
      <c r="O18" s="117">
        <v>5</v>
      </c>
      <c r="P18" s="118">
        <v>26</v>
      </c>
    </row>
    <row r="19" spans="1:16" ht="15" customHeight="1" x14ac:dyDescent="0.15">
      <c r="A19" s="122">
        <v>9</v>
      </c>
      <c r="B19" s="113">
        <f t="shared" si="4"/>
        <v>1087</v>
      </c>
      <c r="C19" s="118">
        <v>551</v>
      </c>
      <c r="D19" s="115">
        <v>536</v>
      </c>
      <c r="E19" s="116">
        <v>39</v>
      </c>
      <c r="F19" s="113">
        <f t="shared" si="5"/>
        <v>1489</v>
      </c>
      <c r="G19" s="118">
        <v>709</v>
      </c>
      <c r="H19" s="126">
        <v>780</v>
      </c>
      <c r="I19" s="124">
        <v>69</v>
      </c>
      <c r="J19" s="113">
        <f t="shared" si="6"/>
        <v>449</v>
      </c>
      <c r="K19" s="118">
        <v>214</v>
      </c>
      <c r="L19" s="115">
        <v>235</v>
      </c>
      <c r="M19" s="120">
        <v>99</v>
      </c>
      <c r="N19" s="118">
        <f t="shared" si="7"/>
        <v>22</v>
      </c>
      <c r="O19" s="117">
        <v>1</v>
      </c>
      <c r="P19" s="118">
        <v>21</v>
      </c>
    </row>
    <row r="20" spans="1:16" ht="15" customHeight="1" x14ac:dyDescent="0.15">
      <c r="A20" s="122"/>
      <c r="B20" s="113"/>
      <c r="C20" s="118"/>
      <c r="D20" s="115"/>
      <c r="E20" s="116"/>
      <c r="F20" s="113"/>
      <c r="G20" s="118"/>
      <c r="H20" s="126"/>
      <c r="I20" s="124"/>
      <c r="J20" s="113"/>
      <c r="K20" s="118"/>
      <c r="L20" s="115"/>
      <c r="M20" s="120"/>
      <c r="N20" s="118"/>
      <c r="O20" s="117"/>
      <c r="P20" s="118"/>
    </row>
    <row r="21" spans="1:16" s="36" customFormat="1" ht="15" customHeight="1" x14ac:dyDescent="0.15">
      <c r="A21" s="122" t="s">
        <v>150</v>
      </c>
      <c r="B21" s="113">
        <f t="shared" ref="B21:B26" si="8">SUM(C21:D21)</f>
        <v>5458</v>
      </c>
      <c r="C21" s="118">
        <f>SUM(C22:C26)</f>
        <v>2822</v>
      </c>
      <c r="D21" s="123">
        <f>SUM(D22:D26)</f>
        <v>2636</v>
      </c>
      <c r="E21" s="116" t="s">
        <v>151</v>
      </c>
      <c r="F21" s="113">
        <f t="shared" ref="F21:F26" si="9">SUM(G21:H21)</f>
        <v>7559</v>
      </c>
      <c r="G21" s="118">
        <f>SUM(G22:G26)</f>
        <v>3694</v>
      </c>
      <c r="H21" s="118">
        <f>SUM(H22:H26)</f>
        <v>3865</v>
      </c>
      <c r="I21" s="124" t="s">
        <v>152</v>
      </c>
      <c r="J21" s="113">
        <f t="shared" ref="J21:J26" si="10">SUM(K21:L21)</f>
        <v>3457</v>
      </c>
      <c r="K21" s="118">
        <f>SUM(K22:K26)</f>
        <v>1633</v>
      </c>
      <c r="L21" s="123">
        <f>SUM(L22:L26)</f>
        <v>1824</v>
      </c>
      <c r="M21" s="125" t="s">
        <v>153</v>
      </c>
      <c r="N21" s="118">
        <f t="shared" si="7"/>
        <v>35</v>
      </c>
      <c r="O21" s="117">
        <v>2</v>
      </c>
      <c r="P21" s="118">
        <v>33</v>
      </c>
    </row>
    <row r="22" spans="1:16" ht="15" customHeight="1" x14ac:dyDescent="0.15">
      <c r="A22" s="122">
        <v>10</v>
      </c>
      <c r="B22" s="113">
        <f t="shared" si="8"/>
        <v>1028</v>
      </c>
      <c r="C22" s="118">
        <v>522</v>
      </c>
      <c r="D22" s="115">
        <v>506</v>
      </c>
      <c r="E22" s="116">
        <v>40</v>
      </c>
      <c r="F22" s="113">
        <f t="shared" si="9"/>
        <v>1485</v>
      </c>
      <c r="G22" s="118">
        <v>721</v>
      </c>
      <c r="H22" s="126">
        <v>764</v>
      </c>
      <c r="I22" s="124">
        <v>70</v>
      </c>
      <c r="J22" s="113">
        <f t="shared" si="10"/>
        <v>529</v>
      </c>
      <c r="K22" s="118">
        <v>248</v>
      </c>
      <c r="L22" s="115">
        <v>281</v>
      </c>
      <c r="M22" s="120"/>
      <c r="N22" s="127"/>
      <c r="O22" s="128"/>
      <c r="P22" s="127"/>
    </row>
    <row r="23" spans="1:16" ht="15" customHeight="1" x14ac:dyDescent="0.15">
      <c r="A23" s="122">
        <v>11</v>
      </c>
      <c r="B23" s="113">
        <f t="shared" si="8"/>
        <v>1124</v>
      </c>
      <c r="C23" s="118">
        <v>575</v>
      </c>
      <c r="D23" s="115">
        <v>549</v>
      </c>
      <c r="E23" s="116">
        <v>41</v>
      </c>
      <c r="F23" s="113">
        <f t="shared" si="9"/>
        <v>1519</v>
      </c>
      <c r="G23" s="118">
        <v>759</v>
      </c>
      <c r="H23" s="126">
        <v>760</v>
      </c>
      <c r="I23" s="124">
        <v>71</v>
      </c>
      <c r="J23" s="113">
        <f t="shared" si="10"/>
        <v>683</v>
      </c>
      <c r="K23" s="118">
        <v>327</v>
      </c>
      <c r="L23" s="115">
        <v>356</v>
      </c>
      <c r="M23" s="120" t="s">
        <v>154</v>
      </c>
      <c r="N23" s="118">
        <f t="shared" si="7"/>
        <v>1803</v>
      </c>
      <c r="O23" s="117">
        <v>1036</v>
      </c>
      <c r="P23" s="118">
        <v>767</v>
      </c>
    </row>
    <row r="24" spans="1:16" ht="15" customHeight="1" x14ac:dyDescent="0.15">
      <c r="A24" s="122">
        <v>12</v>
      </c>
      <c r="B24" s="113">
        <f t="shared" si="8"/>
        <v>1078</v>
      </c>
      <c r="C24" s="118">
        <v>568</v>
      </c>
      <c r="D24" s="115">
        <v>510</v>
      </c>
      <c r="E24" s="116">
        <v>42</v>
      </c>
      <c r="F24" s="113">
        <f t="shared" si="9"/>
        <v>1558</v>
      </c>
      <c r="G24" s="118">
        <v>756</v>
      </c>
      <c r="H24" s="126">
        <v>802</v>
      </c>
      <c r="I24" s="124">
        <v>72</v>
      </c>
      <c r="J24" s="113">
        <f t="shared" si="10"/>
        <v>726</v>
      </c>
      <c r="K24" s="118">
        <v>335</v>
      </c>
      <c r="L24" s="115">
        <v>391</v>
      </c>
      <c r="M24" s="120"/>
      <c r="N24" s="118"/>
      <c r="O24" s="117"/>
      <c r="P24" s="118"/>
    </row>
    <row r="25" spans="1:16" ht="15" customHeight="1" x14ac:dyDescent="0.15">
      <c r="A25" s="122">
        <v>13</v>
      </c>
      <c r="B25" s="113">
        <f t="shared" si="8"/>
        <v>1125</v>
      </c>
      <c r="C25" s="118">
        <v>584</v>
      </c>
      <c r="D25" s="115">
        <v>541</v>
      </c>
      <c r="E25" s="116">
        <v>43</v>
      </c>
      <c r="F25" s="113">
        <f t="shared" si="9"/>
        <v>1524</v>
      </c>
      <c r="G25" s="118">
        <v>764</v>
      </c>
      <c r="H25" s="126">
        <v>760</v>
      </c>
      <c r="I25" s="124">
        <v>73</v>
      </c>
      <c r="J25" s="113">
        <f t="shared" si="10"/>
        <v>742</v>
      </c>
      <c r="K25" s="118">
        <v>348</v>
      </c>
      <c r="L25" s="115">
        <v>394</v>
      </c>
      <c r="M25" s="120"/>
      <c r="N25" s="118"/>
      <c r="O25" s="117"/>
      <c r="P25" s="118"/>
    </row>
    <row r="26" spans="1:16" ht="15" customHeight="1" x14ac:dyDescent="0.15">
      <c r="A26" s="122">
        <v>14</v>
      </c>
      <c r="B26" s="113">
        <f t="shared" si="8"/>
        <v>1103</v>
      </c>
      <c r="C26" s="118">
        <v>573</v>
      </c>
      <c r="D26" s="115">
        <v>530</v>
      </c>
      <c r="E26" s="116">
        <v>44</v>
      </c>
      <c r="F26" s="113">
        <f t="shared" si="9"/>
        <v>1473</v>
      </c>
      <c r="G26" s="118">
        <v>694</v>
      </c>
      <c r="H26" s="126">
        <v>779</v>
      </c>
      <c r="I26" s="124">
        <v>74</v>
      </c>
      <c r="J26" s="113">
        <f t="shared" si="10"/>
        <v>777</v>
      </c>
      <c r="K26" s="118">
        <v>375</v>
      </c>
      <c r="L26" s="115">
        <v>402</v>
      </c>
      <c r="M26" s="120"/>
      <c r="N26" s="118"/>
      <c r="O26" s="117"/>
      <c r="P26" s="118"/>
    </row>
    <row r="27" spans="1:16" ht="15" customHeight="1" x14ac:dyDescent="0.15">
      <c r="A27" s="122"/>
      <c r="B27" s="113"/>
      <c r="C27" s="118"/>
      <c r="D27" s="115"/>
      <c r="E27" s="116"/>
      <c r="F27" s="113"/>
      <c r="G27" s="118"/>
      <c r="H27" s="126"/>
      <c r="I27" s="124"/>
      <c r="J27" s="113"/>
      <c r="K27" s="118"/>
      <c r="L27" s="115"/>
      <c r="M27" s="129"/>
      <c r="N27" s="125"/>
      <c r="O27" s="118"/>
      <c r="P27" s="118"/>
    </row>
    <row r="28" spans="1:16" s="36" customFormat="1" ht="15" customHeight="1" x14ac:dyDescent="0.15">
      <c r="A28" s="122" t="s">
        <v>155</v>
      </c>
      <c r="B28" s="113">
        <f t="shared" ref="B28:B33" si="11">SUM(C28:D28)</f>
        <v>5655</v>
      </c>
      <c r="C28" s="118">
        <f>SUM(C29:C33)</f>
        <v>2896</v>
      </c>
      <c r="D28" s="123">
        <f>SUM(D29:D33)</f>
        <v>2759</v>
      </c>
      <c r="E28" s="116" t="s">
        <v>156</v>
      </c>
      <c r="F28" s="113">
        <f t="shared" ref="F28:F33" si="12">SUM(G28:H28)</f>
        <v>6482</v>
      </c>
      <c r="G28" s="118">
        <f>SUM(G29:G33)</f>
        <v>3144</v>
      </c>
      <c r="H28" s="118">
        <f>SUM(H29:H33)</f>
        <v>3338</v>
      </c>
      <c r="I28" s="124" t="s">
        <v>157</v>
      </c>
      <c r="J28" s="113">
        <f t="shared" ref="J28:J33" si="13">SUM(K28:L28)</f>
        <v>3419</v>
      </c>
      <c r="K28" s="118">
        <f>SUM(K29:K33)</f>
        <v>1533</v>
      </c>
      <c r="L28" s="123">
        <f>SUM(L29:L33)</f>
        <v>1886</v>
      </c>
      <c r="M28" s="125"/>
      <c r="N28" s="118"/>
      <c r="O28" s="117"/>
      <c r="P28" s="118"/>
    </row>
    <row r="29" spans="1:16" ht="15" customHeight="1" x14ac:dyDescent="0.15">
      <c r="A29" s="122">
        <v>15</v>
      </c>
      <c r="B29" s="113">
        <f t="shared" si="11"/>
        <v>1117</v>
      </c>
      <c r="C29" s="118">
        <v>567</v>
      </c>
      <c r="D29" s="115">
        <v>550</v>
      </c>
      <c r="E29" s="116">
        <v>45</v>
      </c>
      <c r="F29" s="113">
        <f t="shared" si="12"/>
        <v>1427</v>
      </c>
      <c r="G29" s="118">
        <v>686</v>
      </c>
      <c r="H29" s="126">
        <v>741</v>
      </c>
      <c r="I29" s="124">
        <v>75</v>
      </c>
      <c r="J29" s="113">
        <f t="shared" si="13"/>
        <v>705</v>
      </c>
      <c r="K29" s="118">
        <v>313</v>
      </c>
      <c r="L29" s="115">
        <v>392</v>
      </c>
      <c r="M29" s="120"/>
      <c r="N29" s="118"/>
      <c r="O29" s="117"/>
      <c r="P29" s="118"/>
    </row>
    <row r="30" spans="1:16" ht="15" customHeight="1" x14ac:dyDescent="0.15">
      <c r="A30" s="122">
        <v>16</v>
      </c>
      <c r="B30" s="113">
        <f t="shared" si="11"/>
        <v>1117</v>
      </c>
      <c r="C30" s="118">
        <v>554</v>
      </c>
      <c r="D30" s="115">
        <v>563</v>
      </c>
      <c r="E30" s="116">
        <v>46</v>
      </c>
      <c r="F30" s="113">
        <f t="shared" si="12"/>
        <v>1381</v>
      </c>
      <c r="G30" s="118">
        <v>659</v>
      </c>
      <c r="H30" s="126">
        <v>722</v>
      </c>
      <c r="I30" s="124">
        <v>76</v>
      </c>
      <c r="J30" s="113">
        <f t="shared" si="13"/>
        <v>707</v>
      </c>
      <c r="K30" s="118">
        <v>331</v>
      </c>
      <c r="L30" s="115">
        <v>376</v>
      </c>
      <c r="M30" s="130" t="s">
        <v>158</v>
      </c>
      <c r="N30" s="127"/>
      <c r="O30" s="128"/>
      <c r="P30" s="127"/>
    </row>
    <row r="31" spans="1:16" ht="15" customHeight="1" x14ac:dyDescent="0.15">
      <c r="A31" s="122">
        <v>17</v>
      </c>
      <c r="B31" s="113">
        <f t="shared" si="11"/>
        <v>1141</v>
      </c>
      <c r="C31" s="118">
        <v>577</v>
      </c>
      <c r="D31" s="115">
        <v>564</v>
      </c>
      <c r="E31" s="116">
        <v>47</v>
      </c>
      <c r="F31" s="113">
        <f t="shared" si="12"/>
        <v>1360</v>
      </c>
      <c r="G31" s="118">
        <v>672</v>
      </c>
      <c r="H31" s="126">
        <v>688</v>
      </c>
      <c r="I31" s="124">
        <v>77</v>
      </c>
      <c r="J31" s="113">
        <f t="shared" si="13"/>
        <v>719</v>
      </c>
      <c r="K31" s="118">
        <v>312</v>
      </c>
      <c r="L31" s="115">
        <v>407</v>
      </c>
      <c r="M31" s="120" t="s">
        <v>86</v>
      </c>
      <c r="N31" s="118">
        <f>SUM(B7,B14,B21)</f>
        <v>16900</v>
      </c>
      <c r="O31" s="117">
        <f>SUM(C7,C14,C21)</f>
        <v>8563</v>
      </c>
      <c r="P31" s="118">
        <f>SUM(D7,D14,D21)</f>
        <v>8337</v>
      </c>
    </row>
    <row r="32" spans="1:16" ht="15" customHeight="1" x14ac:dyDescent="0.15">
      <c r="A32" s="122">
        <v>18</v>
      </c>
      <c r="B32" s="113">
        <f t="shared" si="11"/>
        <v>1099</v>
      </c>
      <c r="C32" s="118">
        <v>567</v>
      </c>
      <c r="D32" s="115">
        <v>532</v>
      </c>
      <c r="E32" s="116">
        <v>48</v>
      </c>
      <c r="F32" s="113">
        <f t="shared" si="12"/>
        <v>1233</v>
      </c>
      <c r="G32" s="118">
        <v>594</v>
      </c>
      <c r="H32" s="126">
        <v>639</v>
      </c>
      <c r="I32" s="124">
        <v>78</v>
      </c>
      <c r="J32" s="113">
        <f t="shared" si="13"/>
        <v>631</v>
      </c>
      <c r="K32" s="118">
        <v>285</v>
      </c>
      <c r="L32" s="115">
        <v>346</v>
      </c>
      <c r="M32" s="120" t="s">
        <v>87</v>
      </c>
      <c r="N32" s="118">
        <f>SUM(B28,B35,B42,F7,F14,F21,F28,F35,F42,J7)</f>
        <v>61590</v>
      </c>
      <c r="O32" s="117">
        <f>SUM(C28,C35,C42,G7,G14,G21,G28,G35,G42,K7)</f>
        <v>30475</v>
      </c>
      <c r="P32" s="118">
        <f>SUM(D28,D35,D42,H7,H14,H21,H28,H35,H42,L7)</f>
        <v>31115</v>
      </c>
    </row>
    <row r="33" spans="1:16" ht="15" customHeight="1" x14ac:dyDescent="0.15">
      <c r="A33" s="122">
        <v>19</v>
      </c>
      <c r="B33" s="113">
        <f t="shared" si="11"/>
        <v>1181</v>
      </c>
      <c r="C33" s="118">
        <v>631</v>
      </c>
      <c r="D33" s="115">
        <v>550</v>
      </c>
      <c r="E33" s="116">
        <v>49</v>
      </c>
      <c r="F33" s="113">
        <f t="shared" si="12"/>
        <v>1081</v>
      </c>
      <c r="G33" s="118">
        <v>533</v>
      </c>
      <c r="H33" s="126">
        <v>548</v>
      </c>
      <c r="I33" s="124">
        <v>79</v>
      </c>
      <c r="J33" s="113">
        <f t="shared" si="13"/>
        <v>657</v>
      </c>
      <c r="K33" s="118">
        <v>292</v>
      </c>
      <c r="L33" s="115">
        <v>365</v>
      </c>
      <c r="M33" s="120" t="s">
        <v>159</v>
      </c>
      <c r="N33" s="118">
        <f>SUM(,J14,J21,J28,J35,J42,N7,N14,N21)</f>
        <v>15950</v>
      </c>
      <c r="O33" s="117">
        <f>SUM(,K14,K21,K28,K35,K42,O7,O14,O21)</f>
        <v>6948</v>
      </c>
      <c r="P33" s="118">
        <f>SUM(,L14,L21,L28,L35,L42,P7,P14,P21)</f>
        <v>9002</v>
      </c>
    </row>
    <row r="34" spans="1:16" ht="15" customHeight="1" x14ac:dyDescent="0.15">
      <c r="A34" s="122"/>
      <c r="B34" s="113"/>
      <c r="C34" s="118"/>
      <c r="D34" s="115"/>
      <c r="E34" s="116"/>
      <c r="F34" s="113"/>
      <c r="G34" s="118"/>
      <c r="H34" s="126"/>
      <c r="I34" s="124"/>
      <c r="J34" s="113"/>
      <c r="K34" s="118"/>
      <c r="L34" s="115"/>
      <c r="M34" s="120"/>
      <c r="N34" s="118"/>
      <c r="O34" s="117"/>
      <c r="P34" s="118"/>
    </row>
    <row r="35" spans="1:16" s="36" customFormat="1" ht="15" customHeight="1" x14ac:dyDescent="0.15">
      <c r="A35" s="122" t="s">
        <v>160</v>
      </c>
      <c r="B35" s="113">
        <f t="shared" ref="B35:B40" si="14">SUM(C35:D35)</f>
        <v>5786</v>
      </c>
      <c r="C35" s="118">
        <f>SUM(C36:C40)</f>
        <v>3058</v>
      </c>
      <c r="D35" s="123">
        <f>SUM(D36:D40)</f>
        <v>2728</v>
      </c>
      <c r="E35" s="116" t="s">
        <v>161</v>
      </c>
      <c r="F35" s="113">
        <f t="shared" ref="F35:F40" si="15">SUM(G35:H35)</f>
        <v>5647</v>
      </c>
      <c r="G35" s="118">
        <f>SUM(G36:G40)</f>
        <v>2802</v>
      </c>
      <c r="H35" s="118">
        <f>SUM(H36:H40)</f>
        <v>2845</v>
      </c>
      <c r="I35" s="124" t="s">
        <v>162</v>
      </c>
      <c r="J35" s="113">
        <f t="shared" ref="J35:J40" si="16">SUM(K35:L35)</f>
        <v>2410</v>
      </c>
      <c r="K35" s="118">
        <f>SUM(K36:K40)</f>
        <v>1009</v>
      </c>
      <c r="L35" s="123">
        <f>SUM(L36:L40)</f>
        <v>1401</v>
      </c>
      <c r="M35" s="379" t="s">
        <v>795</v>
      </c>
      <c r="N35" s="118"/>
      <c r="O35" s="117"/>
      <c r="P35" s="118"/>
    </row>
    <row r="36" spans="1:16" ht="15" customHeight="1" x14ac:dyDescent="0.15">
      <c r="A36" s="122">
        <v>20</v>
      </c>
      <c r="B36" s="113">
        <f t="shared" si="14"/>
        <v>1264</v>
      </c>
      <c r="C36" s="118">
        <v>684</v>
      </c>
      <c r="D36" s="115">
        <v>580</v>
      </c>
      <c r="E36" s="116">
        <v>50</v>
      </c>
      <c r="F36" s="113">
        <f t="shared" si="15"/>
        <v>1202</v>
      </c>
      <c r="G36" s="118">
        <v>549</v>
      </c>
      <c r="H36" s="126">
        <v>653</v>
      </c>
      <c r="I36" s="124">
        <v>80</v>
      </c>
      <c r="J36" s="113">
        <f t="shared" si="16"/>
        <v>619</v>
      </c>
      <c r="K36" s="118">
        <v>276</v>
      </c>
      <c r="L36" s="115">
        <v>343</v>
      </c>
      <c r="M36" s="120" t="s">
        <v>86</v>
      </c>
      <c r="N36" s="131">
        <v>17.894959762799999</v>
      </c>
      <c r="O36" s="132">
        <v>18.6208846171</v>
      </c>
      <c r="P36" s="131">
        <v>17.206009823799999</v>
      </c>
    </row>
    <row r="37" spans="1:16" ht="15" customHeight="1" x14ac:dyDescent="0.15">
      <c r="A37" s="122">
        <v>21</v>
      </c>
      <c r="B37" s="113">
        <f t="shared" si="14"/>
        <v>1139</v>
      </c>
      <c r="C37" s="118">
        <v>605</v>
      </c>
      <c r="D37" s="115">
        <v>534</v>
      </c>
      <c r="E37" s="116">
        <v>51</v>
      </c>
      <c r="F37" s="113">
        <f t="shared" si="15"/>
        <v>1119</v>
      </c>
      <c r="G37" s="118">
        <v>576</v>
      </c>
      <c r="H37" s="126">
        <v>543</v>
      </c>
      <c r="I37" s="124">
        <v>81</v>
      </c>
      <c r="J37" s="113">
        <f t="shared" si="16"/>
        <v>517</v>
      </c>
      <c r="K37" s="118">
        <v>225</v>
      </c>
      <c r="L37" s="115">
        <v>292</v>
      </c>
      <c r="M37" s="120" t="s">
        <v>87</v>
      </c>
      <c r="N37" s="131">
        <v>65.216010165200004</v>
      </c>
      <c r="O37" s="132">
        <v>66.270169181900002</v>
      </c>
      <c r="P37" s="131">
        <v>64.215544640299996</v>
      </c>
    </row>
    <row r="38" spans="1:16" ht="15" customHeight="1" x14ac:dyDescent="0.15">
      <c r="A38" s="122">
        <v>22</v>
      </c>
      <c r="B38" s="113">
        <f t="shared" si="14"/>
        <v>1141</v>
      </c>
      <c r="C38" s="118">
        <v>607</v>
      </c>
      <c r="D38" s="115">
        <v>534</v>
      </c>
      <c r="E38" s="116">
        <v>52</v>
      </c>
      <c r="F38" s="113">
        <f t="shared" si="15"/>
        <v>1131</v>
      </c>
      <c r="G38" s="118">
        <v>568</v>
      </c>
      <c r="H38" s="126">
        <v>563</v>
      </c>
      <c r="I38" s="124">
        <v>82</v>
      </c>
      <c r="J38" s="113">
        <f t="shared" si="16"/>
        <v>466</v>
      </c>
      <c r="K38" s="118">
        <v>188</v>
      </c>
      <c r="L38" s="115">
        <v>278</v>
      </c>
      <c r="M38" s="120" t="s">
        <v>159</v>
      </c>
      <c r="N38" s="131">
        <v>16.889030072000001</v>
      </c>
      <c r="O38" s="132">
        <v>15.108946201</v>
      </c>
      <c r="P38" s="131">
        <v>18.578445536</v>
      </c>
    </row>
    <row r="39" spans="1:16" ht="15" customHeight="1" x14ac:dyDescent="0.15">
      <c r="A39" s="122">
        <v>23</v>
      </c>
      <c r="B39" s="113">
        <f t="shared" si="14"/>
        <v>1152</v>
      </c>
      <c r="C39" s="118">
        <v>609</v>
      </c>
      <c r="D39" s="115">
        <v>543</v>
      </c>
      <c r="E39" s="116">
        <v>53</v>
      </c>
      <c r="F39" s="113">
        <f t="shared" si="15"/>
        <v>1077</v>
      </c>
      <c r="G39" s="118">
        <v>535</v>
      </c>
      <c r="H39" s="126">
        <v>542</v>
      </c>
      <c r="I39" s="124">
        <v>83</v>
      </c>
      <c r="J39" s="113">
        <f t="shared" si="16"/>
        <v>442</v>
      </c>
      <c r="K39" s="118">
        <v>183</v>
      </c>
      <c r="L39" s="115">
        <v>259</v>
      </c>
      <c r="M39" s="120"/>
      <c r="N39" s="118"/>
      <c r="O39" s="133"/>
      <c r="P39" s="134"/>
    </row>
    <row r="40" spans="1:16" ht="15" customHeight="1" x14ac:dyDescent="0.15">
      <c r="A40" s="122">
        <v>24</v>
      </c>
      <c r="B40" s="113">
        <f t="shared" si="14"/>
        <v>1090</v>
      </c>
      <c r="C40" s="118">
        <v>553</v>
      </c>
      <c r="D40" s="115">
        <v>537</v>
      </c>
      <c r="E40" s="116">
        <v>54</v>
      </c>
      <c r="F40" s="113">
        <f t="shared" si="15"/>
        <v>1118</v>
      </c>
      <c r="G40" s="118">
        <v>574</v>
      </c>
      <c r="H40" s="126">
        <v>544</v>
      </c>
      <c r="I40" s="124">
        <v>84</v>
      </c>
      <c r="J40" s="113">
        <f t="shared" si="16"/>
        <v>366</v>
      </c>
      <c r="K40" s="118">
        <v>137</v>
      </c>
      <c r="L40" s="115">
        <v>229</v>
      </c>
      <c r="M40" s="120" t="s">
        <v>163</v>
      </c>
      <c r="N40" s="134">
        <v>40.132920372699999</v>
      </c>
      <c r="O40" s="133">
        <v>39.005001522199997</v>
      </c>
      <c r="P40" s="134">
        <v>41.203388781100003</v>
      </c>
    </row>
    <row r="41" spans="1:16" ht="15" customHeight="1" x14ac:dyDescent="0.15">
      <c r="A41" s="122"/>
      <c r="B41" s="113"/>
      <c r="C41" s="118"/>
      <c r="D41" s="115"/>
      <c r="E41" s="116"/>
      <c r="F41" s="113"/>
      <c r="G41" s="118"/>
      <c r="H41" s="126"/>
      <c r="I41" s="124"/>
      <c r="J41" s="113"/>
      <c r="K41" s="118"/>
      <c r="L41" s="115"/>
      <c r="M41" s="120" t="s">
        <v>164</v>
      </c>
      <c r="N41" s="134">
        <v>39.744123572900001</v>
      </c>
      <c r="O41" s="133">
        <v>38.730929264899999</v>
      </c>
      <c r="P41" s="134">
        <v>40.683246073299998</v>
      </c>
    </row>
    <row r="42" spans="1:16" s="36" customFormat="1" ht="15" customHeight="1" x14ac:dyDescent="0.15">
      <c r="A42" s="122" t="s">
        <v>165</v>
      </c>
      <c r="B42" s="113">
        <f t="shared" ref="B42:B47" si="17">SUM(C42:D42)</f>
        <v>5811</v>
      </c>
      <c r="C42" s="118">
        <f>SUM(C43:C47)</f>
        <v>2788</v>
      </c>
      <c r="D42" s="123">
        <f>SUM(D43:D47)</f>
        <v>3023</v>
      </c>
      <c r="E42" s="116" t="s">
        <v>166</v>
      </c>
      <c r="F42" s="113">
        <f t="shared" ref="F42:F47" si="18">SUM(G42:H42)</f>
        <v>5387</v>
      </c>
      <c r="G42" s="118">
        <f>SUM(G43:G47)</f>
        <v>2628</v>
      </c>
      <c r="H42" s="118">
        <f>SUM(H43:H47)</f>
        <v>2759</v>
      </c>
      <c r="I42" s="124" t="s">
        <v>167</v>
      </c>
      <c r="J42" s="113">
        <f t="shared" ref="J42:J47" si="19">SUM(K42:L42)</f>
        <v>1269</v>
      </c>
      <c r="K42" s="118">
        <f>SUM(K43:K47)</f>
        <v>403</v>
      </c>
      <c r="L42" s="123">
        <f>SUM(L43:L47)</f>
        <v>866</v>
      </c>
      <c r="M42" s="125"/>
      <c r="N42" s="127"/>
      <c r="O42" s="128"/>
      <c r="P42" s="127"/>
    </row>
    <row r="43" spans="1:16" ht="15" customHeight="1" x14ac:dyDescent="0.15">
      <c r="A43" s="122">
        <v>25</v>
      </c>
      <c r="B43" s="113">
        <f t="shared" si="17"/>
        <v>1050</v>
      </c>
      <c r="C43" s="118">
        <v>527</v>
      </c>
      <c r="D43" s="115">
        <v>523</v>
      </c>
      <c r="E43" s="116">
        <v>55</v>
      </c>
      <c r="F43" s="113">
        <f t="shared" si="18"/>
        <v>1040</v>
      </c>
      <c r="G43" s="118">
        <v>505</v>
      </c>
      <c r="H43" s="126">
        <v>535</v>
      </c>
      <c r="I43" s="124">
        <v>85</v>
      </c>
      <c r="J43" s="113">
        <f t="shared" si="19"/>
        <v>340</v>
      </c>
      <c r="K43" s="118">
        <v>132</v>
      </c>
      <c r="L43" s="123">
        <v>208</v>
      </c>
      <c r="M43" s="125"/>
      <c r="N43" s="127"/>
      <c r="O43" s="128"/>
      <c r="P43" s="127"/>
    </row>
    <row r="44" spans="1:16" ht="15" customHeight="1" x14ac:dyDescent="0.15">
      <c r="A44" s="122">
        <v>26</v>
      </c>
      <c r="B44" s="113">
        <f t="shared" si="17"/>
        <v>1092</v>
      </c>
      <c r="C44" s="118">
        <v>510</v>
      </c>
      <c r="D44" s="115">
        <v>582</v>
      </c>
      <c r="E44" s="116">
        <v>56</v>
      </c>
      <c r="F44" s="113">
        <f t="shared" si="18"/>
        <v>1111</v>
      </c>
      <c r="G44" s="118">
        <v>552</v>
      </c>
      <c r="H44" s="126">
        <v>559</v>
      </c>
      <c r="I44" s="124">
        <v>86</v>
      </c>
      <c r="J44" s="113">
        <f t="shared" si="19"/>
        <v>305</v>
      </c>
      <c r="K44" s="118">
        <v>97</v>
      </c>
      <c r="L44" s="115">
        <v>208</v>
      </c>
      <c r="M44" s="120"/>
      <c r="N44" s="127"/>
      <c r="O44" s="128"/>
      <c r="P44" s="127"/>
    </row>
    <row r="45" spans="1:16" ht="15" customHeight="1" x14ac:dyDescent="0.15">
      <c r="A45" s="122">
        <v>27</v>
      </c>
      <c r="B45" s="113">
        <f t="shared" si="17"/>
        <v>1168</v>
      </c>
      <c r="C45" s="118">
        <v>537</v>
      </c>
      <c r="D45" s="115">
        <v>631</v>
      </c>
      <c r="E45" s="116">
        <v>57</v>
      </c>
      <c r="F45" s="113">
        <f t="shared" si="18"/>
        <v>1082</v>
      </c>
      <c r="G45" s="118">
        <v>552</v>
      </c>
      <c r="H45" s="126">
        <v>530</v>
      </c>
      <c r="I45" s="124">
        <v>87</v>
      </c>
      <c r="J45" s="113">
        <f t="shared" si="19"/>
        <v>252</v>
      </c>
      <c r="K45" s="118">
        <v>87</v>
      </c>
      <c r="L45" s="115">
        <v>165</v>
      </c>
      <c r="M45" s="120"/>
      <c r="N45" s="127"/>
      <c r="O45" s="128"/>
      <c r="P45" s="127"/>
    </row>
    <row r="46" spans="1:16" ht="15" customHeight="1" x14ac:dyDescent="0.15">
      <c r="A46" s="122">
        <v>28</v>
      </c>
      <c r="B46" s="113">
        <f t="shared" si="17"/>
        <v>1299</v>
      </c>
      <c r="C46" s="118">
        <v>626</v>
      </c>
      <c r="D46" s="115">
        <v>673</v>
      </c>
      <c r="E46" s="116">
        <v>58</v>
      </c>
      <c r="F46" s="113">
        <f t="shared" si="18"/>
        <v>1080</v>
      </c>
      <c r="G46" s="118">
        <v>508</v>
      </c>
      <c r="H46" s="126">
        <v>572</v>
      </c>
      <c r="I46" s="124">
        <v>88</v>
      </c>
      <c r="J46" s="113">
        <f t="shared" si="19"/>
        <v>206</v>
      </c>
      <c r="K46" s="118">
        <v>45</v>
      </c>
      <c r="L46" s="115">
        <v>161</v>
      </c>
      <c r="M46" s="120"/>
      <c r="N46" s="127"/>
      <c r="O46" s="128"/>
      <c r="P46" s="127"/>
    </row>
    <row r="47" spans="1:16" ht="15" customHeight="1" x14ac:dyDescent="0.15">
      <c r="A47" s="112">
        <v>29</v>
      </c>
      <c r="B47" s="135">
        <f t="shared" si="17"/>
        <v>1202</v>
      </c>
      <c r="C47" s="135">
        <v>588</v>
      </c>
      <c r="D47" s="136">
        <v>614</v>
      </c>
      <c r="E47" s="137">
        <v>59</v>
      </c>
      <c r="F47" s="135">
        <f t="shared" si="18"/>
        <v>1074</v>
      </c>
      <c r="G47" s="135">
        <v>511</v>
      </c>
      <c r="H47" s="138">
        <v>563</v>
      </c>
      <c r="I47" s="139">
        <v>89</v>
      </c>
      <c r="J47" s="140">
        <f t="shared" si="19"/>
        <v>166</v>
      </c>
      <c r="K47" s="135">
        <v>42</v>
      </c>
      <c r="L47" s="136">
        <v>124</v>
      </c>
      <c r="M47" s="141"/>
      <c r="N47" s="142"/>
      <c r="O47" s="143"/>
      <c r="P47" s="142"/>
    </row>
    <row r="48" spans="1:16" s="35" customFormat="1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871" t="s">
        <v>670</v>
      </c>
      <c r="P48" s="871"/>
    </row>
    <row r="49" spans="1:16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1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</row>
  </sheetData>
  <mergeCells count="19">
    <mergeCell ref="N3:P3"/>
    <mergeCell ref="A1:H1"/>
    <mergeCell ref="I1:P1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O48:P48"/>
    <mergeCell ref="I4:I5"/>
    <mergeCell ref="J4:J5"/>
    <mergeCell ref="K4:K5"/>
    <mergeCell ref="L4:L5"/>
    <mergeCell ref="M4:M5"/>
    <mergeCell ref="N4:N5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colBreaks count="1" manualBreakCount="1">
    <brk id="8" max="1048575" man="1"/>
  </colBreaks>
  <ignoredErrors>
    <ignoredError sqref="F8:F47 J8:J20 B8:B4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4"/>
  <sheetViews>
    <sheetView showGridLines="0" zoomScaleNormal="100" workbookViewId="0"/>
  </sheetViews>
  <sheetFormatPr defaultRowHeight="13.5" x14ac:dyDescent="0.15"/>
  <cols>
    <col min="1" max="1" width="1.25" style="61" customWidth="1"/>
    <col min="2" max="2" width="17.625" style="61" customWidth="1"/>
    <col min="3" max="5" width="7.625" style="61" customWidth="1"/>
    <col min="6" max="6" width="1.75" style="61" customWidth="1"/>
    <col min="7" max="7" width="17.625" style="61" customWidth="1"/>
    <col min="8" max="10" width="7.625" style="61" customWidth="1"/>
    <col min="11" max="12" width="9.375" style="61" customWidth="1"/>
    <col min="13" max="16384" width="9" style="61"/>
  </cols>
  <sheetData>
    <row r="1" spans="1:12" ht="21" x14ac:dyDescent="0.15">
      <c r="B1" s="144"/>
      <c r="C1" s="144"/>
      <c r="D1" s="144"/>
      <c r="E1" s="144"/>
      <c r="F1" s="144"/>
      <c r="G1" s="144"/>
      <c r="I1" s="144"/>
      <c r="J1" s="145" t="s">
        <v>168</v>
      </c>
      <c r="K1" s="144"/>
      <c r="L1" s="144"/>
    </row>
    <row r="2" spans="1:12" x14ac:dyDescent="0.15">
      <c r="A2" s="45"/>
      <c r="B2" s="45"/>
      <c r="C2" s="45"/>
      <c r="D2" s="45"/>
      <c r="E2" s="45"/>
      <c r="F2" s="45"/>
      <c r="G2" s="45"/>
      <c r="H2" s="45"/>
      <c r="I2" s="147"/>
      <c r="J2" s="45"/>
      <c r="K2" s="148"/>
      <c r="L2" s="149"/>
    </row>
    <row r="3" spans="1:12" ht="13.5" customHeight="1" x14ac:dyDescent="0.15">
      <c r="A3" s="903" t="s">
        <v>169</v>
      </c>
      <c r="B3" s="904"/>
      <c r="C3" s="905" t="s">
        <v>170</v>
      </c>
      <c r="D3" s="906"/>
      <c r="E3" s="907"/>
      <c r="F3" s="677"/>
      <c r="G3" s="666" t="s">
        <v>684</v>
      </c>
      <c r="H3" s="905" t="s">
        <v>182</v>
      </c>
      <c r="I3" s="906"/>
      <c r="J3" s="908"/>
      <c r="K3" s="150"/>
      <c r="L3" s="150"/>
    </row>
    <row r="4" spans="1:12" ht="13.5" customHeight="1" x14ac:dyDescent="0.15">
      <c r="A4" s="909" t="s">
        <v>171</v>
      </c>
      <c r="B4" s="910"/>
      <c r="C4" s="151" t="s">
        <v>140</v>
      </c>
      <c r="D4" s="151" t="s">
        <v>7</v>
      </c>
      <c r="E4" s="151" t="s">
        <v>8</v>
      </c>
      <c r="F4" s="686"/>
      <c r="G4" s="667" t="s">
        <v>685</v>
      </c>
      <c r="H4" s="151" t="s">
        <v>140</v>
      </c>
      <c r="I4" s="151" t="s">
        <v>7</v>
      </c>
      <c r="J4" s="152" t="s">
        <v>8</v>
      </c>
      <c r="K4" s="153"/>
      <c r="L4" s="153"/>
    </row>
    <row r="5" spans="1:12" s="157" customFormat="1" ht="17.100000000000001" customHeight="1" x14ac:dyDescent="0.15">
      <c r="A5" s="911" t="s">
        <v>25</v>
      </c>
      <c r="B5" s="912"/>
      <c r="C5" s="154">
        <v>35726</v>
      </c>
      <c r="D5" s="154">
        <v>20882</v>
      </c>
      <c r="E5" s="154">
        <v>14844</v>
      </c>
      <c r="F5" s="685"/>
      <c r="G5" s="675" t="s">
        <v>701</v>
      </c>
      <c r="H5" s="154">
        <v>34992</v>
      </c>
      <c r="I5" s="154">
        <v>20061</v>
      </c>
      <c r="J5" s="155">
        <v>14931</v>
      </c>
      <c r="K5" s="156"/>
      <c r="L5" s="156"/>
    </row>
    <row r="6" spans="1:12" s="157" customFormat="1" ht="17.100000000000001" customHeight="1" x14ac:dyDescent="0.15">
      <c r="A6" s="179"/>
      <c r="B6" s="180"/>
      <c r="C6" s="158"/>
      <c r="D6" s="158"/>
      <c r="E6" s="158"/>
      <c r="F6" s="678"/>
      <c r="G6" s="684"/>
      <c r="H6" s="158"/>
      <c r="I6" s="158"/>
      <c r="J6" s="159"/>
      <c r="K6" s="160"/>
      <c r="L6" s="160"/>
    </row>
    <row r="7" spans="1:12" s="157" customFormat="1" ht="17.100000000000001" customHeight="1" x14ac:dyDescent="0.15">
      <c r="A7" s="899" t="s">
        <v>172</v>
      </c>
      <c r="B7" s="900"/>
      <c r="C7" s="161">
        <v>262</v>
      </c>
      <c r="D7" s="161">
        <v>210</v>
      </c>
      <c r="E7" s="161">
        <v>52</v>
      </c>
      <c r="F7" s="679"/>
      <c r="G7" s="676" t="s">
        <v>686</v>
      </c>
      <c r="H7" s="161">
        <v>360</v>
      </c>
      <c r="I7" s="161">
        <v>306</v>
      </c>
      <c r="J7" s="162">
        <v>54</v>
      </c>
      <c r="K7" s="156"/>
      <c r="L7" s="156"/>
    </row>
    <row r="8" spans="1:12" s="157" customFormat="1" ht="17.100000000000001" customHeight="1" x14ac:dyDescent="0.15">
      <c r="A8" s="188"/>
      <c r="B8" s="189" t="s">
        <v>690</v>
      </c>
      <c r="C8" s="158">
        <v>216</v>
      </c>
      <c r="D8" s="158">
        <v>166</v>
      </c>
      <c r="E8" s="158">
        <v>50</v>
      </c>
      <c r="F8" s="678"/>
      <c r="G8" s="189" t="s">
        <v>183</v>
      </c>
      <c r="H8" s="158">
        <v>342</v>
      </c>
      <c r="I8" s="158">
        <v>288</v>
      </c>
      <c r="J8" s="159">
        <v>54</v>
      </c>
      <c r="K8" s="160"/>
      <c r="L8" s="160"/>
    </row>
    <row r="9" spans="1:12" s="157" customFormat="1" ht="17.100000000000001" customHeight="1" x14ac:dyDescent="0.15">
      <c r="A9" s="188"/>
      <c r="B9" s="189" t="s">
        <v>691</v>
      </c>
      <c r="C9" s="165">
        <v>46</v>
      </c>
      <c r="D9" s="165">
        <v>44</v>
      </c>
      <c r="E9" s="165">
        <v>2</v>
      </c>
      <c r="F9" s="680"/>
      <c r="G9" s="189" t="s">
        <v>173</v>
      </c>
      <c r="H9" s="165">
        <v>18</v>
      </c>
      <c r="I9" s="165">
        <v>28</v>
      </c>
      <c r="J9" s="166" t="s">
        <v>81</v>
      </c>
      <c r="K9" s="160"/>
      <c r="L9" s="160"/>
    </row>
    <row r="10" spans="1:12" s="157" customFormat="1" ht="17.100000000000001" customHeight="1" x14ac:dyDescent="0.15">
      <c r="A10" s="188"/>
      <c r="B10" s="189" t="s">
        <v>692</v>
      </c>
      <c r="C10" s="158"/>
      <c r="D10" s="158"/>
      <c r="E10" s="165"/>
      <c r="F10" s="680"/>
      <c r="G10" s="191"/>
      <c r="H10" s="158"/>
      <c r="I10" s="158"/>
      <c r="J10" s="166"/>
      <c r="K10" s="160"/>
      <c r="L10" s="160"/>
    </row>
    <row r="11" spans="1:12" s="157" customFormat="1" ht="17.100000000000001" customHeight="1" x14ac:dyDescent="0.15">
      <c r="A11" s="899" t="s">
        <v>174</v>
      </c>
      <c r="B11" s="900"/>
      <c r="C11" s="161">
        <v>6205</v>
      </c>
      <c r="D11" s="161">
        <v>5097</v>
      </c>
      <c r="E11" s="161">
        <v>1108</v>
      </c>
      <c r="F11" s="679"/>
      <c r="G11" s="676" t="s">
        <v>687</v>
      </c>
      <c r="H11" s="161">
        <v>5679</v>
      </c>
      <c r="I11" s="161">
        <v>4653</v>
      </c>
      <c r="J11" s="162">
        <v>1026</v>
      </c>
      <c r="K11" s="160"/>
      <c r="L11" s="160"/>
    </row>
    <row r="12" spans="1:12" s="157" customFormat="1" ht="17.100000000000001" customHeight="1" x14ac:dyDescent="0.15">
      <c r="A12" s="188"/>
      <c r="B12" s="669" t="s">
        <v>175</v>
      </c>
      <c r="C12" s="158">
        <v>12</v>
      </c>
      <c r="D12" s="158">
        <v>7</v>
      </c>
      <c r="E12" s="158">
        <v>5</v>
      </c>
      <c r="F12" s="678"/>
      <c r="G12" s="673" t="s">
        <v>175</v>
      </c>
      <c r="H12" s="158">
        <v>9</v>
      </c>
      <c r="I12" s="158">
        <v>9</v>
      </c>
      <c r="J12" s="159" t="s">
        <v>81</v>
      </c>
      <c r="K12" s="156"/>
      <c r="L12" s="156"/>
    </row>
    <row r="13" spans="1:12" s="157" customFormat="1" ht="17.100000000000001" customHeight="1" x14ac:dyDescent="0.15">
      <c r="A13" s="188"/>
      <c r="B13" s="189" t="s">
        <v>34</v>
      </c>
      <c r="C13" s="158">
        <v>4673</v>
      </c>
      <c r="D13" s="158">
        <v>4126</v>
      </c>
      <c r="E13" s="158">
        <v>547</v>
      </c>
      <c r="F13" s="678"/>
      <c r="G13" s="189" t="s">
        <v>34</v>
      </c>
      <c r="H13" s="158">
        <v>4104</v>
      </c>
      <c r="I13" s="158">
        <v>3636</v>
      </c>
      <c r="J13" s="159">
        <v>468</v>
      </c>
      <c r="K13" s="160"/>
      <c r="L13" s="160"/>
    </row>
    <row r="14" spans="1:12" s="157" customFormat="1" ht="17.100000000000001" customHeight="1" x14ac:dyDescent="0.15">
      <c r="A14" s="188"/>
      <c r="B14" s="189" t="s">
        <v>176</v>
      </c>
      <c r="C14" s="158">
        <v>1520</v>
      </c>
      <c r="D14" s="158">
        <v>964</v>
      </c>
      <c r="E14" s="158">
        <v>556</v>
      </c>
      <c r="F14" s="678"/>
      <c r="G14" s="189" t="s">
        <v>176</v>
      </c>
      <c r="H14" s="158">
        <v>1566</v>
      </c>
      <c r="I14" s="158">
        <v>1008</v>
      </c>
      <c r="J14" s="159">
        <v>558</v>
      </c>
      <c r="K14" s="160"/>
      <c r="L14" s="160"/>
    </row>
    <row r="15" spans="1:12" s="157" customFormat="1" ht="17.100000000000001" customHeight="1" x14ac:dyDescent="0.15">
      <c r="A15" s="188"/>
      <c r="B15" s="191"/>
      <c r="C15" s="158"/>
      <c r="D15" s="158"/>
      <c r="E15" s="158"/>
      <c r="F15" s="678"/>
      <c r="G15" s="191"/>
      <c r="H15" s="158"/>
      <c r="I15" s="158"/>
      <c r="J15" s="159"/>
      <c r="K15" s="160"/>
    </row>
    <row r="16" spans="1:12" s="157" customFormat="1" ht="17.100000000000001" customHeight="1" x14ac:dyDescent="0.15">
      <c r="A16" s="899" t="s">
        <v>177</v>
      </c>
      <c r="B16" s="900"/>
      <c r="C16" s="161">
        <v>28766</v>
      </c>
      <c r="D16" s="161">
        <v>15286</v>
      </c>
      <c r="E16" s="161">
        <v>13480</v>
      </c>
      <c r="F16" s="679"/>
      <c r="G16" s="676" t="s">
        <v>688</v>
      </c>
      <c r="H16" s="161">
        <v>28278</v>
      </c>
      <c r="I16" s="161">
        <v>14715</v>
      </c>
      <c r="J16" s="162">
        <v>13563</v>
      </c>
      <c r="K16" s="160"/>
    </row>
    <row r="17" spans="1:12" s="157" customFormat="1" ht="17.100000000000001" customHeight="1" x14ac:dyDescent="0.15">
      <c r="A17" s="188"/>
      <c r="B17" s="672" t="s">
        <v>693</v>
      </c>
      <c r="C17" s="158">
        <v>316</v>
      </c>
      <c r="D17" s="158">
        <v>250</v>
      </c>
      <c r="E17" s="158">
        <v>66</v>
      </c>
      <c r="F17" s="678"/>
      <c r="G17" s="673" t="s">
        <v>178</v>
      </c>
      <c r="H17" s="158">
        <v>207</v>
      </c>
      <c r="I17" s="158">
        <v>189</v>
      </c>
      <c r="J17" s="159">
        <v>18</v>
      </c>
      <c r="K17" s="156"/>
    </row>
    <row r="18" spans="1:12" s="157" customFormat="1" ht="17.100000000000001" customHeight="1" x14ac:dyDescent="0.15">
      <c r="A18" s="188"/>
      <c r="B18" s="164" t="s">
        <v>694</v>
      </c>
      <c r="C18" s="158">
        <v>2092</v>
      </c>
      <c r="D18" s="158">
        <v>1676</v>
      </c>
      <c r="E18" s="158">
        <v>416</v>
      </c>
      <c r="F18" s="678"/>
      <c r="G18" s="189" t="s">
        <v>184</v>
      </c>
      <c r="H18" s="158">
        <v>756</v>
      </c>
      <c r="I18" s="158">
        <v>495</v>
      </c>
      <c r="J18" s="159">
        <v>261</v>
      </c>
      <c r="K18" s="156"/>
    </row>
    <row r="19" spans="1:12" s="157" customFormat="1" ht="17.100000000000001" customHeight="1" x14ac:dyDescent="0.15">
      <c r="A19" s="188"/>
      <c r="B19" s="164"/>
      <c r="C19" s="158"/>
      <c r="D19" s="158"/>
      <c r="E19" s="158"/>
      <c r="F19" s="678"/>
      <c r="G19" s="189" t="s">
        <v>185</v>
      </c>
      <c r="H19" s="158">
        <v>1638</v>
      </c>
      <c r="I19" s="158">
        <v>1404</v>
      </c>
      <c r="J19" s="159">
        <v>234</v>
      </c>
      <c r="K19" s="160"/>
    </row>
    <row r="20" spans="1:12" s="157" customFormat="1" ht="17.100000000000001" customHeight="1" x14ac:dyDescent="0.15">
      <c r="A20" s="188"/>
      <c r="B20" s="674" t="s">
        <v>698</v>
      </c>
      <c r="C20" s="158">
        <v>9792</v>
      </c>
      <c r="D20" s="158">
        <v>4634</v>
      </c>
      <c r="E20" s="158">
        <v>5158</v>
      </c>
      <c r="F20" s="678"/>
      <c r="G20" s="189" t="s">
        <v>186</v>
      </c>
      <c r="H20" s="158">
        <v>6867</v>
      </c>
      <c r="I20" s="158">
        <v>3294</v>
      </c>
      <c r="J20" s="159">
        <v>3573</v>
      </c>
      <c r="K20" s="160"/>
    </row>
    <row r="21" spans="1:12" s="157" customFormat="1" ht="17.100000000000001" customHeight="1" x14ac:dyDescent="0.15">
      <c r="A21" s="188"/>
      <c r="B21" s="164" t="s">
        <v>697</v>
      </c>
      <c r="C21" s="158">
        <v>1003</v>
      </c>
      <c r="D21" s="158">
        <v>491</v>
      </c>
      <c r="E21" s="158">
        <v>512</v>
      </c>
      <c r="F21" s="678"/>
      <c r="G21" s="189" t="s">
        <v>187</v>
      </c>
      <c r="H21" s="158">
        <v>747</v>
      </c>
      <c r="I21" s="158">
        <v>441</v>
      </c>
      <c r="J21" s="159">
        <v>306</v>
      </c>
      <c r="K21" s="160"/>
    </row>
    <row r="22" spans="1:12" s="157" customFormat="1" ht="17.100000000000001" customHeight="1" x14ac:dyDescent="0.15">
      <c r="A22" s="188"/>
      <c r="B22" s="164" t="s">
        <v>696</v>
      </c>
      <c r="C22" s="158">
        <v>431</v>
      </c>
      <c r="D22" s="158">
        <v>297</v>
      </c>
      <c r="E22" s="158">
        <v>134</v>
      </c>
      <c r="F22" s="678"/>
      <c r="G22" s="669" t="s">
        <v>188</v>
      </c>
      <c r="H22" s="158">
        <v>729</v>
      </c>
      <c r="I22" s="158">
        <v>504</v>
      </c>
      <c r="J22" s="159">
        <v>225</v>
      </c>
      <c r="K22" s="160"/>
    </row>
    <row r="23" spans="1:12" s="157" customFormat="1" ht="21" customHeight="1" x14ac:dyDescent="0.15">
      <c r="A23" s="188"/>
      <c r="B23" s="167" t="s">
        <v>695</v>
      </c>
      <c r="C23" s="158">
        <v>13363</v>
      </c>
      <c r="D23" s="158">
        <v>6751</v>
      </c>
      <c r="E23" s="158">
        <v>6612</v>
      </c>
      <c r="F23" s="678"/>
      <c r="G23" s="194" t="s">
        <v>189</v>
      </c>
      <c r="H23" s="158">
        <v>1134</v>
      </c>
      <c r="I23" s="158">
        <v>828</v>
      </c>
      <c r="J23" s="159">
        <v>306</v>
      </c>
      <c r="K23" s="160"/>
    </row>
    <row r="24" spans="1:12" s="157" customFormat="1" ht="17.100000000000001" customHeight="1" x14ac:dyDescent="0.15">
      <c r="A24" s="188"/>
      <c r="B24" s="189"/>
      <c r="C24" s="158"/>
      <c r="D24" s="158"/>
      <c r="E24" s="158"/>
      <c r="F24" s="678"/>
      <c r="G24" s="669" t="s">
        <v>190</v>
      </c>
      <c r="H24" s="158">
        <v>2781</v>
      </c>
      <c r="I24" s="158">
        <v>1071</v>
      </c>
      <c r="J24" s="159">
        <v>1710</v>
      </c>
      <c r="K24" s="160"/>
      <c r="L24" s="160"/>
    </row>
    <row r="25" spans="1:12" s="157" customFormat="1" ht="17.100000000000001" customHeight="1" x14ac:dyDescent="0.15">
      <c r="A25" s="188"/>
      <c r="B25" s="195"/>
      <c r="C25" s="158"/>
      <c r="D25" s="158"/>
      <c r="E25" s="158"/>
      <c r="F25" s="678"/>
      <c r="G25" s="670" t="s">
        <v>191</v>
      </c>
      <c r="H25" s="158">
        <v>1521</v>
      </c>
      <c r="I25" s="158">
        <v>639</v>
      </c>
      <c r="J25" s="159">
        <v>882</v>
      </c>
      <c r="K25" s="160"/>
      <c r="L25" s="160"/>
    </row>
    <row r="26" spans="1:12" s="157" customFormat="1" ht="17.100000000000001" customHeight="1" x14ac:dyDescent="0.15">
      <c r="A26" s="188"/>
      <c r="B26" s="189"/>
      <c r="C26" s="158"/>
      <c r="D26" s="158"/>
      <c r="E26" s="158"/>
      <c r="F26" s="678"/>
      <c r="G26" s="189" t="s">
        <v>38</v>
      </c>
      <c r="H26" s="158">
        <v>3933</v>
      </c>
      <c r="I26" s="158">
        <v>1197</v>
      </c>
      <c r="J26" s="159">
        <v>2736</v>
      </c>
      <c r="K26" s="160"/>
      <c r="L26" s="160"/>
    </row>
    <row r="27" spans="1:12" s="157" customFormat="1" ht="17.100000000000001" customHeight="1" x14ac:dyDescent="0.15">
      <c r="A27" s="188"/>
      <c r="B27" s="189"/>
      <c r="C27" s="158"/>
      <c r="D27" s="158"/>
      <c r="E27" s="158"/>
      <c r="F27" s="678"/>
      <c r="G27" s="189" t="s">
        <v>40</v>
      </c>
      <c r="H27" s="158">
        <v>2628</v>
      </c>
      <c r="I27" s="158">
        <v>1197</v>
      </c>
      <c r="J27" s="159">
        <v>1431</v>
      </c>
      <c r="K27" s="160"/>
      <c r="L27" s="160"/>
    </row>
    <row r="28" spans="1:12" s="157" customFormat="1" ht="17.100000000000001" customHeight="1" x14ac:dyDescent="0.15">
      <c r="A28" s="188"/>
      <c r="B28" s="189"/>
      <c r="C28" s="158"/>
      <c r="D28" s="158"/>
      <c r="E28" s="158"/>
      <c r="F28" s="678"/>
      <c r="G28" s="189" t="s">
        <v>192</v>
      </c>
      <c r="H28" s="158">
        <v>279</v>
      </c>
      <c r="I28" s="158">
        <v>162</v>
      </c>
      <c r="J28" s="159">
        <v>117</v>
      </c>
      <c r="K28" s="160"/>
      <c r="L28" s="160"/>
    </row>
    <row r="29" spans="1:12" s="157" customFormat="1" ht="17.100000000000001" customHeight="1" x14ac:dyDescent="0.15">
      <c r="A29" s="188"/>
      <c r="B29" s="196"/>
      <c r="C29" s="158"/>
      <c r="D29" s="158"/>
      <c r="E29" s="158"/>
      <c r="F29" s="678"/>
      <c r="G29" s="196" t="s">
        <v>193</v>
      </c>
      <c r="H29" s="158">
        <v>3510</v>
      </c>
      <c r="I29" s="158">
        <v>2223</v>
      </c>
      <c r="J29" s="159">
        <v>1287</v>
      </c>
      <c r="K29" s="160"/>
      <c r="L29" s="160"/>
    </row>
    <row r="30" spans="1:12" s="157" customFormat="1" ht="17.100000000000001" customHeight="1" x14ac:dyDescent="0.15">
      <c r="A30" s="188"/>
      <c r="B30" s="671" t="s">
        <v>700</v>
      </c>
      <c r="C30" s="158">
        <v>1769</v>
      </c>
      <c r="D30" s="158">
        <v>1187</v>
      </c>
      <c r="E30" s="158">
        <v>582</v>
      </c>
      <c r="F30" s="678"/>
      <c r="G30" s="681" t="s">
        <v>699</v>
      </c>
      <c r="H30" s="158">
        <v>1548</v>
      </c>
      <c r="I30" s="158">
        <v>1071</v>
      </c>
      <c r="J30" s="159">
        <v>477</v>
      </c>
      <c r="K30" s="160"/>
      <c r="L30" s="160"/>
    </row>
    <row r="31" spans="1:12" s="157" customFormat="1" ht="17.100000000000001" customHeight="1" x14ac:dyDescent="0.15">
      <c r="A31" s="188"/>
      <c r="B31" s="191"/>
      <c r="C31" s="158"/>
      <c r="D31" s="158"/>
      <c r="E31" s="158"/>
      <c r="F31" s="678"/>
      <c r="G31" s="682"/>
      <c r="H31" s="158"/>
      <c r="I31" s="158"/>
      <c r="J31" s="159"/>
      <c r="K31" s="160"/>
      <c r="L31" s="160"/>
    </row>
    <row r="32" spans="1:12" s="157" customFormat="1" ht="17.100000000000001" customHeight="1" x14ac:dyDescent="0.15">
      <c r="A32" s="901" t="s">
        <v>179</v>
      </c>
      <c r="B32" s="902"/>
      <c r="C32" s="168">
        <v>493</v>
      </c>
      <c r="D32" s="168">
        <v>289</v>
      </c>
      <c r="E32" s="168">
        <v>204</v>
      </c>
      <c r="F32" s="683"/>
      <c r="G32" s="779" t="s">
        <v>689</v>
      </c>
      <c r="H32" s="168">
        <v>675</v>
      </c>
      <c r="I32" s="168">
        <v>387</v>
      </c>
      <c r="J32" s="169">
        <v>288</v>
      </c>
      <c r="K32" s="160"/>
      <c r="L32" s="160"/>
    </row>
    <row r="33" spans="1:12" ht="17.100000000000001" customHeight="1" x14ac:dyDescent="0.15">
      <c r="A33" s="45"/>
      <c r="B33" s="319" t="s">
        <v>180</v>
      </c>
      <c r="C33" s="45"/>
      <c r="D33" s="45"/>
      <c r="E33" s="45"/>
      <c r="F33" s="45"/>
      <c r="G33" s="147"/>
      <c r="H33" s="45"/>
      <c r="I33" s="45"/>
      <c r="J33" s="45"/>
      <c r="K33" s="59"/>
      <c r="L33" s="149"/>
    </row>
    <row r="34" spans="1:12" x14ac:dyDescent="0.15">
      <c r="C34" s="170"/>
      <c r="D34" s="170"/>
    </row>
  </sheetData>
  <mergeCells count="9">
    <mergeCell ref="A16:B16"/>
    <mergeCell ref="A32:B32"/>
    <mergeCell ref="A3:B3"/>
    <mergeCell ref="C3:E3"/>
    <mergeCell ref="H3:J3"/>
    <mergeCell ref="A4:B4"/>
    <mergeCell ref="A5:B5"/>
    <mergeCell ref="A7:B7"/>
    <mergeCell ref="A11:B11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33"/>
  <sheetViews>
    <sheetView showGridLines="0" zoomScaleNormal="100" workbookViewId="0"/>
  </sheetViews>
  <sheetFormatPr defaultRowHeight="13.5" x14ac:dyDescent="0.15"/>
  <cols>
    <col min="1" max="1" width="2.125" style="33" customWidth="1"/>
    <col min="2" max="2" width="20.75" style="33" customWidth="1"/>
    <col min="3" max="3" width="9.5" style="33" customWidth="1"/>
    <col min="4" max="5" width="9.625" style="33" customWidth="1"/>
    <col min="6" max="6" width="9.5" style="33" customWidth="1"/>
    <col min="7" max="8" width="9.625" style="33" customWidth="1"/>
    <col min="9" max="9" width="9.375" style="33" customWidth="1"/>
    <col min="10" max="10" width="17.625" style="33" customWidth="1"/>
    <col min="11" max="11" width="9.375" style="33" customWidth="1"/>
    <col min="12" max="16384" width="9" style="33"/>
  </cols>
  <sheetData>
    <row r="1" spans="1:14" ht="21" customHeight="1" x14ac:dyDescent="0.15">
      <c r="A1" s="66" t="s">
        <v>181</v>
      </c>
      <c r="B1" s="66"/>
      <c r="C1" s="66"/>
      <c r="D1" s="66"/>
      <c r="E1" s="66"/>
      <c r="F1" s="68"/>
      <c r="G1" s="68"/>
      <c r="H1" s="68"/>
      <c r="I1" s="66"/>
      <c r="J1" s="66"/>
      <c r="K1" s="66"/>
      <c r="L1" s="171"/>
      <c r="M1" s="68"/>
      <c r="N1" s="68"/>
    </row>
    <row r="2" spans="1:14" x14ac:dyDescent="0.15">
      <c r="A2" s="8"/>
      <c r="B2" s="8"/>
      <c r="C2" s="8"/>
      <c r="D2" s="920"/>
      <c r="E2" s="920"/>
      <c r="F2" s="882" t="s">
        <v>632</v>
      </c>
      <c r="G2" s="882"/>
      <c r="H2" s="882"/>
      <c r="I2" s="172"/>
      <c r="J2" s="173"/>
      <c r="K2" s="8"/>
    </row>
    <row r="3" spans="1:14" ht="13.5" customHeight="1" x14ac:dyDescent="0.15">
      <c r="A3" s="913" t="s">
        <v>169</v>
      </c>
      <c r="B3" s="914"/>
      <c r="C3" s="915" t="s">
        <v>82</v>
      </c>
      <c r="D3" s="916"/>
      <c r="E3" s="916"/>
      <c r="F3" s="915" t="s">
        <v>702</v>
      </c>
      <c r="G3" s="916"/>
      <c r="H3" s="917"/>
      <c r="I3" s="174"/>
      <c r="J3" s="174"/>
      <c r="K3" s="174"/>
    </row>
    <row r="4" spans="1:14" ht="13.5" customHeight="1" x14ac:dyDescent="0.15">
      <c r="A4" s="918" t="s">
        <v>171</v>
      </c>
      <c r="B4" s="919"/>
      <c r="C4" s="771" t="s">
        <v>140</v>
      </c>
      <c r="D4" s="772" t="s">
        <v>7</v>
      </c>
      <c r="E4" s="773" t="s">
        <v>8</v>
      </c>
      <c r="F4" s="772" t="s">
        <v>140</v>
      </c>
      <c r="G4" s="772" t="s">
        <v>7</v>
      </c>
      <c r="H4" s="774" t="s">
        <v>8</v>
      </c>
      <c r="I4" s="125"/>
      <c r="J4" s="125"/>
      <c r="K4" s="125"/>
    </row>
    <row r="5" spans="1:14" s="35" customFormat="1" ht="17.100000000000001" customHeight="1" x14ac:dyDescent="0.15">
      <c r="A5" s="911" t="s">
        <v>25</v>
      </c>
      <c r="B5" s="912"/>
      <c r="C5" s="175">
        <v>37349</v>
      </c>
      <c r="D5" s="175">
        <v>20612</v>
      </c>
      <c r="E5" s="176">
        <v>16737</v>
      </c>
      <c r="F5" s="175">
        <v>37853</v>
      </c>
      <c r="G5" s="175">
        <v>20493</v>
      </c>
      <c r="H5" s="177">
        <v>17360</v>
      </c>
      <c r="I5" s="178"/>
      <c r="J5" s="687"/>
      <c r="K5" s="687"/>
      <c r="L5" s="692"/>
      <c r="M5" s="693"/>
    </row>
    <row r="6" spans="1:14" s="35" customFormat="1" ht="17.100000000000001" customHeight="1" x14ac:dyDescent="0.15">
      <c r="A6" s="179"/>
      <c r="B6" s="684"/>
      <c r="C6" s="181"/>
      <c r="D6" s="181"/>
      <c r="E6" s="182"/>
      <c r="F6" s="181"/>
      <c r="G6" s="181"/>
      <c r="H6" s="183"/>
      <c r="I6" s="184"/>
      <c r="J6" s="687"/>
      <c r="K6" s="687"/>
      <c r="L6" s="691"/>
      <c r="M6" s="693"/>
    </row>
    <row r="7" spans="1:14" s="35" customFormat="1" ht="17.100000000000001" customHeight="1" x14ac:dyDescent="0.15">
      <c r="A7" s="899" t="s">
        <v>172</v>
      </c>
      <c r="B7" s="900"/>
      <c r="C7" s="185">
        <v>251</v>
      </c>
      <c r="D7" s="185">
        <v>201</v>
      </c>
      <c r="E7" s="186">
        <v>50</v>
      </c>
      <c r="F7" s="185">
        <v>267</v>
      </c>
      <c r="G7" s="185">
        <v>220</v>
      </c>
      <c r="H7" s="187">
        <v>47</v>
      </c>
      <c r="I7" s="178"/>
      <c r="J7" s="687"/>
      <c r="K7" s="687"/>
      <c r="L7" s="691"/>
      <c r="M7" s="693"/>
    </row>
    <row r="8" spans="1:14" s="35" customFormat="1" ht="17.100000000000001" customHeight="1" x14ac:dyDescent="0.15">
      <c r="A8" s="188"/>
      <c r="B8" s="770" t="s">
        <v>183</v>
      </c>
      <c r="C8" s="181">
        <v>209</v>
      </c>
      <c r="D8" s="181">
        <v>163</v>
      </c>
      <c r="E8" s="182">
        <v>46</v>
      </c>
      <c r="F8" s="181">
        <v>230</v>
      </c>
      <c r="G8" s="181">
        <v>185</v>
      </c>
      <c r="H8" s="183">
        <v>45</v>
      </c>
      <c r="I8" s="184"/>
      <c r="J8" s="687"/>
      <c r="K8" s="687"/>
      <c r="L8" s="691"/>
      <c r="M8" s="693"/>
    </row>
    <row r="9" spans="1:14" s="35" customFormat="1" ht="17.100000000000001" customHeight="1" x14ac:dyDescent="0.15">
      <c r="A9" s="188"/>
      <c r="B9" s="770" t="s">
        <v>173</v>
      </c>
      <c r="C9" s="181">
        <v>40</v>
      </c>
      <c r="D9" s="181">
        <v>36</v>
      </c>
      <c r="E9" s="190">
        <v>4</v>
      </c>
      <c r="F9" s="181">
        <v>37</v>
      </c>
      <c r="G9" s="181">
        <v>35</v>
      </c>
      <c r="H9" s="183">
        <v>2</v>
      </c>
      <c r="I9" s="184"/>
      <c r="J9" s="687"/>
      <c r="K9" s="687"/>
      <c r="L9" s="691"/>
      <c r="M9" s="693"/>
    </row>
    <row r="10" spans="1:14" s="35" customFormat="1" ht="17.100000000000001" customHeight="1" x14ac:dyDescent="0.15">
      <c r="A10" s="188"/>
      <c r="B10" s="770"/>
      <c r="C10" s="181"/>
      <c r="D10" s="181"/>
      <c r="E10" s="190"/>
      <c r="F10" s="181"/>
      <c r="G10" s="181"/>
      <c r="H10" s="183"/>
      <c r="I10" s="184"/>
      <c r="J10" s="693"/>
      <c r="K10" s="693"/>
      <c r="L10" s="693"/>
      <c r="M10" s="693"/>
    </row>
    <row r="11" spans="1:14" s="35" customFormat="1" ht="17.100000000000001" customHeight="1" x14ac:dyDescent="0.15">
      <c r="A11" s="899" t="s">
        <v>174</v>
      </c>
      <c r="B11" s="900"/>
      <c r="C11" s="185">
        <v>5032</v>
      </c>
      <c r="D11" s="185">
        <v>3957</v>
      </c>
      <c r="E11" s="186">
        <v>1075</v>
      </c>
      <c r="F11" s="185">
        <v>4964</v>
      </c>
      <c r="G11" s="185">
        <v>3846</v>
      </c>
      <c r="H11" s="187">
        <v>1118</v>
      </c>
      <c r="I11" s="178"/>
      <c r="J11" s="687"/>
      <c r="K11" s="687"/>
      <c r="L11" s="691"/>
      <c r="M11" s="693"/>
    </row>
    <row r="12" spans="1:14" s="35" customFormat="1" ht="17.100000000000001" customHeight="1" x14ac:dyDescent="0.15">
      <c r="A12" s="188"/>
      <c r="B12" s="775" t="s">
        <v>175</v>
      </c>
      <c r="C12" s="193">
        <v>9</v>
      </c>
      <c r="D12" s="193">
        <v>7</v>
      </c>
      <c r="E12" s="193">
        <v>2</v>
      </c>
      <c r="F12" s="181">
        <v>4</v>
      </c>
      <c r="G12" s="181">
        <v>4</v>
      </c>
      <c r="H12" s="690" t="s">
        <v>216</v>
      </c>
      <c r="I12" s="184"/>
      <c r="J12" s="688"/>
      <c r="K12" s="687"/>
      <c r="L12" s="691"/>
      <c r="M12" s="693"/>
    </row>
    <row r="13" spans="1:14" s="35" customFormat="1" ht="17.100000000000001" customHeight="1" x14ac:dyDescent="0.15">
      <c r="A13" s="188"/>
      <c r="B13" s="770" t="s">
        <v>34</v>
      </c>
      <c r="C13" s="181">
        <v>3510</v>
      </c>
      <c r="D13" s="181">
        <v>3070</v>
      </c>
      <c r="E13" s="182">
        <v>440</v>
      </c>
      <c r="F13" s="181">
        <v>3338</v>
      </c>
      <c r="G13" s="181">
        <v>2889</v>
      </c>
      <c r="H13" s="183">
        <v>449</v>
      </c>
      <c r="I13" s="184"/>
      <c r="J13" s="687"/>
      <c r="K13" s="687"/>
      <c r="L13" s="691"/>
      <c r="M13" s="693"/>
    </row>
    <row r="14" spans="1:14" s="35" customFormat="1" ht="17.100000000000001" customHeight="1" x14ac:dyDescent="0.15">
      <c r="A14" s="188"/>
      <c r="B14" s="770" t="s">
        <v>176</v>
      </c>
      <c r="C14" s="181">
        <v>1513</v>
      </c>
      <c r="D14" s="181">
        <v>880</v>
      </c>
      <c r="E14" s="182">
        <v>633</v>
      </c>
      <c r="F14" s="181">
        <v>1622</v>
      </c>
      <c r="G14" s="181">
        <v>953</v>
      </c>
      <c r="H14" s="183">
        <v>669</v>
      </c>
      <c r="I14" s="184"/>
      <c r="J14" s="687"/>
      <c r="K14" s="687"/>
      <c r="L14" s="691"/>
      <c r="M14" s="693"/>
    </row>
    <row r="15" spans="1:14" s="35" customFormat="1" ht="17.100000000000001" customHeight="1" x14ac:dyDescent="0.15">
      <c r="A15" s="188"/>
      <c r="B15" s="770"/>
      <c r="C15" s="181"/>
      <c r="D15" s="181"/>
      <c r="E15" s="182"/>
      <c r="F15" s="181"/>
      <c r="G15" s="181"/>
      <c r="H15" s="183"/>
      <c r="I15" s="184"/>
      <c r="J15" s="693"/>
      <c r="K15" s="693"/>
      <c r="L15" s="693"/>
      <c r="M15" s="693"/>
    </row>
    <row r="16" spans="1:14" s="35" customFormat="1" ht="17.100000000000001" customHeight="1" x14ac:dyDescent="0.15">
      <c r="A16" s="899" t="s">
        <v>177</v>
      </c>
      <c r="B16" s="900"/>
      <c r="C16" s="185">
        <v>28169</v>
      </c>
      <c r="D16" s="185">
        <v>14214</v>
      </c>
      <c r="E16" s="186">
        <v>13955</v>
      </c>
      <c r="F16" s="185">
        <v>28864</v>
      </c>
      <c r="G16" s="185">
        <v>14246</v>
      </c>
      <c r="H16" s="187">
        <v>14618</v>
      </c>
      <c r="I16" s="178"/>
      <c r="J16" s="688"/>
      <c r="K16" s="687"/>
      <c r="L16" s="691"/>
      <c r="M16" s="693"/>
    </row>
    <row r="17" spans="1:13" s="35" customFormat="1" ht="17.100000000000001" customHeight="1" x14ac:dyDescent="0.15">
      <c r="A17" s="188"/>
      <c r="B17" s="775" t="s">
        <v>178</v>
      </c>
      <c r="C17" s="181">
        <v>254</v>
      </c>
      <c r="D17" s="181">
        <v>206</v>
      </c>
      <c r="E17" s="182">
        <v>48</v>
      </c>
      <c r="F17" s="181">
        <v>279</v>
      </c>
      <c r="G17" s="181">
        <v>229</v>
      </c>
      <c r="H17" s="183">
        <v>50</v>
      </c>
      <c r="I17" s="184"/>
      <c r="J17" s="687"/>
      <c r="K17" s="687"/>
      <c r="L17" s="691"/>
      <c r="M17" s="693"/>
    </row>
    <row r="18" spans="1:13" s="35" customFormat="1" ht="17.100000000000001" customHeight="1" x14ac:dyDescent="0.15">
      <c r="A18" s="188"/>
      <c r="B18" s="770" t="s">
        <v>184</v>
      </c>
      <c r="C18" s="181">
        <v>935</v>
      </c>
      <c r="D18" s="181">
        <v>593</v>
      </c>
      <c r="E18" s="182">
        <v>342</v>
      </c>
      <c r="F18" s="181">
        <v>1068</v>
      </c>
      <c r="G18" s="181">
        <v>717</v>
      </c>
      <c r="H18" s="183">
        <v>351</v>
      </c>
      <c r="I18" s="184"/>
      <c r="J18" s="687"/>
      <c r="K18" s="687"/>
      <c r="L18" s="691"/>
      <c r="M18" s="693"/>
    </row>
    <row r="19" spans="1:13" s="35" customFormat="1" ht="17.100000000000001" customHeight="1" x14ac:dyDescent="0.15">
      <c r="A19" s="188"/>
      <c r="B19" s="770" t="s">
        <v>185</v>
      </c>
      <c r="C19" s="193">
        <v>1700</v>
      </c>
      <c r="D19" s="193">
        <v>1424</v>
      </c>
      <c r="E19" s="193">
        <v>276</v>
      </c>
      <c r="F19" s="181">
        <v>1510</v>
      </c>
      <c r="G19" s="181">
        <v>1250</v>
      </c>
      <c r="H19" s="183">
        <v>260</v>
      </c>
      <c r="I19" s="184"/>
      <c r="J19" s="687"/>
      <c r="K19" s="687"/>
      <c r="L19" s="691"/>
      <c r="M19" s="693"/>
    </row>
    <row r="20" spans="1:13" s="35" customFormat="1" ht="17.100000000000001" customHeight="1" x14ac:dyDescent="0.15">
      <c r="A20" s="188"/>
      <c r="B20" s="770" t="s">
        <v>186</v>
      </c>
      <c r="C20" s="181">
        <v>6265</v>
      </c>
      <c r="D20" s="181">
        <v>3125</v>
      </c>
      <c r="E20" s="182">
        <v>3140</v>
      </c>
      <c r="F20" s="181">
        <v>5926</v>
      </c>
      <c r="G20" s="181">
        <v>2837</v>
      </c>
      <c r="H20" s="183">
        <v>3089</v>
      </c>
      <c r="I20" s="184"/>
      <c r="J20" s="687"/>
      <c r="K20" s="687"/>
      <c r="L20" s="691"/>
      <c r="M20" s="693"/>
    </row>
    <row r="21" spans="1:13" s="35" customFormat="1" ht="17.100000000000001" customHeight="1" x14ac:dyDescent="0.15">
      <c r="A21" s="188"/>
      <c r="B21" s="770" t="s">
        <v>187</v>
      </c>
      <c r="C21" s="181">
        <v>742</v>
      </c>
      <c r="D21" s="181">
        <v>357</v>
      </c>
      <c r="E21" s="182">
        <v>385</v>
      </c>
      <c r="F21" s="181">
        <v>778</v>
      </c>
      <c r="G21" s="181">
        <v>371</v>
      </c>
      <c r="H21" s="183">
        <v>407</v>
      </c>
      <c r="I21" s="184"/>
      <c r="J21" s="687"/>
      <c r="K21" s="687"/>
      <c r="L21" s="691"/>
      <c r="M21" s="693"/>
    </row>
    <row r="22" spans="1:13" s="35" customFormat="1" ht="17.100000000000001" customHeight="1" x14ac:dyDescent="0.15">
      <c r="A22" s="188"/>
      <c r="B22" s="770" t="s">
        <v>188</v>
      </c>
      <c r="C22" s="193">
        <v>797</v>
      </c>
      <c r="D22" s="193">
        <v>552</v>
      </c>
      <c r="E22" s="193">
        <v>245</v>
      </c>
      <c r="F22" s="181">
        <v>886</v>
      </c>
      <c r="G22" s="181">
        <v>575</v>
      </c>
      <c r="H22" s="183">
        <v>311</v>
      </c>
      <c r="I22" s="184"/>
      <c r="J22" s="687"/>
      <c r="K22" s="687"/>
      <c r="L22" s="691"/>
      <c r="M22" s="693"/>
    </row>
    <row r="23" spans="1:13" s="35" customFormat="1" ht="21" x14ac:dyDescent="0.15">
      <c r="A23" s="188"/>
      <c r="B23" s="776" t="s">
        <v>189</v>
      </c>
      <c r="C23" s="193">
        <v>1203</v>
      </c>
      <c r="D23" s="193">
        <v>850</v>
      </c>
      <c r="E23" s="193">
        <v>353</v>
      </c>
      <c r="F23" s="181">
        <v>1326</v>
      </c>
      <c r="G23" s="181">
        <v>901</v>
      </c>
      <c r="H23" s="183">
        <v>425</v>
      </c>
      <c r="I23" s="184"/>
      <c r="J23" s="687"/>
      <c r="K23" s="687"/>
      <c r="L23" s="691"/>
      <c r="M23" s="693"/>
    </row>
    <row r="24" spans="1:13" s="35" customFormat="1" ht="17.100000000000001" customHeight="1" x14ac:dyDescent="0.15">
      <c r="A24" s="188"/>
      <c r="B24" s="770" t="s">
        <v>190</v>
      </c>
      <c r="C24" s="193">
        <v>2793</v>
      </c>
      <c r="D24" s="193">
        <v>1167</v>
      </c>
      <c r="E24" s="193">
        <v>1626</v>
      </c>
      <c r="F24" s="181">
        <v>2642</v>
      </c>
      <c r="G24" s="181">
        <v>1101</v>
      </c>
      <c r="H24" s="183">
        <v>1541</v>
      </c>
      <c r="I24" s="184"/>
      <c r="J24" s="687"/>
      <c r="K24" s="687"/>
      <c r="L24" s="691"/>
      <c r="M24" s="693"/>
    </row>
    <row r="25" spans="1:13" s="35" customFormat="1" ht="17.100000000000001" customHeight="1" x14ac:dyDescent="0.15">
      <c r="A25" s="188"/>
      <c r="B25" s="777" t="s">
        <v>191</v>
      </c>
      <c r="C25" s="193">
        <v>1553</v>
      </c>
      <c r="D25" s="193">
        <v>642</v>
      </c>
      <c r="E25" s="193">
        <v>911</v>
      </c>
      <c r="F25" s="181">
        <v>1428</v>
      </c>
      <c r="G25" s="181">
        <v>626</v>
      </c>
      <c r="H25" s="183">
        <v>802</v>
      </c>
      <c r="I25" s="184"/>
      <c r="J25" s="687"/>
      <c r="K25" s="687"/>
      <c r="L25" s="691"/>
      <c r="M25" s="693"/>
    </row>
    <row r="26" spans="1:13" s="35" customFormat="1" ht="17.100000000000001" customHeight="1" x14ac:dyDescent="0.15">
      <c r="A26" s="188"/>
      <c r="B26" s="770" t="s">
        <v>38</v>
      </c>
      <c r="C26" s="181">
        <v>4353</v>
      </c>
      <c r="D26" s="181">
        <v>1177</v>
      </c>
      <c r="E26" s="182">
        <v>3176</v>
      </c>
      <c r="F26" s="181">
        <v>5145</v>
      </c>
      <c r="G26" s="181">
        <v>1449</v>
      </c>
      <c r="H26" s="183">
        <v>3696</v>
      </c>
      <c r="I26" s="184"/>
      <c r="J26" s="687"/>
      <c r="K26" s="687"/>
      <c r="L26" s="691"/>
      <c r="M26" s="693"/>
    </row>
    <row r="27" spans="1:13" s="35" customFormat="1" ht="17.100000000000001" customHeight="1" x14ac:dyDescent="0.15">
      <c r="A27" s="188"/>
      <c r="B27" s="770" t="s">
        <v>40</v>
      </c>
      <c r="C27" s="181">
        <v>2448</v>
      </c>
      <c r="D27" s="181">
        <v>1091</v>
      </c>
      <c r="E27" s="182">
        <v>1357</v>
      </c>
      <c r="F27" s="181">
        <v>2484</v>
      </c>
      <c r="G27" s="181">
        <v>1057</v>
      </c>
      <c r="H27" s="183">
        <v>1427</v>
      </c>
      <c r="I27" s="184"/>
      <c r="J27" s="184"/>
      <c r="K27" s="184"/>
    </row>
    <row r="28" spans="1:13" s="35" customFormat="1" ht="17.100000000000001" customHeight="1" x14ac:dyDescent="0.15">
      <c r="A28" s="188"/>
      <c r="B28" s="770" t="s">
        <v>192</v>
      </c>
      <c r="C28" s="181">
        <v>164</v>
      </c>
      <c r="D28" s="181">
        <v>91</v>
      </c>
      <c r="E28" s="182">
        <v>73</v>
      </c>
      <c r="F28" s="181">
        <v>291</v>
      </c>
      <c r="G28" s="181">
        <v>178</v>
      </c>
      <c r="H28" s="183">
        <v>113</v>
      </c>
      <c r="I28" s="184"/>
      <c r="J28" s="184"/>
      <c r="K28" s="184"/>
    </row>
    <row r="29" spans="1:13" s="35" customFormat="1" ht="17.100000000000001" customHeight="1" x14ac:dyDescent="0.15">
      <c r="A29" s="188"/>
      <c r="B29" s="778" t="s">
        <v>193</v>
      </c>
      <c r="C29" s="181">
        <v>3435</v>
      </c>
      <c r="D29" s="181">
        <v>1947</v>
      </c>
      <c r="E29" s="182">
        <v>1488</v>
      </c>
      <c r="F29" s="181">
        <v>3455</v>
      </c>
      <c r="G29" s="181">
        <v>1928</v>
      </c>
      <c r="H29" s="183">
        <v>1527</v>
      </c>
      <c r="I29" s="184"/>
      <c r="J29" s="184"/>
      <c r="K29" s="184"/>
    </row>
    <row r="30" spans="1:13" s="35" customFormat="1" ht="17.100000000000001" customHeight="1" x14ac:dyDescent="0.15">
      <c r="A30" s="188"/>
      <c r="B30" s="770" t="s">
        <v>194</v>
      </c>
      <c r="C30" s="181">
        <v>1527</v>
      </c>
      <c r="D30" s="181">
        <v>992</v>
      </c>
      <c r="E30" s="182">
        <v>535</v>
      </c>
      <c r="F30" s="181">
        <v>1646</v>
      </c>
      <c r="G30" s="181">
        <v>1027</v>
      </c>
      <c r="H30" s="183">
        <v>619</v>
      </c>
      <c r="I30" s="184"/>
      <c r="J30" s="184"/>
      <c r="K30" s="184"/>
    </row>
    <row r="31" spans="1:13" s="35" customFormat="1" ht="17.100000000000001" customHeight="1" x14ac:dyDescent="0.15">
      <c r="A31" s="188"/>
      <c r="B31" s="682"/>
      <c r="C31" s="181"/>
      <c r="D31" s="181"/>
      <c r="E31" s="182"/>
      <c r="F31" s="181"/>
      <c r="G31" s="181"/>
      <c r="H31" s="183"/>
      <c r="I31" s="184"/>
      <c r="J31" s="184"/>
      <c r="K31" s="184"/>
    </row>
    <row r="32" spans="1:13" s="35" customFormat="1" ht="17.100000000000001" customHeight="1" x14ac:dyDescent="0.15">
      <c r="A32" s="901" t="s">
        <v>179</v>
      </c>
      <c r="B32" s="902"/>
      <c r="C32" s="197">
        <v>3897</v>
      </c>
      <c r="D32" s="197">
        <v>2240</v>
      </c>
      <c r="E32" s="198">
        <v>1657</v>
      </c>
      <c r="F32" s="197">
        <v>3758</v>
      </c>
      <c r="G32" s="197">
        <v>2181</v>
      </c>
      <c r="H32" s="199">
        <v>1577</v>
      </c>
      <c r="I32" s="184"/>
      <c r="J32" s="184"/>
      <c r="K32" s="184"/>
    </row>
    <row r="33" spans="1:11" ht="17.100000000000001" customHeight="1" x14ac:dyDescent="0.15">
      <c r="A33" s="8"/>
      <c r="B33" s="8"/>
      <c r="C33" s="8"/>
      <c r="D33" s="8"/>
      <c r="E33" s="25"/>
      <c r="F33" s="8"/>
      <c r="G33" s="8"/>
      <c r="H33" s="25" t="s">
        <v>195</v>
      </c>
      <c r="I33" s="24"/>
      <c r="J33" s="173"/>
      <c r="K33" s="8"/>
    </row>
  </sheetData>
  <mergeCells count="11">
    <mergeCell ref="F2:H2"/>
    <mergeCell ref="A3:B3"/>
    <mergeCell ref="C3:E3"/>
    <mergeCell ref="F3:H3"/>
    <mergeCell ref="A4:B4"/>
    <mergeCell ref="D2:E2"/>
    <mergeCell ref="A5:B5"/>
    <mergeCell ref="A7:B7"/>
    <mergeCell ref="A11:B11"/>
    <mergeCell ref="A16:B16"/>
    <mergeCell ref="A32:B32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38"/>
  <sheetViews>
    <sheetView showGridLines="0" zoomScaleNormal="100" workbookViewId="0">
      <selection sqref="A1:H1"/>
    </sheetView>
  </sheetViews>
  <sheetFormatPr defaultRowHeight="13.5" x14ac:dyDescent="0.15"/>
  <cols>
    <col min="1" max="16" width="10.875" style="33" customWidth="1"/>
    <col min="17" max="16384" width="9" style="33"/>
  </cols>
  <sheetData>
    <row r="1" spans="1:16" ht="21" x14ac:dyDescent="0.15">
      <c r="A1" s="897" t="s">
        <v>196</v>
      </c>
      <c r="B1" s="897"/>
      <c r="C1" s="897"/>
      <c r="D1" s="897"/>
      <c r="E1" s="897"/>
      <c r="F1" s="897"/>
      <c r="G1" s="897"/>
      <c r="H1" s="897"/>
      <c r="I1" s="66" t="s">
        <v>197</v>
      </c>
      <c r="J1" s="66"/>
      <c r="K1" s="66"/>
      <c r="L1" s="66"/>
      <c r="M1" s="66"/>
      <c r="N1" s="66"/>
      <c r="O1" s="66"/>
      <c r="P1" s="66"/>
    </row>
    <row r="2" spans="1:16" ht="9" customHeight="1" x14ac:dyDescent="0.15">
      <c r="A2" s="67"/>
      <c r="B2" s="67"/>
      <c r="C2" s="67"/>
      <c r="D2" s="67"/>
      <c r="E2" s="67"/>
      <c r="F2" s="67"/>
      <c r="G2" s="67"/>
      <c r="H2" s="67"/>
      <c r="I2" s="68"/>
      <c r="J2" s="68"/>
      <c r="K2" s="68"/>
      <c r="L2" s="68"/>
      <c r="M2" s="68"/>
      <c r="N2" s="68"/>
      <c r="O2" s="68"/>
      <c r="P2" s="68"/>
    </row>
    <row r="3" spans="1:16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82" t="s">
        <v>635</v>
      </c>
      <c r="P3" s="882"/>
    </row>
    <row r="4" spans="1:16" ht="17.100000000000001" customHeight="1" x14ac:dyDescent="0.15">
      <c r="A4" s="923"/>
      <c r="B4" s="926" t="s">
        <v>140</v>
      </c>
      <c r="C4" s="926"/>
      <c r="D4" s="926"/>
      <c r="E4" s="926"/>
      <c r="F4" s="926"/>
      <c r="G4" s="200"/>
      <c r="H4" s="201"/>
      <c r="I4" s="201" t="s">
        <v>7</v>
      </c>
      <c r="J4" s="201"/>
      <c r="K4" s="202"/>
      <c r="L4" s="886" t="s">
        <v>8</v>
      </c>
      <c r="M4" s="886"/>
      <c r="N4" s="886"/>
      <c r="O4" s="886"/>
      <c r="P4" s="927"/>
    </row>
    <row r="5" spans="1:16" ht="17.100000000000001" customHeight="1" x14ac:dyDescent="0.15">
      <c r="A5" s="924"/>
      <c r="B5" s="921" t="s">
        <v>46</v>
      </c>
      <c r="C5" s="921" t="s">
        <v>198</v>
      </c>
      <c r="D5" s="921"/>
      <c r="E5" s="921"/>
      <c r="F5" s="203" t="s">
        <v>199</v>
      </c>
      <c r="G5" s="921" t="s">
        <v>46</v>
      </c>
      <c r="H5" s="204"/>
      <c r="I5" s="205" t="s">
        <v>200</v>
      </c>
      <c r="J5" s="206"/>
      <c r="K5" s="203" t="s">
        <v>199</v>
      </c>
      <c r="L5" s="921" t="s">
        <v>46</v>
      </c>
      <c r="M5" s="921" t="s">
        <v>198</v>
      </c>
      <c r="N5" s="921"/>
      <c r="O5" s="921"/>
      <c r="P5" s="207" t="s">
        <v>199</v>
      </c>
    </row>
    <row r="6" spans="1:16" ht="17.100000000000001" customHeight="1" x14ac:dyDescent="0.15">
      <c r="A6" s="925"/>
      <c r="B6" s="922"/>
      <c r="C6" s="203" t="s">
        <v>140</v>
      </c>
      <c r="D6" s="203" t="s">
        <v>201</v>
      </c>
      <c r="E6" s="203" t="s">
        <v>202</v>
      </c>
      <c r="F6" s="208" t="s">
        <v>203</v>
      </c>
      <c r="G6" s="922"/>
      <c r="H6" s="203" t="s">
        <v>140</v>
      </c>
      <c r="I6" s="203" t="s">
        <v>201</v>
      </c>
      <c r="J6" s="203" t="s">
        <v>202</v>
      </c>
      <c r="K6" s="208" t="s">
        <v>203</v>
      </c>
      <c r="L6" s="922"/>
      <c r="M6" s="203" t="s">
        <v>140</v>
      </c>
      <c r="N6" s="203" t="s">
        <v>201</v>
      </c>
      <c r="O6" s="203" t="s">
        <v>202</v>
      </c>
      <c r="P6" s="209" t="s">
        <v>203</v>
      </c>
    </row>
    <row r="7" spans="1:16" s="35" customFormat="1" ht="17.100000000000001" customHeight="1" x14ac:dyDescent="0.15">
      <c r="A7" s="210" t="s">
        <v>134</v>
      </c>
      <c r="B7" s="80">
        <v>64825</v>
      </c>
      <c r="C7" s="80">
        <v>38979</v>
      </c>
      <c r="D7" s="80">
        <v>34244</v>
      </c>
      <c r="E7" s="80">
        <v>4735</v>
      </c>
      <c r="F7" s="80">
        <v>25830</v>
      </c>
      <c r="G7" s="80">
        <v>31660</v>
      </c>
      <c r="H7" s="80">
        <v>23872</v>
      </c>
      <c r="I7" s="80">
        <v>20618</v>
      </c>
      <c r="J7" s="80">
        <v>3254</v>
      </c>
      <c r="K7" s="80">
        <v>7782</v>
      </c>
      <c r="L7" s="80">
        <v>33165</v>
      </c>
      <c r="M7" s="80">
        <v>15107</v>
      </c>
      <c r="N7" s="80">
        <v>13626</v>
      </c>
      <c r="O7" s="80">
        <v>1481</v>
      </c>
      <c r="P7" s="211">
        <v>18048</v>
      </c>
    </row>
    <row r="8" spans="1:16" s="35" customFormat="1" ht="17.100000000000001" customHeight="1" x14ac:dyDescent="0.15">
      <c r="A8" s="212" t="s">
        <v>135</v>
      </c>
      <c r="B8" s="213">
        <v>68187</v>
      </c>
      <c r="C8" s="213">
        <v>39679</v>
      </c>
      <c r="D8" s="213">
        <v>35726</v>
      </c>
      <c r="E8" s="213">
        <v>3953</v>
      </c>
      <c r="F8" s="213">
        <v>26410</v>
      </c>
      <c r="G8" s="213">
        <v>33271</v>
      </c>
      <c r="H8" s="213">
        <v>23442</v>
      </c>
      <c r="I8" s="213">
        <v>20882</v>
      </c>
      <c r="J8" s="213">
        <v>2560</v>
      </c>
      <c r="K8" s="213">
        <v>8456</v>
      </c>
      <c r="L8" s="213">
        <v>34916</v>
      </c>
      <c r="M8" s="213">
        <v>16237</v>
      </c>
      <c r="N8" s="213">
        <v>14844</v>
      </c>
      <c r="O8" s="213">
        <v>1393</v>
      </c>
      <c r="P8" s="214">
        <v>17954</v>
      </c>
    </row>
    <row r="9" spans="1:16" s="35" customFormat="1" ht="17.100000000000001" customHeight="1" x14ac:dyDescent="0.15">
      <c r="A9" s="212" t="s">
        <v>91</v>
      </c>
      <c r="B9" s="213">
        <v>72424</v>
      </c>
      <c r="C9" s="213">
        <v>40760</v>
      </c>
      <c r="D9" s="213">
        <v>35645</v>
      </c>
      <c r="E9" s="213">
        <v>5115</v>
      </c>
      <c r="F9" s="213">
        <v>27334</v>
      </c>
      <c r="G9" s="213">
        <v>35001</v>
      </c>
      <c r="H9" s="213">
        <v>23537</v>
      </c>
      <c r="I9" s="213">
        <v>20189</v>
      </c>
      <c r="J9" s="213">
        <v>3348</v>
      </c>
      <c r="K9" s="213">
        <v>8822</v>
      </c>
      <c r="L9" s="213">
        <v>37423</v>
      </c>
      <c r="M9" s="213">
        <v>17223</v>
      </c>
      <c r="N9" s="213">
        <v>15456</v>
      </c>
      <c r="O9" s="213">
        <v>1767</v>
      </c>
      <c r="P9" s="214">
        <v>18512</v>
      </c>
    </row>
    <row r="10" spans="1:16" s="35" customFormat="1" ht="17.100000000000001" customHeight="1" x14ac:dyDescent="0.15">
      <c r="A10" s="212" t="s">
        <v>13</v>
      </c>
      <c r="B10" s="213">
        <v>74292</v>
      </c>
      <c r="C10" s="213">
        <v>41735</v>
      </c>
      <c r="D10" s="213">
        <v>37349</v>
      </c>
      <c r="E10" s="213">
        <v>4386</v>
      </c>
      <c r="F10" s="213">
        <v>25738</v>
      </c>
      <c r="G10" s="213">
        <v>35678</v>
      </c>
      <c r="H10" s="213">
        <v>23524</v>
      </c>
      <c r="I10" s="213">
        <v>20612</v>
      </c>
      <c r="J10" s="213">
        <v>2912</v>
      </c>
      <c r="K10" s="213">
        <v>8821</v>
      </c>
      <c r="L10" s="213">
        <v>38614</v>
      </c>
      <c r="M10" s="213">
        <v>18211</v>
      </c>
      <c r="N10" s="213">
        <v>16737</v>
      </c>
      <c r="O10" s="213">
        <v>1474</v>
      </c>
      <c r="P10" s="214">
        <v>16917</v>
      </c>
    </row>
    <row r="11" spans="1:16" s="35" customFormat="1" ht="17.100000000000001" customHeight="1" x14ac:dyDescent="0.15">
      <c r="A11" s="215" t="s">
        <v>543</v>
      </c>
      <c r="B11" s="216">
        <v>77540</v>
      </c>
      <c r="C11" s="216">
        <v>40438</v>
      </c>
      <c r="D11" s="216">
        <v>37853</v>
      </c>
      <c r="E11" s="216">
        <v>2585</v>
      </c>
      <c r="F11" s="216">
        <v>24674</v>
      </c>
      <c r="G11" s="216">
        <v>37423</v>
      </c>
      <c r="H11" s="216">
        <v>22149</v>
      </c>
      <c r="I11" s="216">
        <v>20493</v>
      </c>
      <c r="J11" s="216">
        <v>1656</v>
      </c>
      <c r="K11" s="216">
        <v>9006</v>
      </c>
      <c r="L11" s="216">
        <v>40117</v>
      </c>
      <c r="M11" s="216">
        <v>18289</v>
      </c>
      <c r="N11" s="216">
        <v>17360</v>
      </c>
      <c r="O11" s="216">
        <v>929</v>
      </c>
      <c r="P11" s="217">
        <v>15668</v>
      </c>
    </row>
    <row r="12" spans="1:16" s="35" customFormat="1" x14ac:dyDescent="0.15">
      <c r="A12" s="228" t="s">
        <v>204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871" t="s">
        <v>205</v>
      </c>
      <c r="P12" s="871"/>
    </row>
    <row r="13" spans="1:16" x14ac:dyDescent="0.15">
      <c r="A13" s="218" t="s">
        <v>206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15">
      <c r="A14" s="219"/>
      <c r="D14" s="689"/>
      <c r="N14" s="689"/>
    </row>
    <row r="19" spans="4:13" x14ac:dyDescent="0.15">
      <c r="F19" s="36"/>
      <c r="G19" s="36"/>
      <c r="H19" s="36"/>
      <c r="I19" s="36"/>
      <c r="J19" s="36"/>
      <c r="K19" s="36"/>
      <c r="L19" s="36"/>
      <c r="M19" s="36"/>
    </row>
    <row r="20" spans="4:13" x14ac:dyDescent="0.15">
      <c r="F20" s="36"/>
      <c r="G20" s="36"/>
      <c r="H20" s="36"/>
      <c r="I20" s="36"/>
      <c r="J20" s="36"/>
      <c r="K20" s="36"/>
      <c r="L20" s="36"/>
      <c r="M20" s="36"/>
    </row>
    <row r="21" spans="4:13" x14ac:dyDescent="0.15">
      <c r="F21" s="36"/>
      <c r="G21" s="36"/>
      <c r="H21" s="36"/>
      <c r="I21" s="36"/>
      <c r="J21" s="36"/>
      <c r="K21" s="36"/>
      <c r="L21" s="36"/>
      <c r="M21" s="36"/>
    </row>
    <row r="22" spans="4:13" x14ac:dyDescent="0.15">
      <c r="F22" s="36"/>
      <c r="G22" s="36"/>
      <c r="H22" s="36"/>
      <c r="I22" s="36"/>
      <c r="J22" s="36"/>
      <c r="K22" s="36"/>
      <c r="L22" s="36"/>
      <c r="M22" s="36"/>
    </row>
    <row r="23" spans="4:13" x14ac:dyDescent="0.15">
      <c r="F23" s="36"/>
      <c r="G23" s="36"/>
      <c r="H23" s="36"/>
      <c r="I23" s="36"/>
      <c r="J23" s="36"/>
      <c r="K23" s="36"/>
      <c r="L23" s="36"/>
      <c r="M23" s="36"/>
    </row>
    <row r="24" spans="4:13" x14ac:dyDescent="0.15">
      <c r="F24" s="36"/>
      <c r="G24" s="36"/>
      <c r="H24" s="36"/>
      <c r="I24" s="36"/>
      <c r="J24" s="36"/>
      <c r="K24" s="36"/>
      <c r="L24" s="36"/>
      <c r="M24" s="36"/>
    </row>
    <row r="25" spans="4:13" x14ac:dyDescent="0.15">
      <c r="F25" s="36"/>
      <c r="G25" s="36"/>
      <c r="H25" s="36"/>
      <c r="I25" s="36"/>
      <c r="J25" s="36"/>
      <c r="K25" s="36"/>
      <c r="L25" s="36"/>
      <c r="M25" s="36"/>
    </row>
    <row r="26" spans="4:13" x14ac:dyDescent="0.15">
      <c r="F26" s="36"/>
      <c r="G26" s="36"/>
      <c r="H26" s="36"/>
      <c r="I26" s="36"/>
      <c r="J26" s="36"/>
      <c r="K26" s="36"/>
      <c r="L26" s="36"/>
      <c r="M26" s="36"/>
    </row>
    <row r="27" spans="4:13" x14ac:dyDescent="0.15">
      <c r="F27" s="36"/>
      <c r="G27" s="36"/>
      <c r="H27" s="36"/>
      <c r="I27" s="36"/>
      <c r="J27" s="36"/>
      <c r="K27" s="36"/>
      <c r="L27" s="36"/>
      <c r="M27" s="36"/>
    </row>
    <row r="28" spans="4:13" x14ac:dyDescent="0.15"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4:13" x14ac:dyDescent="0.15">
      <c r="D29" s="36"/>
      <c r="E29" s="36"/>
      <c r="F29" s="36"/>
      <c r="G29" s="36"/>
      <c r="H29" s="36"/>
      <c r="I29" s="36"/>
      <c r="J29" s="36"/>
      <c r="K29" s="36"/>
      <c r="L29" s="36"/>
      <c r="M29" s="36"/>
    </row>
    <row r="30" spans="4:13" x14ac:dyDescent="0.15"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4:13" x14ac:dyDescent="0.15"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4:13" x14ac:dyDescent="0.15"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4:13" x14ac:dyDescent="0.15"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4:13" x14ac:dyDescent="0.15"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4:13" x14ac:dyDescent="0.15">
      <c r="D35" s="36"/>
      <c r="E35" s="36"/>
      <c r="F35" s="36"/>
    </row>
    <row r="36" spans="4:13" x14ac:dyDescent="0.15">
      <c r="D36" s="36"/>
      <c r="E36" s="36"/>
      <c r="F36" s="36"/>
    </row>
    <row r="37" spans="4:13" x14ac:dyDescent="0.15">
      <c r="D37" s="36"/>
      <c r="E37" s="36"/>
      <c r="F37" s="36"/>
    </row>
    <row r="38" spans="4:13" x14ac:dyDescent="0.15">
      <c r="D38" s="36"/>
      <c r="E38" s="36"/>
      <c r="F38" s="36"/>
    </row>
  </sheetData>
  <mergeCells count="11">
    <mergeCell ref="G5:G6"/>
    <mergeCell ref="L5:L6"/>
    <mergeCell ref="M5:O5"/>
    <mergeCell ref="O12:P12"/>
    <mergeCell ref="A1:H1"/>
    <mergeCell ref="O3:P3"/>
    <mergeCell ref="A4:A6"/>
    <mergeCell ref="B4:F4"/>
    <mergeCell ref="L4:P4"/>
    <mergeCell ref="B5:B6"/>
    <mergeCell ref="C5:E5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6"/>
  <sheetViews>
    <sheetView showGridLines="0" zoomScaleNormal="100" workbookViewId="0">
      <selection sqref="A1:L1"/>
    </sheetView>
  </sheetViews>
  <sheetFormatPr defaultRowHeight="13.5" x14ac:dyDescent="0.15"/>
  <cols>
    <col min="1" max="1" width="9" style="61"/>
    <col min="2" max="2" width="9.75" style="61" bestFit="1" customWidth="1"/>
    <col min="3" max="7" width="6.875" style="61" customWidth="1"/>
    <col min="8" max="10" width="7" style="61" customWidth="1"/>
    <col min="11" max="12" width="6.75" style="61" customWidth="1"/>
    <col min="13" max="16384" width="9" style="61"/>
  </cols>
  <sheetData>
    <row r="1" spans="1:12" ht="18.75" x14ac:dyDescent="0.15">
      <c r="A1" s="928" t="s">
        <v>207</v>
      </c>
      <c r="B1" s="928"/>
      <c r="C1" s="928"/>
      <c r="D1" s="928"/>
      <c r="E1" s="928"/>
      <c r="F1" s="928"/>
      <c r="G1" s="928"/>
      <c r="H1" s="928"/>
      <c r="I1" s="928"/>
      <c r="J1" s="928"/>
      <c r="K1" s="928"/>
      <c r="L1" s="928"/>
    </row>
    <row r="2" spans="1:12" ht="9" customHeight="1" x14ac:dyDescent="0.15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</row>
    <row r="3" spans="1:12" x14ac:dyDescent="0.15">
      <c r="A3" s="45"/>
      <c r="B3" s="45"/>
      <c r="C3" s="45"/>
      <c r="D3" s="45"/>
      <c r="E3" s="45"/>
      <c r="F3" s="45"/>
      <c r="G3" s="45"/>
      <c r="H3" s="45"/>
      <c r="I3" s="933" t="s">
        <v>666</v>
      </c>
      <c r="J3" s="933"/>
      <c r="K3" s="933"/>
      <c r="L3" s="933"/>
    </row>
    <row r="4" spans="1:12" ht="17.100000000000001" customHeight="1" x14ac:dyDescent="0.15">
      <c r="A4" s="221" t="s">
        <v>208</v>
      </c>
      <c r="B4" s="929" t="s">
        <v>209</v>
      </c>
      <c r="C4" s="929" t="s">
        <v>7</v>
      </c>
      <c r="D4" s="929"/>
      <c r="E4" s="929"/>
      <c r="F4" s="929"/>
      <c r="G4" s="929"/>
      <c r="H4" s="929" t="s">
        <v>8</v>
      </c>
      <c r="I4" s="929"/>
      <c r="J4" s="929"/>
      <c r="K4" s="929"/>
      <c r="L4" s="931"/>
    </row>
    <row r="5" spans="1:12" ht="17.100000000000001" customHeight="1" x14ac:dyDescent="0.15">
      <c r="A5" s="222" t="s">
        <v>210</v>
      </c>
      <c r="B5" s="930"/>
      <c r="C5" s="223" t="s">
        <v>209</v>
      </c>
      <c r="D5" s="223" t="s">
        <v>211</v>
      </c>
      <c r="E5" s="223" t="s">
        <v>212</v>
      </c>
      <c r="F5" s="223" t="s">
        <v>213</v>
      </c>
      <c r="G5" s="223" t="s">
        <v>214</v>
      </c>
      <c r="H5" s="223" t="s">
        <v>209</v>
      </c>
      <c r="I5" s="223" t="s">
        <v>211</v>
      </c>
      <c r="J5" s="223" t="s">
        <v>212</v>
      </c>
      <c r="K5" s="223" t="s">
        <v>213</v>
      </c>
      <c r="L5" s="224" t="s">
        <v>214</v>
      </c>
    </row>
    <row r="6" spans="1:12" ht="17.100000000000001" customHeight="1" x14ac:dyDescent="0.15">
      <c r="A6" s="225" t="s">
        <v>6</v>
      </c>
      <c r="B6" s="605">
        <f>SUM(C6,H6)</f>
        <v>77540</v>
      </c>
      <c r="C6" s="605">
        <f>SUM(C7:C21)</f>
        <v>37423</v>
      </c>
      <c r="D6" s="605">
        <f t="shared" ref="D6:L6" si="0">SUM(D7:D21)</f>
        <v>13676</v>
      </c>
      <c r="E6" s="605">
        <f t="shared" si="0"/>
        <v>20077</v>
      </c>
      <c r="F6" s="605">
        <f t="shared" si="0"/>
        <v>715</v>
      </c>
      <c r="G6" s="605">
        <f t="shared" si="0"/>
        <v>1813</v>
      </c>
      <c r="H6" s="605">
        <f>SUM(H7:H21)</f>
        <v>40117</v>
      </c>
      <c r="I6" s="605">
        <f t="shared" si="0"/>
        <v>11640</v>
      </c>
      <c r="J6" s="605">
        <f t="shared" si="0"/>
        <v>20669</v>
      </c>
      <c r="K6" s="605">
        <f t="shared" si="0"/>
        <v>3228</v>
      </c>
      <c r="L6" s="606">
        <f t="shared" si="0"/>
        <v>3511</v>
      </c>
    </row>
    <row r="7" spans="1:12" ht="17.100000000000001" customHeight="1" x14ac:dyDescent="0.15">
      <c r="A7" s="603" t="s">
        <v>215</v>
      </c>
      <c r="B7" s="605">
        <f>SUM(C7,H7)</f>
        <v>5655</v>
      </c>
      <c r="C7" s="605">
        <v>2896</v>
      </c>
      <c r="D7" s="605">
        <v>2842</v>
      </c>
      <c r="E7" s="605">
        <v>18</v>
      </c>
      <c r="F7" s="605" t="s">
        <v>216</v>
      </c>
      <c r="G7" s="605">
        <v>1</v>
      </c>
      <c r="H7" s="605">
        <v>2759</v>
      </c>
      <c r="I7" s="605">
        <v>2694</v>
      </c>
      <c r="J7" s="605">
        <v>23</v>
      </c>
      <c r="K7" s="605" t="s">
        <v>216</v>
      </c>
      <c r="L7" s="606">
        <v>3</v>
      </c>
    </row>
    <row r="8" spans="1:12" ht="17.100000000000001" customHeight="1" x14ac:dyDescent="0.15">
      <c r="A8" s="603" t="s">
        <v>217</v>
      </c>
      <c r="B8" s="605">
        <f t="shared" ref="B8:B21" si="1">SUM(C8,H8)</f>
        <v>5786</v>
      </c>
      <c r="C8" s="605">
        <v>3058</v>
      </c>
      <c r="D8" s="605">
        <v>2668</v>
      </c>
      <c r="E8" s="605">
        <v>217</v>
      </c>
      <c r="F8" s="605">
        <v>3</v>
      </c>
      <c r="G8" s="605">
        <v>12</v>
      </c>
      <c r="H8" s="605">
        <v>2728</v>
      </c>
      <c r="I8" s="605">
        <v>2326</v>
      </c>
      <c r="J8" s="605">
        <v>286</v>
      </c>
      <c r="K8" s="605">
        <v>2</v>
      </c>
      <c r="L8" s="606">
        <v>23</v>
      </c>
    </row>
    <row r="9" spans="1:12" ht="17.100000000000001" customHeight="1" x14ac:dyDescent="0.15">
      <c r="A9" s="603" t="s">
        <v>218</v>
      </c>
      <c r="B9" s="605">
        <f t="shared" si="1"/>
        <v>5811</v>
      </c>
      <c r="C9" s="605">
        <v>2788</v>
      </c>
      <c r="D9" s="605">
        <v>1791</v>
      </c>
      <c r="E9" s="605">
        <v>844</v>
      </c>
      <c r="F9" s="605" t="s">
        <v>216</v>
      </c>
      <c r="G9" s="605">
        <v>31</v>
      </c>
      <c r="H9" s="605">
        <v>3023</v>
      </c>
      <c r="I9" s="605">
        <v>1701</v>
      </c>
      <c r="J9" s="605">
        <v>1158</v>
      </c>
      <c r="K9" s="605">
        <v>2</v>
      </c>
      <c r="L9" s="606">
        <v>79</v>
      </c>
    </row>
    <row r="10" spans="1:12" ht="17.100000000000001" customHeight="1" x14ac:dyDescent="0.15">
      <c r="A10" s="603" t="s">
        <v>219</v>
      </c>
      <c r="B10" s="605">
        <f t="shared" si="1"/>
        <v>6553</v>
      </c>
      <c r="C10" s="605">
        <v>3199</v>
      </c>
      <c r="D10" s="605">
        <v>1315</v>
      </c>
      <c r="E10" s="605">
        <v>1739</v>
      </c>
      <c r="F10" s="605">
        <v>1</v>
      </c>
      <c r="G10" s="605">
        <v>66</v>
      </c>
      <c r="H10" s="605">
        <v>3354</v>
      </c>
      <c r="I10" s="605">
        <v>1121</v>
      </c>
      <c r="J10" s="605">
        <v>1997</v>
      </c>
      <c r="K10" s="605">
        <v>2</v>
      </c>
      <c r="L10" s="606">
        <v>160</v>
      </c>
    </row>
    <row r="11" spans="1:12" ht="17.100000000000001" customHeight="1" x14ac:dyDescent="0.15">
      <c r="A11" s="603" t="s">
        <v>220</v>
      </c>
      <c r="B11" s="605">
        <f t="shared" si="1"/>
        <v>6896</v>
      </c>
      <c r="C11" s="605">
        <v>3392</v>
      </c>
      <c r="D11" s="605">
        <v>1096</v>
      </c>
      <c r="E11" s="605">
        <v>2046</v>
      </c>
      <c r="F11" s="605">
        <v>6</v>
      </c>
      <c r="G11" s="605">
        <v>142</v>
      </c>
      <c r="H11" s="605">
        <v>3504</v>
      </c>
      <c r="I11" s="605">
        <v>852</v>
      </c>
      <c r="J11" s="605">
        <v>2333</v>
      </c>
      <c r="K11" s="605">
        <v>12</v>
      </c>
      <c r="L11" s="606">
        <v>238</v>
      </c>
    </row>
    <row r="12" spans="1:12" ht="17.100000000000001" customHeight="1" x14ac:dyDescent="0.15">
      <c r="A12" s="603" t="s">
        <v>221</v>
      </c>
      <c r="B12" s="605">
        <f t="shared" si="1"/>
        <v>7559</v>
      </c>
      <c r="C12" s="605">
        <v>3694</v>
      </c>
      <c r="D12" s="605">
        <v>1084</v>
      </c>
      <c r="E12" s="605">
        <v>2291</v>
      </c>
      <c r="F12" s="605">
        <v>8</v>
      </c>
      <c r="G12" s="605">
        <v>199</v>
      </c>
      <c r="H12" s="605">
        <v>3865</v>
      </c>
      <c r="I12" s="605">
        <v>807</v>
      </c>
      <c r="J12" s="605">
        <v>2515</v>
      </c>
      <c r="K12" s="605">
        <v>12</v>
      </c>
      <c r="L12" s="606">
        <v>432</v>
      </c>
    </row>
    <row r="13" spans="1:12" ht="16.5" customHeight="1" x14ac:dyDescent="0.15">
      <c r="A13" s="603" t="s">
        <v>222</v>
      </c>
      <c r="B13" s="605">
        <f t="shared" si="1"/>
        <v>6482</v>
      </c>
      <c r="C13" s="605">
        <v>3144</v>
      </c>
      <c r="D13" s="605">
        <v>804</v>
      </c>
      <c r="E13" s="605">
        <v>2026</v>
      </c>
      <c r="F13" s="605">
        <v>17</v>
      </c>
      <c r="G13" s="605">
        <v>214</v>
      </c>
      <c r="H13" s="605">
        <v>3338</v>
      </c>
      <c r="I13" s="605">
        <v>596</v>
      </c>
      <c r="J13" s="605">
        <v>2199</v>
      </c>
      <c r="K13" s="605">
        <v>45</v>
      </c>
      <c r="L13" s="606">
        <v>425</v>
      </c>
    </row>
    <row r="14" spans="1:12" ht="17.100000000000001" customHeight="1" x14ac:dyDescent="0.15">
      <c r="A14" s="603" t="s">
        <v>223</v>
      </c>
      <c r="B14" s="605">
        <f t="shared" si="1"/>
        <v>5647</v>
      </c>
      <c r="C14" s="605">
        <v>2802</v>
      </c>
      <c r="D14" s="605">
        <v>593</v>
      </c>
      <c r="E14" s="605">
        <v>1877</v>
      </c>
      <c r="F14" s="605">
        <v>12</v>
      </c>
      <c r="G14" s="605">
        <v>220</v>
      </c>
      <c r="H14" s="605">
        <v>2845</v>
      </c>
      <c r="I14" s="605">
        <v>447</v>
      </c>
      <c r="J14" s="605">
        <v>1878</v>
      </c>
      <c r="K14" s="605">
        <v>56</v>
      </c>
      <c r="L14" s="606">
        <v>396</v>
      </c>
    </row>
    <row r="15" spans="1:12" ht="17.100000000000001" customHeight="1" x14ac:dyDescent="0.15">
      <c r="A15" s="603" t="s">
        <v>224</v>
      </c>
      <c r="B15" s="605">
        <f t="shared" si="1"/>
        <v>5387</v>
      </c>
      <c r="C15" s="605">
        <v>2628</v>
      </c>
      <c r="D15" s="605">
        <v>518</v>
      </c>
      <c r="E15" s="605">
        <v>1750</v>
      </c>
      <c r="F15" s="605">
        <v>34</v>
      </c>
      <c r="G15" s="605">
        <v>241</v>
      </c>
      <c r="H15" s="605">
        <v>2759</v>
      </c>
      <c r="I15" s="605">
        <v>312</v>
      </c>
      <c r="J15" s="605">
        <v>1853</v>
      </c>
      <c r="K15" s="605">
        <v>101</v>
      </c>
      <c r="L15" s="606">
        <v>424</v>
      </c>
    </row>
    <row r="16" spans="1:12" ht="17.100000000000001" customHeight="1" x14ac:dyDescent="0.15">
      <c r="A16" s="603" t="s">
        <v>225</v>
      </c>
      <c r="B16" s="605">
        <f t="shared" si="1"/>
        <v>5814</v>
      </c>
      <c r="C16" s="605">
        <v>2874</v>
      </c>
      <c r="D16" s="605">
        <v>462</v>
      </c>
      <c r="E16" s="605">
        <v>2016</v>
      </c>
      <c r="F16" s="605">
        <v>53</v>
      </c>
      <c r="G16" s="605">
        <v>270</v>
      </c>
      <c r="H16" s="605">
        <v>2940</v>
      </c>
      <c r="I16" s="605">
        <v>295</v>
      </c>
      <c r="J16" s="605">
        <v>1909</v>
      </c>
      <c r="K16" s="605">
        <v>224</v>
      </c>
      <c r="L16" s="606">
        <v>428</v>
      </c>
    </row>
    <row r="17" spans="1:12" ht="17.100000000000001" customHeight="1" x14ac:dyDescent="0.15">
      <c r="A17" s="603" t="s">
        <v>226</v>
      </c>
      <c r="B17" s="605">
        <f t="shared" si="1"/>
        <v>4663</v>
      </c>
      <c r="C17" s="605">
        <v>2211</v>
      </c>
      <c r="D17" s="605">
        <v>281</v>
      </c>
      <c r="E17" s="605">
        <v>1625</v>
      </c>
      <c r="F17" s="605">
        <v>79</v>
      </c>
      <c r="G17" s="605">
        <v>165</v>
      </c>
      <c r="H17" s="605">
        <v>2452</v>
      </c>
      <c r="I17" s="605">
        <v>181</v>
      </c>
      <c r="J17" s="605">
        <v>1572</v>
      </c>
      <c r="K17" s="605">
        <v>257</v>
      </c>
      <c r="L17" s="606">
        <v>388</v>
      </c>
    </row>
    <row r="18" spans="1:12" ht="17.100000000000001" customHeight="1" x14ac:dyDescent="0.15">
      <c r="A18" s="603" t="s">
        <v>227</v>
      </c>
      <c r="B18" s="605">
        <f t="shared" si="1"/>
        <v>3457</v>
      </c>
      <c r="C18" s="605">
        <v>1633</v>
      </c>
      <c r="D18" s="605">
        <v>121</v>
      </c>
      <c r="E18" s="605">
        <v>1265</v>
      </c>
      <c r="F18" s="605">
        <v>101</v>
      </c>
      <c r="G18" s="605">
        <v>106</v>
      </c>
      <c r="H18" s="605">
        <v>1824</v>
      </c>
      <c r="I18" s="605">
        <v>107</v>
      </c>
      <c r="J18" s="605">
        <v>1144</v>
      </c>
      <c r="K18" s="605">
        <v>348</v>
      </c>
      <c r="L18" s="606">
        <v>163</v>
      </c>
    </row>
    <row r="19" spans="1:12" ht="17.100000000000001" customHeight="1" x14ac:dyDescent="0.15">
      <c r="A19" s="603" t="s">
        <v>228</v>
      </c>
      <c r="B19" s="605">
        <f t="shared" si="1"/>
        <v>3419</v>
      </c>
      <c r="C19" s="605">
        <v>1533</v>
      </c>
      <c r="D19" s="605">
        <v>63</v>
      </c>
      <c r="E19" s="605">
        <v>1188</v>
      </c>
      <c r="F19" s="605">
        <v>149</v>
      </c>
      <c r="G19" s="605">
        <v>93</v>
      </c>
      <c r="H19" s="605">
        <v>1886</v>
      </c>
      <c r="I19" s="605">
        <v>110</v>
      </c>
      <c r="J19" s="605">
        <v>984</v>
      </c>
      <c r="K19" s="605">
        <v>576</v>
      </c>
      <c r="L19" s="606">
        <v>152</v>
      </c>
    </row>
    <row r="20" spans="1:12" ht="17.100000000000001" customHeight="1" x14ac:dyDescent="0.15">
      <c r="A20" s="603" t="s">
        <v>229</v>
      </c>
      <c r="B20" s="605">
        <f t="shared" si="1"/>
        <v>2410</v>
      </c>
      <c r="C20" s="605">
        <v>1009</v>
      </c>
      <c r="D20" s="605">
        <v>25</v>
      </c>
      <c r="E20" s="605">
        <v>790</v>
      </c>
      <c r="F20" s="605">
        <v>122</v>
      </c>
      <c r="G20" s="605">
        <v>41</v>
      </c>
      <c r="H20" s="605">
        <v>1401</v>
      </c>
      <c r="I20" s="605">
        <v>53</v>
      </c>
      <c r="J20" s="605">
        <v>560</v>
      </c>
      <c r="K20" s="605">
        <v>607</v>
      </c>
      <c r="L20" s="606">
        <v>125</v>
      </c>
    </row>
    <row r="21" spans="1:12" ht="17.100000000000001" customHeight="1" x14ac:dyDescent="0.15">
      <c r="A21" s="604" t="s">
        <v>68</v>
      </c>
      <c r="B21" s="605">
        <f t="shared" si="1"/>
        <v>2001</v>
      </c>
      <c r="C21" s="605">
        <v>562</v>
      </c>
      <c r="D21" s="607">
        <v>13</v>
      </c>
      <c r="E21" s="607">
        <v>385</v>
      </c>
      <c r="F21" s="607">
        <v>130</v>
      </c>
      <c r="G21" s="607">
        <v>12</v>
      </c>
      <c r="H21" s="605">
        <v>1439</v>
      </c>
      <c r="I21" s="607">
        <v>38</v>
      </c>
      <c r="J21" s="607">
        <v>258</v>
      </c>
      <c r="K21" s="607">
        <v>984</v>
      </c>
      <c r="L21" s="608">
        <v>75</v>
      </c>
    </row>
    <row r="22" spans="1:12" ht="7.5" customHeight="1" x14ac:dyDescent="0.15">
      <c r="A22" s="226"/>
      <c r="B22" s="607"/>
      <c r="C22" s="607"/>
      <c r="D22" s="607"/>
      <c r="E22" s="607"/>
      <c r="F22" s="607"/>
      <c r="G22" s="607"/>
      <c r="H22" s="607"/>
      <c r="I22" s="607"/>
      <c r="J22" s="607"/>
      <c r="K22" s="607"/>
      <c r="L22" s="608"/>
    </row>
    <row r="23" spans="1:12" ht="17.100000000000001" customHeight="1" x14ac:dyDescent="0.15">
      <c r="A23" s="227" t="s">
        <v>163</v>
      </c>
      <c r="B23" s="609">
        <v>47.272775341799999</v>
      </c>
      <c r="C23" s="609">
        <v>46.227761002599998</v>
      </c>
      <c r="D23" s="609">
        <v>33.026323486400003</v>
      </c>
      <c r="E23" s="609">
        <v>53.444414006099997</v>
      </c>
      <c r="F23" s="609">
        <v>74.677622377600002</v>
      </c>
      <c r="G23" s="609">
        <v>55.165195808100002</v>
      </c>
      <c r="H23" s="609">
        <v>48.247613231300001</v>
      </c>
      <c r="I23" s="609">
        <v>31.990206185600002</v>
      </c>
      <c r="J23" s="609">
        <v>51.3216169142</v>
      </c>
      <c r="K23" s="609">
        <v>78.230793060699995</v>
      </c>
      <c r="L23" s="610">
        <v>55.274423241199997</v>
      </c>
    </row>
    <row r="24" spans="1:12" s="157" customFormat="1" x14ac:dyDescent="0.15">
      <c r="A24" s="228" t="s">
        <v>488</v>
      </c>
      <c r="B24" s="57"/>
      <c r="C24" s="57"/>
      <c r="D24" s="57"/>
      <c r="E24" s="57"/>
      <c r="F24" s="57"/>
      <c r="G24" s="57"/>
      <c r="H24" s="57"/>
      <c r="I24" s="57"/>
      <c r="J24" s="932" t="s">
        <v>679</v>
      </c>
      <c r="K24" s="932"/>
      <c r="L24" s="932"/>
    </row>
    <row r="25" spans="1:12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</row>
    <row r="26" spans="1:12" x14ac:dyDescent="0.15">
      <c r="A26" s="45"/>
      <c r="B26" s="45"/>
      <c r="C26" s="45"/>
      <c r="D26" s="148"/>
      <c r="E26" s="148"/>
      <c r="F26" s="148"/>
      <c r="G26" s="148"/>
      <c r="H26" s="45"/>
      <c r="I26" s="45"/>
      <c r="J26" s="45"/>
      <c r="K26" s="45"/>
      <c r="L26" s="45"/>
    </row>
    <row r="27" spans="1:12" x14ac:dyDescent="0.15">
      <c r="D27" s="170"/>
      <c r="E27" s="170"/>
      <c r="F27" s="170"/>
      <c r="G27" s="170"/>
    </row>
    <row r="28" spans="1:12" x14ac:dyDescent="0.15">
      <c r="D28" s="170"/>
      <c r="E28" s="170"/>
      <c r="F28" s="170"/>
      <c r="G28" s="170"/>
    </row>
    <row r="29" spans="1:12" x14ac:dyDescent="0.15">
      <c r="D29" s="170"/>
      <c r="E29" s="170"/>
      <c r="F29" s="170"/>
      <c r="G29" s="170"/>
    </row>
    <row r="30" spans="1:12" x14ac:dyDescent="0.15">
      <c r="D30" s="170"/>
      <c r="E30" s="170"/>
      <c r="F30" s="170"/>
      <c r="G30" s="170"/>
    </row>
    <row r="31" spans="1:12" x14ac:dyDescent="0.15">
      <c r="D31" s="170"/>
      <c r="E31" s="170"/>
      <c r="F31" s="170"/>
      <c r="G31" s="170"/>
    </row>
    <row r="32" spans="1:12" x14ac:dyDescent="0.15">
      <c r="D32" s="170"/>
      <c r="E32" s="170"/>
      <c r="F32" s="170"/>
      <c r="G32" s="170"/>
    </row>
    <row r="33" spans="4:7" x14ac:dyDescent="0.15">
      <c r="D33" s="170"/>
      <c r="E33" s="170"/>
      <c r="F33" s="170"/>
      <c r="G33" s="170"/>
    </row>
    <row r="34" spans="4:7" x14ac:dyDescent="0.15">
      <c r="D34" s="170"/>
      <c r="E34" s="170"/>
      <c r="F34" s="170"/>
      <c r="G34" s="170"/>
    </row>
    <row r="35" spans="4:7" x14ac:dyDescent="0.15">
      <c r="D35" s="170"/>
      <c r="E35" s="170"/>
      <c r="F35" s="170"/>
      <c r="G35" s="170"/>
    </row>
    <row r="36" spans="4:7" x14ac:dyDescent="0.15">
      <c r="D36" s="170"/>
      <c r="E36" s="170"/>
      <c r="F36" s="170"/>
      <c r="G36" s="170"/>
    </row>
  </sheetData>
  <mergeCells count="6">
    <mergeCell ref="A1:L1"/>
    <mergeCell ref="B4:B5"/>
    <mergeCell ref="C4:G4"/>
    <mergeCell ref="H4:L4"/>
    <mergeCell ref="J24:L24"/>
    <mergeCell ref="I3:L3"/>
  </mergeCells>
  <phoneticPr fontId="3"/>
  <pageMargins left="0.75" right="0.75" top="1" bottom="1" header="0.51200000000000001" footer="0.51200000000000001"/>
  <pageSetup paperSize="9" scale="9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37"/>
  <sheetViews>
    <sheetView showGridLines="0" zoomScaleNormal="100" workbookViewId="0">
      <selection sqref="A1:L1"/>
    </sheetView>
  </sheetViews>
  <sheetFormatPr defaultRowHeight="13.5" x14ac:dyDescent="0.15"/>
  <cols>
    <col min="1" max="1" width="7.75" style="9" customWidth="1"/>
    <col min="2" max="2" width="8.875" style="9" customWidth="1"/>
    <col min="3" max="3" width="6.625" style="9" customWidth="1"/>
    <col min="4" max="4" width="6.25" style="9" customWidth="1"/>
    <col min="5" max="5" width="7.875" style="9" customWidth="1"/>
    <col min="6" max="6" width="7.25" style="9" customWidth="1"/>
    <col min="7" max="7" width="7.375" style="9" customWidth="1"/>
    <col min="8" max="8" width="7.25" style="9" customWidth="1"/>
    <col min="9" max="9" width="6.375" style="9" customWidth="1"/>
    <col min="10" max="10" width="6.25" style="9" customWidth="1"/>
    <col min="11" max="11" width="7.875" style="9" customWidth="1"/>
    <col min="12" max="12" width="7.25" style="9" customWidth="1"/>
    <col min="13" max="16384" width="9" style="9"/>
  </cols>
  <sheetData>
    <row r="1" spans="1:13" ht="23.25" customHeight="1" x14ac:dyDescent="0.15">
      <c r="A1" s="934" t="s">
        <v>230</v>
      </c>
      <c r="B1" s="934"/>
      <c r="C1" s="934"/>
      <c r="D1" s="934"/>
      <c r="E1" s="934"/>
      <c r="F1" s="934"/>
      <c r="G1" s="934"/>
      <c r="H1" s="934"/>
      <c r="I1" s="934"/>
      <c r="J1" s="934"/>
      <c r="K1" s="934"/>
      <c r="L1" s="934"/>
    </row>
    <row r="2" spans="1:13" ht="9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x14ac:dyDescent="0.15">
      <c r="A3" s="8"/>
      <c r="B3" s="8"/>
      <c r="C3" s="8"/>
      <c r="D3" s="8"/>
      <c r="E3" s="8"/>
      <c r="F3" s="8"/>
      <c r="G3" s="941" t="s">
        <v>667</v>
      </c>
      <c r="H3" s="941"/>
      <c r="I3" s="941"/>
      <c r="J3" s="941"/>
      <c r="K3" s="941"/>
      <c r="L3" s="941"/>
    </row>
    <row r="4" spans="1:13" x14ac:dyDescent="0.15">
      <c r="A4" s="229" t="s">
        <v>231</v>
      </c>
      <c r="B4" s="935" t="s">
        <v>232</v>
      </c>
      <c r="C4" s="230" t="s">
        <v>233</v>
      </c>
      <c r="D4" s="230" t="s">
        <v>234</v>
      </c>
      <c r="E4" s="231" t="s">
        <v>235</v>
      </c>
      <c r="F4" s="937" t="s">
        <v>236</v>
      </c>
      <c r="G4" s="232" t="s">
        <v>231</v>
      </c>
      <c r="H4" s="935" t="s">
        <v>232</v>
      </c>
      <c r="I4" s="230" t="s">
        <v>237</v>
      </c>
      <c r="J4" s="230" t="s">
        <v>96</v>
      </c>
      <c r="K4" s="231" t="s">
        <v>235</v>
      </c>
      <c r="L4" s="939" t="s">
        <v>236</v>
      </c>
    </row>
    <row r="5" spans="1:13" x14ac:dyDescent="0.15">
      <c r="A5" s="40"/>
      <c r="B5" s="936"/>
      <c r="C5" s="234" t="s">
        <v>238</v>
      </c>
      <c r="D5" s="234" t="s">
        <v>239</v>
      </c>
      <c r="E5" s="235"/>
      <c r="F5" s="938"/>
      <c r="G5" s="236"/>
      <c r="H5" s="936"/>
      <c r="I5" s="234" t="s">
        <v>238</v>
      </c>
      <c r="J5" s="234" t="s">
        <v>239</v>
      </c>
      <c r="K5" s="235"/>
      <c r="L5" s="940"/>
    </row>
    <row r="6" spans="1:13" ht="13.5" customHeight="1" x14ac:dyDescent="0.15">
      <c r="A6" s="40"/>
      <c r="B6" s="936"/>
      <c r="C6" s="234" t="s">
        <v>240</v>
      </c>
      <c r="D6" s="234" t="s">
        <v>240</v>
      </c>
      <c r="E6" s="235"/>
      <c r="F6" s="237"/>
      <c r="G6" s="236"/>
      <c r="H6" s="936"/>
      <c r="I6" s="234" t="s">
        <v>240</v>
      </c>
      <c r="J6" s="234" t="s">
        <v>240</v>
      </c>
      <c r="K6" s="235"/>
      <c r="L6" s="238"/>
    </row>
    <row r="7" spans="1:13" x14ac:dyDescent="0.15">
      <c r="A7" s="40" t="s">
        <v>241</v>
      </c>
      <c r="B7" s="936"/>
      <c r="C7" s="233"/>
      <c r="D7" s="233"/>
      <c r="E7" s="233"/>
      <c r="F7" s="239"/>
      <c r="G7" s="240" t="s">
        <v>241</v>
      </c>
      <c r="H7" s="936"/>
      <c r="I7" s="233"/>
      <c r="J7" s="233"/>
      <c r="K7" s="233"/>
      <c r="L7" s="241"/>
    </row>
    <row r="8" spans="1:13" s="16" customFormat="1" ht="16.5" customHeight="1" x14ac:dyDescent="0.15">
      <c r="A8" s="242" t="s">
        <v>96</v>
      </c>
      <c r="B8" s="243">
        <v>1433566</v>
      </c>
      <c r="C8" s="244" t="s">
        <v>669</v>
      </c>
      <c r="D8" s="245">
        <f>B8/$B$8*100</f>
        <v>100</v>
      </c>
      <c r="E8" s="246">
        <v>2281.12</v>
      </c>
      <c r="F8" s="247">
        <v>628.4</v>
      </c>
      <c r="G8" s="248" t="s">
        <v>242</v>
      </c>
      <c r="H8" s="243">
        <v>323373</v>
      </c>
      <c r="I8" s="245">
        <f>H8/$H$8*100</f>
        <v>100</v>
      </c>
      <c r="J8" s="245">
        <f>H8/$B$8*100</f>
        <v>22.557245358776644</v>
      </c>
      <c r="K8" s="249">
        <v>1304.76</v>
      </c>
      <c r="L8" s="250">
        <v>247.8</v>
      </c>
    </row>
    <row r="9" spans="1:13" s="16" customFormat="1" ht="16.5" customHeight="1" x14ac:dyDescent="0.15">
      <c r="A9" s="251" t="s">
        <v>243</v>
      </c>
      <c r="B9" s="243">
        <v>1110193</v>
      </c>
      <c r="C9" s="252">
        <f>B9/$B$9*100</f>
        <v>100</v>
      </c>
      <c r="D9" s="245">
        <f t="shared" ref="D9:D20" si="0">B9/$B$8*100</f>
        <v>77.44275464122336</v>
      </c>
      <c r="E9" s="246">
        <v>976.18</v>
      </c>
      <c r="F9" s="247">
        <v>1137.3</v>
      </c>
      <c r="G9" s="248" t="s">
        <v>244</v>
      </c>
      <c r="H9" s="243">
        <v>64496</v>
      </c>
      <c r="I9" s="245">
        <f t="shared" ref="I9:I19" si="1">H9/$H$8*100</f>
        <v>19.944769662278546</v>
      </c>
      <c r="J9" s="245">
        <f t="shared" ref="J9:J19" si="2">H9/$B$8*100</f>
        <v>4.4989906289630195</v>
      </c>
      <c r="K9" s="246">
        <v>577.24</v>
      </c>
      <c r="L9" s="250">
        <v>111.7</v>
      </c>
    </row>
    <row r="10" spans="1:13" s="16" customFormat="1" ht="16.5" customHeight="1" x14ac:dyDescent="0.15">
      <c r="A10" s="253" t="s">
        <v>245</v>
      </c>
      <c r="B10" s="254">
        <v>96243</v>
      </c>
      <c r="C10" s="252">
        <f>B10/$B$9*100</f>
        <v>8.6690332221514641</v>
      </c>
      <c r="D10" s="245">
        <f t="shared" si="0"/>
        <v>6.7135381279968973</v>
      </c>
      <c r="E10" s="255">
        <v>19.8</v>
      </c>
      <c r="F10" s="256">
        <v>4860.8</v>
      </c>
      <c r="G10" s="248" t="s">
        <v>111</v>
      </c>
      <c r="H10" s="243">
        <v>151607</v>
      </c>
      <c r="I10" s="245">
        <f t="shared" si="1"/>
        <v>46.883011259443428</v>
      </c>
      <c r="J10" s="245">
        <f t="shared" si="2"/>
        <v>10.575515881375534</v>
      </c>
      <c r="K10" s="246">
        <v>107.31</v>
      </c>
      <c r="L10" s="250">
        <v>1412.8</v>
      </c>
      <c r="M10" s="257"/>
    </row>
    <row r="11" spans="1:13" s="16" customFormat="1" ht="16.5" customHeight="1" x14ac:dyDescent="0.15">
      <c r="A11" s="258" t="s">
        <v>246</v>
      </c>
      <c r="B11" s="243">
        <v>319435</v>
      </c>
      <c r="C11" s="252">
        <f t="shared" ref="C11:C20" si="3">B11/$B$9*100</f>
        <v>28.772925067983675</v>
      </c>
      <c r="D11" s="245">
        <f t="shared" si="0"/>
        <v>22.282545763501645</v>
      </c>
      <c r="E11" s="246">
        <v>39.57</v>
      </c>
      <c r="F11" s="247">
        <v>8072.7</v>
      </c>
      <c r="G11" s="259" t="s">
        <v>247</v>
      </c>
      <c r="H11" s="260">
        <v>39504</v>
      </c>
      <c r="I11" s="245">
        <f t="shared" si="1"/>
        <v>12.216233266228164</v>
      </c>
      <c r="J11" s="245">
        <f t="shared" si="2"/>
        <v>2.7556457114635813</v>
      </c>
      <c r="K11" s="261">
        <v>35.28</v>
      </c>
      <c r="L11" s="262">
        <v>1119.7</v>
      </c>
    </row>
    <row r="12" spans="1:13" s="16" customFormat="1" ht="16.5" customHeight="1" x14ac:dyDescent="0.15">
      <c r="A12" s="263" t="s">
        <v>248</v>
      </c>
      <c r="B12" s="264">
        <v>47564</v>
      </c>
      <c r="C12" s="252">
        <f t="shared" si="3"/>
        <v>4.2843001171868318</v>
      </c>
      <c r="D12" s="245">
        <f t="shared" si="0"/>
        <v>3.3178800278466425</v>
      </c>
      <c r="E12" s="265">
        <v>229.34</v>
      </c>
      <c r="F12" s="266">
        <v>207.4</v>
      </c>
      <c r="G12" s="259" t="s">
        <v>249</v>
      </c>
      <c r="H12" s="260">
        <v>13685</v>
      </c>
      <c r="I12" s="245">
        <f t="shared" si="1"/>
        <v>4.2319550488135995</v>
      </c>
      <c r="J12" s="245">
        <f t="shared" si="2"/>
        <v>0.95461248383401953</v>
      </c>
      <c r="K12" s="261">
        <v>15.12</v>
      </c>
      <c r="L12" s="262">
        <v>905.1</v>
      </c>
    </row>
    <row r="13" spans="1:13" s="16" customFormat="1" ht="16.5" customHeight="1" x14ac:dyDescent="0.15">
      <c r="A13" s="258" t="s">
        <v>250</v>
      </c>
      <c r="B13" s="243">
        <v>114232</v>
      </c>
      <c r="C13" s="252">
        <f t="shared" si="3"/>
        <v>10.289382116442816</v>
      </c>
      <c r="D13" s="245">
        <f t="shared" si="0"/>
        <v>7.968380946534726</v>
      </c>
      <c r="E13" s="246">
        <v>19.48</v>
      </c>
      <c r="F13" s="267">
        <v>5864.1</v>
      </c>
      <c r="G13" s="259" t="s">
        <v>251</v>
      </c>
      <c r="H13" s="260">
        <v>28308</v>
      </c>
      <c r="I13" s="245">
        <f t="shared" si="1"/>
        <v>8.7539776048093074</v>
      </c>
      <c r="J13" s="245">
        <f t="shared" si="2"/>
        <v>1.9746562069691942</v>
      </c>
      <c r="K13" s="261">
        <v>13.93</v>
      </c>
      <c r="L13" s="262">
        <v>2032.2</v>
      </c>
    </row>
    <row r="14" spans="1:13" s="16" customFormat="1" ht="16.5" customHeight="1" x14ac:dyDescent="0.15">
      <c r="A14" s="258" t="s">
        <v>252</v>
      </c>
      <c r="B14" s="243">
        <v>61674</v>
      </c>
      <c r="C14" s="252">
        <f t="shared" si="3"/>
        <v>5.5552503033256384</v>
      </c>
      <c r="D14" s="245">
        <f t="shared" si="0"/>
        <v>4.3021388621102901</v>
      </c>
      <c r="E14" s="246">
        <v>210.9</v>
      </c>
      <c r="F14" s="267">
        <v>292.39999999999998</v>
      </c>
      <c r="G14" s="259" t="s">
        <v>253</v>
      </c>
      <c r="H14" s="260">
        <v>16148</v>
      </c>
      <c r="I14" s="245">
        <f t="shared" si="1"/>
        <v>4.9936141854762148</v>
      </c>
      <c r="J14" s="245">
        <f t="shared" si="2"/>
        <v>1.1264218040885456</v>
      </c>
      <c r="K14" s="261">
        <v>11.54</v>
      </c>
      <c r="L14" s="262">
        <v>1399.3</v>
      </c>
    </row>
    <row r="15" spans="1:13" s="16" customFormat="1" ht="16.5" customHeight="1" x14ac:dyDescent="0.15">
      <c r="A15" s="258" t="s">
        <v>254</v>
      </c>
      <c r="B15" s="243">
        <v>58547</v>
      </c>
      <c r="C15" s="252">
        <f t="shared" si="3"/>
        <v>5.2735875654052942</v>
      </c>
      <c r="D15" s="245">
        <f t="shared" si="0"/>
        <v>4.084011479066886</v>
      </c>
      <c r="E15" s="246">
        <v>46.62</v>
      </c>
      <c r="F15" s="267">
        <v>1255.8</v>
      </c>
      <c r="G15" s="259" t="s">
        <v>255</v>
      </c>
      <c r="H15" s="260">
        <v>19454</v>
      </c>
      <c r="I15" s="245">
        <f t="shared" si="1"/>
        <v>6.0159629901073997</v>
      </c>
      <c r="J15" s="245">
        <f t="shared" si="2"/>
        <v>1.357035532371722</v>
      </c>
      <c r="K15" s="261">
        <v>15.53</v>
      </c>
      <c r="L15" s="262">
        <v>1252.7</v>
      </c>
    </row>
    <row r="16" spans="1:13" s="16" customFormat="1" ht="16.5" customHeight="1" x14ac:dyDescent="0.15">
      <c r="A16" s="258" t="s">
        <v>256</v>
      </c>
      <c r="B16" s="243">
        <v>139279</v>
      </c>
      <c r="C16" s="252">
        <f t="shared" si="3"/>
        <v>12.545476327089073</v>
      </c>
      <c r="D16" s="245">
        <f t="shared" si="0"/>
        <v>9.7155624505603519</v>
      </c>
      <c r="E16" s="246">
        <v>49.72</v>
      </c>
      <c r="F16" s="267">
        <v>2801.3</v>
      </c>
      <c r="G16" s="259" t="s">
        <v>257</v>
      </c>
      <c r="H16" s="260">
        <v>34508</v>
      </c>
      <c r="I16" s="245">
        <f t="shared" si="1"/>
        <v>10.671268164008746</v>
      </c>
      <c r="J16" s="245">
        <f t="shared" si="2"/>
        <v>2.4071441426484723</v>
      </c>
      <c r="K16" s="261">
        <v>15.9</v>
      </c>
      <c r="L16" s="262">
        <v>2170.3000000000002</v>
      </c>
    </row>
    <row r="17" spans="1:13" s="16" customFormat="1" ht="16.5" customHeight="1" x14ac:dyDescent="0.15">
      <c r="A17" s="258" t="s">
        <v>258</v>
      </c>
      <c r="B17" s="243">
        <v>61119</v>
      </c>
      <c r="C17" s="252">
        <f t="shared" si="3"/>
        <v>5.5052589955079885</v>
      </c>
      <c r="D17" s="245">
        <f t="shared" si="0"/>
        <v>4.263424216255129</v>
      </c>
      <c r="E17" s="246">
        <v>19.600000000000001</v>
      </c>
      <c r="F17" s="267">
        <v>3118.3</v>
      </c>
      <c r="G17" s="248" t="s">
        <v>259</v>
      </c>
      <c r="H17" s="243">
        <v>100235</v>
      </c>
      <c r="I17" s="245">
        <f t="shared" si="1"/>
        <v>30.99671277441221</v>
      </c>
      <c r="J17" s="245">
        <f t="shared" si="2"/>
        <v>6.9920045536794264</v>
      </c>
      <c r="K17" s="246">
        <v>234.88</v>
      </c>
      <c r="L17" s="250">
        <v>426.7</v>
      </c>
    </row>
    <row r="18" spans="1:13" s="16" customFormat="1" ht="16.5" customHeight="1" x14ac:dyDescent="0.15">
      <c r="A18" s="258" t="s">
        <v>260</v>
      </c>
      <c r="B18" s="243">
        <v>118898</v>
      </c>
      <c r="C18" s="252">
        <f t="shared" si="3"/>
        <v>10.709669399825076</v>
      </c>
      <c r="D18" s="245">
        <f t="shared" si="0"/>
        <v>8.2938629961927113</v>
      </c>
      <c r="E18" s="246">
        <v>87.01</v>
      </c>
      <c r="F18" s="267">
        <v>1366.5</v>
      </c>
      <c r="G18" s="248" t="s">
        <v>261</v>
      </c>
      <c r="H18" s="243">
        <v>1194</v>
      </c>
      <c r="I18" s="245">
        <f t="shared" si="1"/>
        <v>0.36923305285227898</v>
      </c>
      <c r="J18" s="245">
        <f t="shared" si="2"/>
        <v>8.3288805677590005E-2</v>
      </c>
      <c r="K18" s="246">
        <v>21.99</v>
      </c>
      <c r="L18" s="250">
        <v>54.3</v>
      </c>
    </row>
    <row r="19" spans="1:13" s="16" customFormat="1" ht="16.5" customHeight="1" x14ac:dyDescent="0.15">
      <c r="A19" s="263" t="s">
        <v>262</v>
      </c>
      <c r="B19" s="264">
        <v>51186</v>
      </c>
      <c r="C19" s="252">
        <f t="shared" si="3"/>
        <v>4.6105496972148083</v>
      </c>
      <c r="D19" s="245">
        <f t="shared" si="0"/>
        <v>3.5705366896257305</v>
      </c>
      <c r="E19" s="265">
        <v>204.2</v>
      </c>
      <c r="F19" s="268">
        <v>250.7</v>
      </c>
      <c r="G19" s="269" t="s">
        <v>263</v>
      </c>
      <c r="H19" s="270">
        <v>5841</v>
      </c>
      <c r="I19" s="245">
        <f t="shared" si="1"/>
        <v>1.8062732510135355</v>
      </c>
      <c r="J19" s="245">
        <f t="shared" si="2"/>
        <v>0.4074454890810747</v>
      </c>
      <c r="K19" s="273">
        <v>363.35</v>
      </c>
      <c r="L19" s="274">
        <v>16.100000000000001</v>
      </c>
    </row>
    <row r="20" spans="1:13" x14ac:dyDescent="0.15">
      <c r="A20" s="275" t="s">
        <v>109</v>
      </c>
      <c r="B20" s="270">
        <v>42016</v>
      </c>
      <c r="C20" s="271">
        <f t="shared" si="3"/>
        <v>3.7845671878673346</v>
      </c>
      <c r="D20" s="272">
        <f t="shared" si="0"/>
        <v>2.9308730815323467</v>
      </c>
      <c r="E20" s="273">
        <v>49.94</v>
      </c>
      <c r="F20" s="276">
        <v>841.3</v>
      </c>
      <c r="G20" s="277"/>
      <c r="H20" s="278"/>
      <c r="I20" s="279"/>
      <c r="J20" s="279"/>
      <c r="K20" s="278"/>
      <c r="L20" s="280"/>
      <c r="M20" s="228"/>
    </row>
    <row r="21" spans="1:13" x14ac:dyDescent="0.15">
      <c r="A21" s="281"/>
      <c r="B21" s="84"/>
      <c r="E21" s="84"/>
      <c r="F21" s="84"/>
      <c r="L21" s="24" t="s">
        <v>668</v>
      </c>
    </row>
    <row r="24" spans="1:13" x14ac:dyDescent="0.15">
      <c r="D24" s="282"/>
    </row>
    <row r="26" spans="1:13" x14ac:dyDescent="0.15">
      <c r="D26" s="283"/>
      <c r="E26" s="283"/>
      <c r="F26" s="283"/>
      <c r="G26" s="283"/>
      <c r="H26" s="283"/>
    </row>
    <row r="27" spans="1:13" x14ac:dyDescent="0.15">
      <c r="D27" s="283"/>
      <c r="E27" s="283"/>
      <c r="F27" s="283"/>
      <c r="G27" s="283"/>
      <c r="H27" s="283"/>
    </row>
    <row r="28" spans="1:13" x14ac:dyDescent="0.15">
      <c r="D28" s="283"/>
      <c r="E28" s="283"/>
      <c r="F28" s="283"/>
      <c r="G28" s="283"/>
      <c r="H28" s="283"/>
    </row>
    <row r="29" spans="1:13" x14ac:dyDescent="0.15">
      <c r="D29" s="283"/>
      <c r="E29" s="283"/>
      <c r="F29" s="283"/>
      <c r="G29" s="283"/>
      <c r="H29" s="283"/>
    </row>
    <row r="30" spans="1:13" x14ac:dyDescent="0.15">
      <c r="D30" s="283"/>
      <c r="E30" s="283"/>
      <c r="F30" s="283"/>
      <c r="G30" s="283"/>
      <c r="H30" s="283"/>
    </row>
    <row r="31" spans="1:13" x14ac:dyDescent="0.15">
      <c r="D31" s="283"/>
      <c r="E31" s="283"/>
      <c r="F31" s="283"/>
      <c r="G31" s="283"/>
      <c r="H31" s="283"/>
    </row>
    <row r="32" spans="1:13" x14ac:dyDescent="0.15">
      <c r="D32" s="283"/>
      <c r="E32" s="283"/>
      <c r="F32" s="283"/>
      <c r="G32" s="283"/>
      <c r="H32" s="283"/>
    </row>
    <row r="33" spans="4:8" x14ac:dyDescent="0.15">
      <c r="D33" s="283"/>
      <c r="E33" s="283"/>
      <c r="F33" s="283"/>
      <c r="G33" s="283"/>
      <c r="H33" s="283"/>
    </row>
    <row r="34" spans="4:8" x14ac:dyDescent="0.15">
      <c r="D34" s="283"/>
      <c r="E34" s="283"/>
      <c r="F34" s="283"/>
      <c r="G34" s="283"/>
      <c r="H34" s="283"/>
    </row>
    <row r="35" spans="4:8" x14ac:dyDescent="0.15">
      <c r="D35" s="283"/>
      <c r="E35" s="283"/>
      <c r="F35" s="283"/>
      <c r="G35" s="283"/>
      <c r="H35" s="283"/>
    </row>
    <row r="36" spans="4:8" x14ac:dyDescent="0.15">
      <c r="D36" s="283"/>
      <c r="E36" s="283"/>
      <c r="F36" s="283"/>
      <c r="G36" s="283"/>
      <c r="H36" s="283"/>
    </row>
    <row r="37" spans="4:8" x14ac:dyDescent="0.15">
      <c r="D37" s="283"/>
      <c r="E37" s="283"/>
      <c r="F37" s="283"/>
      <c r="G37" s="283"/>
      <c r="H37" s="283"/>
    </row>
  </sheetData>
  <mergeCells count="6">
    <mergeCell ref="A1:L1"/>
    <mergeCell ref="B4:B7"/>
    <mergeCell ref="F4:F5"/>
    <mergeCell ref="H4:H7"/>
    <mergeCell ref="L4:L5"/>
    <mergeCell ref="G3:L3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8"/>
  <sheetViews>
    <sheetView showGridLines="0" workbookViewId="0">
      <selection sqref="A1:G1"/>
    </sheetView>
  </sheetViews>
  <sheetFormatPr defaultRowHeight="13.5" x14ac:dyDescent="0.15"/>
  <cols>
    <col min="1" max="3" width="1.75" style="44" customWidth="1"/>
    <col min="4" max="4" width="18.875" style="44" customWidth="1"/>
    <col min="5" max="7" width="20" style="44" customWidth="1"/>
    <col min="8" max="8" width="7.375" style="44" customWidth="1"/>
    <col min="9" max="9" width="7.125" style="44" customWidth="1"/>
    <col min="10" max="16384" width="9" style="44"/>
  </cols>
  <sheetData>
    <row r="1" spans="1:7" ht="16.5" x14ac:dyDescent="0.2">
      <c r="A1" s="943" t="s">
        <v>264</v>
      </c>
      <c r="B1" s="943"/>
      <c r="C1" s="943"/>
      <c r="D1" s="944"/>
      <c r="E1" s="944"/>
      <c r="F1" s="944"/>
      <c r="G1" s="944"/>
    </row>
    <row r="2" spans="1:7" ht="16.5" x14ac:dyDescent="0.2">
      <c r="A2" s="284"/>
      <c r="B2" s="284"/>
      <c r="C2" s="284"/>
      <c r="D2" s="285" t="s">
        <v>265</v>
      </c>
      <c r="E2" s="285"/>
      <c r="F2" s="285"/>
      <c r="G2" s="285"/>
    </row>
    <row r="3" spans="1:7" ht="9" customHeight="1" x14ac:dyDescent="0.2">
      <c r="A3" s="286"/>
      <c r="B3" s="286"/>
      <c r="C3" s="286"/>
      <c r="D3" s="287"/>
      <c r="E3" s="287"/>
      <c r="F3" s="287"/>
      <c r="G3" s="287"/>
    </row>
    <row r="4" spans="1:7" x14ac:dyDescent="0.15">
      <c r="A4" s="45"/>
      <c r="B4" s="45"/>
      <c r="C4" s="45"/>
      <c r="D4" s="45"/>
      <c r="E4" s="45"/>
      <c r="F4" s="941" t="s">
        <v>671</v>
      </c>
      <c r="G4" s="941"/>
    </row>
    <row r="5" spans="1:7" ht="20.100000000000001" customHeight="1" x14ac:dyDescent="0.15">
      <c r="A5" s="945" t="s">
        <v>266</v>
      </c>
      <c r="B5" s="946"/>
      <c r="C5" s="946"/>
      <c r="D5" s="946"/>
      <c r="E5" s="288"/>
      <c r="F5" s="288"/>
      <c r="G5" s="289" t="s">
        <v>267</v>
      </c>
    </row>
    <row r="6" spans="1:7" ht="20.100000000000001" customHeight="1" x14ac:dyDescent="0.15">
      <c r="A6" s="947" t="s">
        <v>268</v>
      </c>
      <c r="B6" s="948"/>
      <c r="C6" s="948"/>
      <c r="D6" s="948"/>
      <c r="E6" s="291" t="s">
        <v>83</v>
      </c>
      <c r="F6" s="291" t="s">
        <v>269</v>
      </c>
      <c r="G6" s="292" t="s">
        <v>270</v>
      </c>
    </row>
    <row r="7" spans="1:7" ht="20.100000000000001" customHeight="1" x14ac:dyDescent="0.15">
      <c r="A7" s="949" t="s">
        <v>271</v>
      </c>
      <c r="B7" s="950"/>
      <c r="C7" s="950"/>
      <c r="D7" s="950"/>
      <c r="E7" s="291"/>
      <c r="F7" s="291"/>
      <c r="G7" s="292" t="s">
        <v>272</v>
      </c>
    </row>
    <row r="8" spans="1:7" s="53" customFormat="1" ht="20.100000000000001" customHeight="1" x14ac:dyDescent="0.15">
      <c r="A8" s="951" t="s">
        <v>273</v>
      </c>
      <c r="B8" s="952"/>
      <c r="C8" s="952"/>
      <c r="D8" s="953"/>
      <c r="E8" s="294">
        <v>39291</v>
      </c>
      <c r="F8" s="294">
        <v>95156</v>
      </c>
      <c r="G8" s="295">
        <v>2.4218268814999999</v>
      </c>
    </row>
    <row r="9" spans="1:7" s="53" customFormat="1" ht="20.100000000000001" customHeight="1" x14ac:dyDescent="0.15">
      <c r="A9" s="296"/>
      <c r="B9" s="954" t="s">
        <v>274</v>
      </c>
      <c r="C9" s="954"/>
      <c r="D9" s="955"/>
      <c r="E9" s="294">
        <v>39056</v>
      </c>
      <c r="F9" s="294">
        <v>94538</v>
      </c>
      <c r="G9" s="295">
        <v>2.4205755837999998</v>
      </c>
    </row>
    <row r="10" spans="1:7" s="53" customFormat="1" ht="20.100000000000001" customHeight="1" x14ac:dyDescent="0.15">
      <c r="A10" s="296"/>
      <c r="B10" s="297"/>
      <c r="C10" s="952" t="s">
        <v>275</v>
      </c>
      <c r="D10" s="956"/>
      <c r="E10" s="294">
        <v>38511</v>
      </c>
      <c r="F10" s="294">
        <v>93192</v>
      </c>
      <c r="G10" s="295">
        <v>2.4198800343000002</v>
      </c>
    </row>
    <row r="11" spans="1:7" s="53" customFormat="1" ht="20.100000000000001" customHeight="1" x14ac:dyDescent="0.15">
      <c r="A11" s="296"/>
      <c r="B11" s="297"/>
      <c r="C11" s="297"/>
      <c r="D11" s="293" t="s">
        <v>276</v>
      </c>
      <c r="E11" s="294">
        <v>15641</v>
      </c>
      <c r="F11" s="294">
        <v>43977</v>
      </c>
      <c r="G11" s="295">
        <v>2.8116488716000001</v>
      </c>
    </row>
    <row r="12" spans="1:7" s="53" customFormat="1" ht="20.100000000000001" customHeight="1" x14ac:dyDescent="0.15">
      <c r="A12" s="296"/>
      <c r="B12" s="297"/>
      <c r="C12" s="297"/>
      <c r="D12" s="298" t="s">
        <v>277</v>
      </c>
      <c r="E12" s="294">
        <v>966</v>
      </c>
      <c r="F12" s="294">
        <v>2497</v>
      </c>
      <c r="G12" s="295">
        <v>2.5848861284</v>
      </c>
    </row>
    <row r="13" spans="1:7" s="53" customFormat="1" ht="20.100000000000001" customHeight="1" x14ac:dyDescent="0.15">
      <c r="A13" s="296"/>
      <c r="B13" s="297"/>
      <c r="C13" s="297"/>
      <c r="D13" s="293" t="s">
        <v>278</v>
      </c>
      <c r="E13" s="294">
        <v>21460</v>
      </c>
      <c r="F13" s="294">
        <v>45796</v>
      </c>
      <c r="G13" s="295">
        <v>2.1340167754000001</v>
      </c>
    </row>
    <row r="14" spans="1:7" s="53" customFormat="1" ht="20.100000000000001" customHeight="1" x14ac:dyDescent="0.15">
      <c r="A14" s="296"/>
      <c r="B14" s="297"/>
      <c r="C14" s="297"/>
      <c r="D14" s="293" t="s">
        <v>279</v>
      </c>
      <c r="E14" s="294">
        <v>444</v>
      </c>
      <c r="F14" s="294">
        <v>922</v>
      </c>
      <c r="G14" s="295">
        <v>2.0765765765999999</v>
      </c>
    </row>
    <row r="15" spans="1:7" s="53" customFormat="1" ht="20.100000000000001" customHeight="1" x14ac:dyDescent="0.15">
      <c r="A15" s="296"/>
      <c r="B15" s="297"/>
      <c r="C15" s="952" t="s">
        <v>280</v>
      </c>
      <c r="D15" s="956"/>
      <c r="E15" s="294">
        <v>545</v>
      </c>
      <c r="F15" s="294">
        <v>1346</v>
      </c>
      <c r="G15" s="295">
        <v>2.4697247706000001</v>
      </c>
    </row>
    <row r="16" spans="1:7" s="53" customFormat="1" ht="20.100000000000001" customHeight="1" x14ac:dyDescent="0.15">
      <c r="A16" s="299"/>
      <c r="B16" s="957" t="s">
        <v>281</v>
      </c>
      <c r="C16" s="957"/>
      <c r="D16" s="958"/>
      <c r="E16" s="300">
        <v>235</v>
      </c>
      <c r="F16" s="301">
        <v>618</v>
      </c>
      <c r="G16" s="295">
        <v>2.6297872340000001</v>
      </c>
    </row>
    <row r="17" spans="1:7" s="53" customFormat="1" x14ac:dyDescent="0.15">
      <c r="A17" s="57"/>
      <c r="B17" s="57"/>
      <c r="C17" s="57"/>
      <c r="D17" s="57"/>
      <c r="E17" s="57"/>
      <c r="F17" s="942" t="s">
        <v>670</v>
      </c>
      <c r="G17" s="942"/>
    </row>
    <row r="18" spans="1:7" x14ac:dyDescent="0.15">
      <c r="A18" s="45"/>
      <c r="B18" s="45"/>
      <c r="C18" s="45"/>
      <c r="D18" s="45"/>
      <c r="E18" s="45"/>
      <c r="F18" s="45"/>
      <c r="G18" s="45"/>
    </row>
  </sheetData>
  <mergeCells count="11">
    <mergeCell ref="F17:G17"/>
    <mergeCell ref="A1:G1"/>
    <mergeCell ref="F4:G4"/>
    <mergeCell ref="A5:D5"/>
    <mergeCell ref="A6:D6"/>
    <mergeCell ref="A7:D7"/>
    <mergeCell ref="A8:D8"/>
    <mergeCell ref="B9:D9"/>
    <mergeCell ref="C10:D10"/>
    <mergeCell ref="C15:D15"/>
    <mergeCell ref="B16:D16"/>
  </mergeCells>
  <phoneticPr fontId="3"/>
  <pageMargins left="0.75" right="0.64322916666666663" top="1" bottom="1" header="0.51200000000000001" footer="0.51200000000000001"/>
  <pageSetup paperSize="9" scale="9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16"/>
  <sheetViews>
    <sheetView showGridLines="0" workbookViewId="0">
      <selection sqref="A1:J1"/>
    </sheetView>
  </sheetViews>
  <sheetFormatPr defaultRowHeight="13.5" x14ac:dyDescent="0.15"/>
  <cols>
    <col min="1" max="1" width="11.625" style="44" customWidth="1"/>
    <col min="2" max="9" width="8.5" style="44" customWidth="1"/>
    <col min="10" max="11" width="8.125" style="44" customWidth="1"/>
    <col min="12" max="16384" width="9" style="44"/>
  </cols>
  <sheetData>
    <row r="1" spans="1:11" ht="17.25" x14ac:dyDescent="0.15">
      <c r="A1" s="968" t="s">
        <v>282</v>
      </c>
      <c r="B1" s="968"/>
      <c r="C1" s="968"/>
      <c r="D1" s="968"/>
      <c r="E1" s="968"/>
      <c r="F1" s="968"/>
      <c r="G1" s="968"/>
      <c r="H1" s="968"/>
      <c r="I1" s="968"/>
      <c r="J1" s="968"/>
      <c r="K1" s="654"/>
    </row>
    <row r="2" spans="1:11" ht="17.25" x14ac:dyDescent="0.15">
      <c r="A2" s="968" t="s">
        <v>283</v>
      </c>
      <c r="B2" s="968"/>
      <c r="C2" s="968"/>
      <c r="D2" s="968"/>
      <c r="E2" s="968"/>
      <c r="F2" s="968"/>
      <c r="G2" s="968"/>
      <c r="H2" s="968"/>
      <c r="I2" s="968"/>
      <c r="J2" s="968"/>
      <c r="K2" s="654"/>
    </row>
    <row r="3" spans="1:11" ht="9" customHeight="1" x14ac:dyDescent="0.15">
      <c r="A3" s="302"/>
      <c r="B3" s="302"/>
      <c r="C3" s="302"/>
      <c r="D3" s="302"/>
      <c r="E3" s="302"/>
      <c r="F3" s="302"/>
      <c r="G3" s="302"/>
      <c r="H3" s="302"/>
      <c r="I3" s="302"/>
      <c r="J3" s="302"/>
      <c r="K3" s="302"/>
    </row>
    <row r="4" spans="1:11" x14ac:dyDescent="0.15">
      <c r="A4" s="303"/>
      <c r="B4" s="303"/>
      <c r="C4" s="303"/>
      <c r="D4" s="303"/>
      <c r="E4" s="304"/>
      <c r="F4" s="304"/>
      <c r="G4" s="974" t="s">
        <v>671</v>
      </c>
      <c r="H4" s="974"/>
      <c r="I4" s="974"/>
      <c r="J4" s="974"/>
      <c r="K4" s="658"/>
    </row>
    <row r="5" spans="1:11" ht="15" customHeight="1" x14ac:dyDescent="0.15">
      <c r="A5" s="969" t="s">
        <v>284</v>
      </c>
      <c r="B5" s="972" t="s">
        <v>33</v>
      </c>
      <c r="C5" s="972" t="s">
        <v>285</v>
      </c>
      <c r="D5" s="972" t="s">
        <v>286</v>
      </c>
      <c r="E5" s="966" t="s">
        <v>287</v>
      </c>
      <c r="F5" s="966"/>
      <c r="G5" s="966"/>
      <c r="H5" s="966"/>
      <c r="I5" s="966"/>
      <c r="J5" s="961" t="s">
        <v>41</v>
      </c>
      <c r="K5" s="659"/>
    </row>
    <row r="6" spans="1:11" ht="15" customHeight="1" x14ac:dyDescent="0.15">
      <c r="A6" s="970"/>
      <c r="B6" s="965"/>
      <c r="C6" s="965"/>
      <c r="D6" s="965"/>
      <c r="E6" s="967" t="s">
        <v>33</v>
      </c>
      <c r="F6" s="965" t="s">
        <v>288</v>
      </c>
      <c r="G6" s="965"/>
      <c r="H6" s="965"/>
      <c r="I6" s="965"/>
      <c r="J6" s="962"/>
      <c r="K6" s="659"/>
    </row>
    <row r="7" spans="1:11" ht="15" customHeight="1" x14ac:dyDescent="0.15">
      <c r="A7" s="971"/>
      <c r="B7" s="973"/>
      <c r="C7" s="973"/>
      <c r="D7" s="973"/>
      <c r="E7" s="966"/>
      <c r="F7" s="306" t="s">
        <v>289</v>
      </c>
      <c r="G7" s="306" t="s">
        <v>290</v>
      </c>
      <c r="H7" s="307" t="s">
        <v>291</v>
      </c>
      <c r="I7" s="306" t="s">
        <v>292</v>
      </c>
      <c r="J7" s="962"/>
      <c r="K7" s="659"/>
    </row>
    <row r="8" spans="1:11" ht="10.5" customHeight="1" x14ac:dyDescent="0.15">
      <c r="A8" s="308"/>
      <c r="B8" s="309"/>
      <c r="C8" s="309"/>
      <c r="D8" s="309"/>
      <c r="E8" s="310"/>
      <c r="F8" s="310"/>
      <c r="G8" s="310"/>
      <c r="H8" s="310"/>
      <c r="I8" s="310"/>
      <c r="J8" s="311"/>
      <c r="K8" s="660"/>
    </row>
    <row r="9" spans="1:11" s="53" customFormat="1" ht="20.100000000000001" customHeight="1" x14ac:dyDescent="0.15">
      <c r="A9" s="305" t="s">
        <v>293</v>
      </c>
      <c r="B9" s="312">
        <v>39291</v>
      </c>
      <c r="C9" s="312">
        <v>12783</v>
      </c>
      <c r="D9" s="312">
        <v>245</v>
      </c>
      <c r="E9" s="312">
        <v>25921</v>
      </c>
      <c r="F9" s="312">
        <v>3942</v>
      </c>
      <c r="G9" s="312">
        <v>17200</v>
      </c>
      <c r="H9" s="312">
        <v>4358</v>
      </c>
      <c r="I9" s="312">
        <v>421</v>
      </c>
      <c r="J9" s="313">
        <v>107</v>
      </c>
      <c r="K9" s="360"/>
    </row>
    <row r="10" spans="1:11" s="53" customFormat="1" ht="9" customHeight="1" x14ac:dyDescent="0.15">
      <c r="A10" s="305"/>
      <c r="B10" s="312"/>
      <c r="C10" s="312"/>
      <c r="D10" s="312"/>
      <c r="E10" s="312"/>
      <c r="F10" s="312"/>
      <c r="G10" s="312"/>
      <c r="H10" s="312"/>
      <c r="I10" s="312"/>
      <c r="J10" s="313"/>
      <c r="K10" s="360"/>
    </row>
    <row r="11" spans="1:11" s="53" customFormat="1" ht="20.100000000000001" customHeight="1" x14ac:dyDescent="0.15">
      <c r="A11" s="305" t="s">
        <v>294</v>
      </c>
      <c r="B11" s="312">
        <v>95156</v>
      </c>
      <c r="C11" s="312">
        <v>36433</v>
      </c>
      <c r="D11" s="312">
        <v>563</v>
      </c>
      <c r="E11" s="312">
        <v>57300</v>
      </c>
      <c r="F11" s="312">
        <v>8729</v>
      </c>
      <c r="G11" s="312">
        <v>37210</v>
      </c>
      <c r="H11" s="312">
        <v>10184</v>
      </c>
      <c r="I11" s="312">
        <v>1177</v>
      </c>
      <c r="J11" s="313">
        <v>242</v>
      </c>
      <c r="K11" s="360"/>
    </row>
    <row r="12" spans="1:11" s="53" customFormat="1" ht="9" customHeight="1" x14ac:dyDescent="0.15">
      <c r="A12" s="305"/>
      <c r="B12" s="312"/>
      <c r="C12" s="312"/>
      <c r="D12" s="314"/>
      <c r="E12" s="314"/>
      <c r="F12" s="314"/>
      <c r="G12" s="314"/>
      <c r="H12" s="314"/>
      <c r="I12" s="314"/>
      <c r="J12" s="315"/>
      <c r="K12" s="661"/>
    </row>
    <row r="13" spans="1:11" s="53" customFormat="1" ht="20.100000000000001" customHeight="1" x14ac:dyDescent="0.15">
      <c r="A13" s="305" t="s">
        <v>295</v>
      </c>
      <c r="B13" s="959">
        <v>2.4218267999999998</v>
      </c>
      <c r="C13" s="960">
        <v>2.8501134319000001</v>
      </c>
      <c r="D13" s="960">
        <v>2.2979591837000002</v>
      </c>
      <c r="E13" s="960">
        <v>2.2105628640999999</v>
      </c>
      <c r="F13" s="960">
        <v>2.2143581937999999</v>
      </c>
      <c r="G13" s="960">
        <v>2.163372093</v>
      </c>
      <c r="H13" s="960">
        <v>2.3368517669000002</v>
      </c>
      <c r="I13" s="960">
        <v>2.7957244656000002</v>
      </c>
      <c r="J13" s="963">
        <v>2.2616822430000001</v>
      </c>
      <c r="K13" s="662"/>
    </row>
    <row r="14" spans="1:11" s="53" customFormat="1" ht="20.100000000000001" customHeight="1" x14ac:dyDescent="0.15">
      <c r="A14" s="305" t="s">
        <v>269</v>
      </c>
      <c r="B14" s="959"/>
      <c r="C14" s="960"/>
      <c r="D14" s="960"/>
      <c r="E14" s="960"/>
      <c r="F14" s="960"/>
      <c r="G14" s="960"/>
      <c r="H14" s="960"/>
      <c r="I14" s="960"/>
      <c r="J14" s="963"/>
      <c r="K14" s="662"/>
    </row>
    <row r="15" spans="1:11" ht="9" customHeight="1" x14ac:dyDescent="0.15">
      <c r="A15" s="316"/>
      <c r="B15" s="317"/>
      <c r="C15" s="317"/>
      <c r="D15" s="317"/>
      <c r="E15" s="317"/>
      <c r="F15" s="317"/>
      <c r="G15" s="317"/>
      <c r="H15" s="317"/>
      <c r="I15" s="317"/>
      <c r="J15" s="318"/>
      <c r="K15" s="663"/>
    </row>
    <row r="16" spans="1:11" x14ac:dyDescent="0.15">
      <c r="A16" s="319" t="s">
        <v>296</v>
      </c>
      <c r="B16" s="320"/>
      <c r="C16" s="320"/>
      <c r="D16" s="320"/>
      <c r="E16" s="321"/>
      <c r="F16" s="321"/>
      <c r="G16" s="321"/>
      <c r="H16" s="321"/>
      <c r="I16" s="964" t="s">
        <v>670</v>
      </c>
      <c r="J16" s="964"/>
      <c r="K16" s="664"/>
    </row>
  </sheetData>
  <mergeCells count="21">
    <mergeCell ref="A1:J1"/>
    <mergeCell ref="A2:J2"/>
    <mergeCell ref="A5:A7"/>
    <mergeCell ref="B5:B7"/>
    <mergeCell ref="C5:C7"/>
    <mergeCell ref="G4:J4"/>
    <mergeCell ref="D5:D7"/>
    <mergeCell ref="H13:H14"/>
    <mergeCell ref="J5:J7"/>
    <mergeCell ref="J13:J14"/>
    <mergeCell ref="I16:J16"/>
    <mergeCell ref="F6:I6"/>
    <mergeCell ref="E5:I5"/>
    <mergeCell ref="G13:G14"/>
    <mergeCell ref="E6:E7"/>
    <mergeCell ref="I13:I14"/>
    <mergeCell ref="B13:B14"/>
    <mergeCell ref="C13:C14"/>
    <mergeCell ref="D13:D14"/>
    <mergeCell ref="E13:E14"/>
    <mergeCell ref="F13:F14"/>
  </mergeCells>
  <phoneticPr fontId="3"/>
  <printOptions horizontalCentered="1"/>
  <pageMargins left="0.65454545454545454" right="0.43636363636363634" top="0.98425196850393704" bottom="0.98425196850393704" header="0.51181102362204722" footer="0.51181102362204722"/>
  <pageSetup paperSize="9" scale="96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Y25"/>
  <sheetViews>
    <sheetView showGridLines="0" workbookViewId="0">
      <selection sqref="A1:L1"/>
    </sheetView>
  </sheetViews>
  <sheetFormatPr defaultRowHeight="13.5" x14ac:dyDescent="0.15"/>
  <cols>
    <col min="1" max="1" width="2" style="44" customWidth="1"/>
    <col min="2" max="2" width="19.375" style="44" customWidth="1"/>
    <col min="3" max="7" width="7.125" style="44" customWidth="1"/>
    <col min="8" max="9" width="6.625" style="44" customWidth="1"/>
    <col min="10" max="10" width="7.125" style="44" customWidth="1"/>
    <col min="11" max="12" width="6.125" style="44" customWidth="1"/>
    <col min="13" max="13" width="8" style="44" customWidth="1"/>
    <col min="14" max="14" width="7.625" style="44" customWidth="1"/>
    <col min="15" max="18" width="11.375" style="44" customWidth="1"/>
    <col min="19" max="20" width="7.625" style="44" customWidth="1"/>
    <col min="21" max="22" width="6.625" style="44" customWidth="1"/>
    <col min="23" max="16384" width="9" style="44"/>
  </cols>
  <sheetData>
    <row r="1" spans="1:25" ht="18" customHeight="1" x14ac:dyDescent="0.15">
      <c r="A1" s="994" t="s">
        <v>297</v>
      </c>
      <c r="B1" s="994"/>
      <c r="C1" s="994"/>
      <c r="D1" s="994"/>
      <c r="E1" s="994"/>
      <c r="F1" s="994"/>
      <c r="G1" s="994"/>
      <c r="H1" s="994"/>
      <c r="I1" s="994"/>
      <c r="J1" s="994"/>
      <c r="K1" s="994"/>
      <c r="L1" s="994"/>
      <c r="M1" s="995" t="s">
        <v>298</v>
      </c>
      <c r="N1" s="996"/>
      <c r="O1" s="996"/>
      <c r="P1" s="996"/>
      <c r="Q1" s="996"/>
      <c r="R1" s="996"/>
      <c r="S1" s="996"/>
      <c r="T1" s="996"/>
      <c r="U1" s="996"/>
      <c r="V1" s="996"/>
    </row>
    <row r="2" spans="1:25" ht="18" customHeight="1" x14ac:dyDescent="0.15">
      <c r="A2" s="995" t="s">
        <v>299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995"/>
      <c r="M2" s="322"/>
      <c r="N2" s="322"/>
      <c r="O2" s="322"/>
      <c r="P2" s="322"/>
      <c r="Q2" s="322"/>
      <c r="R2" s="322"/>
      <c r="S2" s="322"/>
      <c r="T2" s="322"/>
      <c r="U2" s="322"/>
      <c r="V2" s="322"/>
    </row>
    <row r="3" spans="1:25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991" t="s">
        <v>671</v>
      </c>
      <c r="S3" s="991"/>
      <c r="T3" s="991"/>
      <c r="U3" s="991"/>
      <c r="V3" s="991"/>
    </row>
    <row r="4" spans="1:25" ht="15" customHeight="1" x14ac:dyDescent="0.15">
      <c r="A4" s="997" t="s">
        <v>300</v>
      </c>
      <c r="B4" s="998"/>
      <c r="C4" s="1001" t="s">
        <v>6</v>
      </c>
      <c r="D4" s="1002" t="s">
        <v>301</v>
      </c>
      <c r="E4" s="1003"/>
      <c r="F4" s="1003"/>
      <c r="G4" s="1003"/>
      <c r="H4" s="1003"/>
      <c r="I4" s="1003"/>
      <c r="J4" s="1003"/>
      <c r="K4" s="1003"/>
      <c r="L4" s="1004"/>
      <c r="M4" s="1005" t="s">
        <v>302</v>
      </c>
      <c r="N4" s="1003"/>
      <c r="O4" s="1003"/>
      <c r="P4" s="1003"/>
      <c r="Q4" s="1003"/>
      <c r="R4" s="1003"/>
      <c r="S4" s="1003"/>
      <c r="T4" s="1003"/>
      <c r="U4" s="323"/>
      <c r="V4" s="324"/>
    </row>
    <row r="5" spans="1:25" ht="15" customHeight="1" x14ac:dyDescent="0.15">
      <c r="A5" s="999"/>
      <c r="B5" s="1000"/>
      <c r="C5" s="1001"/>
      <c r="D5" s="1006" t="s">
        <v>6</v>
      </c>
      <c r="E5" s="1007" t="s">
        <v>303</v>
      </c>
      <c r="F5" s="930"/>
      <c r="G5" s="930"/>
      <c r="H5" s="930"/>
      <c r="I5" s="930"/>
      <c r="J5" s="1008" t="s">
        <v>304</v>
      </c>
      <c r="K5" s="1009"/>
      <c r="L5" s="1010"/>
      <c r="M5" s="1011" t="s">
        <v>305</v>
      </c>
      <c r="N5" s="1009"/>
      <c r="O5" s="1009"/>
      <c r="P5" s="1009"/>
      <c r="Q5" s="1009"/>
      <c r="R5" s="1009"/>
      <c r="S5" s="1009"/>
      <c r="T5" s="1009"/>
      <c r="U5" s="325" t="s">
        <v>306</v>
      </c>
      <c r="V5" s="326" t="s">
        <v>307</v>
      </c>
    </row>
    <row r="6" spans="1:25" ht="15" customHeight="1" x14ac:dyDescent="0.15">
      <c r="A6" s="999"/>
      <c r="B6" s="1000"/>
      <c r="C6" s="1001"/>
      <c r="D6" s="1001"/>
      <c r="E6" s="1006" t="s">
        <v>308</v>
      </c>
      <c r="F6" s="975" t="s">
        <v>309</v>
      </c>
      <c r="G6" s="975" t="s">
        <v>310</v>
      </c>
      <c r="H6" s="975" t="s">
        <v>311</v>
      </c>
      <c r="I6" s="975" t="s">
        <v>312</v>
      </c>
      <c r="J6" s="1006" t="s">
        <v>308</v>
      </c>
      <c r="K6" s="975" t="s">
        <v>313</v>
      </c>
      <c r="L6" s="975" t="s">
        <v>314</v>
      </c>
      <c r="M6" s="975" t="s">
        <v>315</v>
      </c>
      <c r="N6" s="988" t="s">
        <v>316</v>
      </c>
      <c r="O6" s="988" t="s">
        <v>317</v>
      </c>
      <c r="P6" s="988" t="s">
        <v>318</v>
      </c>
      <c r="Q6" s="988" t="s">
        <v>319</v>
      </c>
      <c r="R6" s="975" t="s">
        <v>320</v>
      </c>
      <c r="S6" s="975" t="s">
        <v>321</v>
      </c>
      <c r="T6" s="975" t="s">
        <v>322</v>
      </c>
      <c r="U6" s="984" t="s">
        <v>323</v>
      </c>
      <c r="V6" s="326"/>
    </row>
    <row r="7" spans="1:25" ht="15" customHeight="1" x14ac:dyDescent="0.15">
      <c r="A7" s="999"/>
      <c r="B7" s="1000"/>
      <c r="C7" s="1001"/>
      <c r="D7" s="1001"/>
      <c r="E7" s="1001"/>
      <c r="F7" s="976"/>
      <c r="G7" s="976"/>
      <c r="H7" s="976"/>
      <c r="I7" s="976"/>
      <c r="J7" s="1001"/>
      <c r="K7" s="976"/>
      <c r="L7" s="976"/>
      <c r="M7" s="982"/>
      <c r="N7" s="989"/>
      <c r="O7" s="989"/>
      <c r="P7" s="989"/>
      <c r="Q7" s="989"/>
      <c r="R7" s="976"/>
      <c r="S7" s="976"/>
      <c r="T7" s="976"/>
      <c r="U7" s="984"/>
      <c r="V7" s="326"/>
    </row>
    <row r="8" spans="1:25" ht="15" customHeight="1" x14ac:dyDescent="0.15">
      <c r="A8" s="999"/>
      <c r="B8" s="1000"/>
      <c r="C8" s="1001"/>
      <c r="D8" s="1001"/>
      <c r="E8" s="1001"/>
      <c r="F8" s="976"/>
      <c r="G8" s="976"/>
      <c r="H8" s="976"/>
      <c r="I8" s="976"/>
      <c r="J8" s="1001"/>
      <c r="K8" s="976"/>
      <c r="L8" s="976"/>
      <c r="M8" s="982"/>
      <c r="N8" s="989"/>
      <c r="O8" s="989"/>
      <c r="P8" s="989"/>
      <c r="Q8" s="989"/>
      <c r="R8" s="976"/>
      <c r="S8" s="976"/>
      <c r="T8" s="976"/>
      <c r="U8" s="325" t="s">
        <v>324</v>
      </c>
      <c r="V8" s="326" t="s">
        <v>324</v>
      </c>
    </row>
    <row r="9" spans="1:25" ht="15" customHeight="1" x14ac:dyDescent="0.15">
      <c r="A9" s="999"/>
      <c r="B9" s="1000"/>
      <c r="C9" s="929"/>
      <c r="D9" s="929"/>
      <c r="E9" s="929"/>
      <c r="F9" s="977"/>
      <c r="G9" s="977"/>
      <c r="H9" s="977"/>
      <c r="I9" s="977"/>
      <c r="J9" s="929"/>
      <c r="K9" s="977"/>
      <c r="L9" s="977"/>
      <c r="M9" s="983"/>
      <c r="N9" s="990"/>
      <c r="O9" s="990"/>
      <c r="P9" s="990"/>
      <c r="Q9" s="990"/>
      <c r="R9" s="977"/>
      <c r="S9" s="977"/>
      <c r="T9" s="977"/>
      <c r="U9" s="327"/>
      <c r="V9" s="328"/>
    </row>
    <row r="10" spans="1:25" s="53" customFormat="1" ht="26.25" customHeight="1" x14ac:dyDescent="0.15">
      <c r="A10" s="980" t="s">
        <v>293</v>
      </c>
      <c r="B10" s="985"/>
      <c r="C10" s="638">
        <v>39291</v>
      </c>
      <c r="D10" s="638">
        <v>24309</v>
      </c>
      <c r="E10" s="638">
        <v>21923</v>
      </c>
      <c r="F10" s="638">
        <v>5508</v>
      </c>
      <c r="G10" s="638">
        <v>11844</v>
      </c>
      <c r="H10" s="638">
        <v>609</v>
      </c>
      <c r="I10" s="638">
        <v>3962</v>
      </c>
      <c r="J10" s="638">
        <v>2386</v>
      </c>
      <c r="K10" s="638">
        <v>40</v>
      </c>
      <c r="L10" s="639">
        <v>163</v>
      </c>
      <c r="M10" s="640">
        <v>147</v>
      </c>
      <c r="N10" s="638">
        <v>454</v>
      </c>
      <c r="O10" s="638">
        <v>98</v>
      </c>
      <c r="P10" s="638">
        <v>321</v>
      </c>
      <c r="Q10" s="638">
        <v>37</v>
      </c>
      <c r="R10" s="638">
        <v>143</v>
      </c>
      <c r="S10" s="638">
        <v>374</v>
      </c>
      <c r="T10" s="638">
        <v>609</v>
      </c>
      <c r="U10" s="638">
        <v>923</v>
      </c>
      <c r="V10" s="641">
        <v>13951</v>
      </c>
    </row>
    <row r="11" spans="1:25" s="53" customFormat="1" ht="26.25" customHeight="1" x14ac:dyDescent="0.15">
      <c r="A11" s="980" t="s">
        <v>294</v>
      </c>
      <c r="B11" s="985"/>
      <c r="C11" s="638">
        <v>95156</v>
      </c>
      <c r="D11" s="638">
        <v>78297</v>
      </c>
      <c r="E11" s="638">
        <v>68457</v>
      </c>
      <c r="F11" s="638">
        <v>11016</v>
      </c>
      <c r="G11" s="638">
        <v>45955</v>
      </c>
      <c r="H11" s="638">
        <v>1471</v>
      </c>
      <c r="I11" s="638">
        <v>10015</v>
      </c>
      <c r="J11" s="638">
        <v>9840</v>
      </c>
      <c r="K11" s="638">
        <v>160</v>
      </c>
      <c r="L11" s="638">
        <v>489</v>
      </c>
      <c r="M11" s="640">
        <v>901</v>
      </c>
      <c r="N11" s="638">
        <v>2260</v>
      </c>
      <c r="O11" s="638">
        <v>327</v>
      </c>
      <c r="P11" s="638">
        <v>1600</v>
      </c>
      <c r="Q11" s="638">
        <v>200</v>
      </c>
      <c r="R11" s="638">
        <v>977</v>
      </c>
      <c r="S11" s="638">
        <v>808</v>
      </c>
      <c r="T11" s="638">
        <v>2118</v>
      </c>
      <c r="U11" s="638">
        <v>2524</v>
      </c>
      <c r="V11" s="641">
        <v>13951</v>
      </c>
    </row>
    <row r="12" spans="1:25" s="53" customFormat="1" ht="26.25" customHeight="1" x14ac:dyDescent="0.15">
      <c r="A12" s="986" t="s">
        <v>325</v>
      </c>
      <c r="B12" s="98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40"/>
      <c r="N12" s="638"/>
      <c r="O12" s="638"/>
      <c r="P12" s="638"/>
      <c r="Q12" s="638"/>
      <c r="R12" s="638"/>
      <c r="S12" s="638"/>
      <c r="T12" s="638"/>
      <c r="U12" s="638"/>
      <c r="V12" s="641"/>
    </row>
    <row r="13" spans="1:25" s="53" customFormat="1" ht="26.25" customHeight="1" x14ac:dyDescent="0.15">
      <c r="A13" s="992" t="s">
        <v>326</v>
      </c>
      <c r="B13" s="993"/>
      <c r="C13" s="642"/>
      <c r="D13" s="638"/>
      <c r="E13" s="640"/>
      <c r="F13" s="640"/>
      <c r="G13" s="640"/>
      <c r="H13" s="638"/>
      <c r="I13" s="638"/>
      <c r="J13" s="638"/>
      <c r="K13" s="638"/>
      <c r="L13" s="638"/>
      <c r="M13" s="640"/>
      <c r="N13" s="638"/>
      <c r="O13" s="640"/>
      <c r="P13" s="638"/>
      <c r="Q13" s="638"/>
      <c r="R13" s="638"/>
      <c r="S13" s="638"/>
      <c r="T13" s="638"/>
      <c r="U13" s="640"/>
      <c r="V13" s="643"/>
      <c r="Y13" s="637"/>
    </row>
    <row r="14" spans="1:25" s="53" customFormat="1" ht="26.25" customHeight="1" x14ac:dyDescent="0.15">
      <c r="A14" s="163"/>
      <c r="B14" s="164" t="s">
        <v>83</v>
      </c>
      <c r="C14" s="642">
        <v>5141</v>
      </c>
      <c r="D14" s="488">
        <v>5087</v>
      </c>
      <c r="E14" s="644">
        <v>4612</v>
      </c>
      <c r="F14" s="644" t="s">
        <v>216</v>
      </c>
      <c r="G14" s="644">
        <v>4206</v>
      </c>
      <c r="H14" s="644">
        <v>19</v>
      </c>
      <c r="I14" s="645">
        <v>387</v>
      </c>
      <c r="J14" s="638">
        <v>475</v>
      </c>
      <c r="K14" s="488" t="s">
        <v>216</v>
      </c>
      <c r="L14" s="644" t="s">
        <v>216</v>
      </c>
      <c r="M14" s="644">
        <v>55</v>
      </c>
      <c r="N14" s="488">
        <v>115</v>
      </c>
      <c r="O14" s="488">
        <v>3</v>
      </c>
      <c r="P14" s="488">
        <v>101</v>
      </c>
      <c r="Q14" s="488">
        <v>5</v>
      </c>
      <c r="R14" s="488">
        <v>80</v>
      </c>
      <c r="S14" s="488" t="s">
        <v>216</v>
      </c>
      <c r="T14" s="488">
        <v>116</v>
      </c>
      <c r="U14" s="644">
        <v>54</v>
      </c>
      <c r="V14" s="646" t="s">
        <v>216</v>
      </c>
    </row>
    <row r="15" spans="1:25" s="53" customFormat="1" ht="26.25" customHeight="1" x14ac:dyDescent="0.15">
      <c r="A15" s="163"/>
      <c r="B15" s="164" t="s">
        <v>269</v>
      </c>
      <c r="C15" s="642">
        <v>21272</v>
      </c>
      <c r="D15" s="488">
        <v>20998</v>
      </c>
      <c r="E15" s="644">
        <v>18400</v>
      </c>
      <c r="F15" s="644" t="s">
        <v>216</v>
      </c>
      <c r="G15" s="644">
        <v>17184</v>
      </c>
      <c r="H15" s="644">
        <v>60</v>
      </c>
      <c r="I15" s="645">
        <v>1156</v>
      </c>
      <c r="J15" s="638">
        <v>2598</v>
      </c>
      <c r="K15" s="488" t="s">
        <v>216</v>
      </c>
      <c r="L15" s="644" t="s">
        <v>216</v>
      </c>
      <c r="M15" s="644">
        <v>333</v>
      </c>
      <c r="N15" s="488">
        <v>606</v>
      </c>
      <c r="O15" s="488">
        <v>16</v>
      </c>
      <c r="P15" s="488">
        <v>540</v>
      </c>
      <c r="Q15" s="488">
        <v>42</v>
      </c>
      <c r="R15" s="488">
        <v>567</v>
      </c>
      <c r="S15" s="488" t="s">
        <v>216</v>
      </c>
      <c r="T15" s="488">
        <v>494</v>
      </c>
      <c r="U15" s="488">
        <v>274</v>
      </c>
      <c r="V15" s="646" t="s">
        <v>216</v>
      </c>
    </row>
    <row r="16" spans="1:25" s="53" customFormat="1" ht="26.25" customHeight="1" x14ac:dyDescent="0.15">
      <c r="A16" s="163"/>
      <c r="B16" s="164" t="s">
        <v>327</v>
      </c>
      <c r="C16" s="642">
        <v>7055</v>
      </c>
      <c r="D16" s="488">
        <v>6983</v>
      </c>
      <c r="E16" s="644">
        <v>6347</v>
      </c>
      <c r="F16" s="644" t="s">
        <v>216</v>
      </c>
      <c r="G16" s="644">
        <v>5850</v>
      </c>
      <c r="H16" s="644">
        <v>30</v>
      </c>
      <c r="I16" s="645">
        <v>467</v>
      </c>
      <c r="J16" s="638">
        <v>636</v>
      </c>
      <c r="K16" s="488" t="s">
        <v>216</v>
      </c>
      <c r="L16" s="644" t="s">
        <v>216</v>
      </c>
      <c r="M16" s="644">
        <v>79</v>
      </c>
      <c r="N16" s="488">
        <v>159</v>
      </c>
      <c r="O16" s="488">
        <v>4</v>
      </c>
      <c r="P16" s="488">
        <v>125</v>
      </c>
      <c r="Q16" s="488">
        <v>8</v>
      </c>
      <c r="R16" s="488">
        <v>122</v>
      </c>
      <c r="S16" s="488" t="s">
        <v>216</v>
      </c>
      <c r="T16" s="488">
        <v>139</v>
      </c>
      <c r="U16" s="488">
        <v>72</v>
      </c>
      <c r="V16" s="646" t="s">
        <v>216</v>
      </c>
    </row>
    <row r="17" spans="1:22" s="53" customFormat="1" ht="26.25" customHeight="1" x14ac:dyDescent="0.15">
      <c r="A17" s="978" t="s">
        <v>328</v>
      </c>
      <c r="B17" s="979"/>
      <c r="C17" s="642"/>
      <c r="D17" s="640"/>
      <c r="E17" s="638"/>
      <c r="F17" s="638"/>
      <c r="G17" s="638"/>
      <c r="H17" s="638"/>
      <c r="I17" s="640"/>
      <c r="J17" s="638"/>
      <c r="K17" s="638"/>
      <c r="L17" s="638"/>
      <c r="M17" s="638"/>
      <c r="N17" s="638"/>
      <c r="O17" s="638"/>
      <c r="P17" s="638"/>
      <c r="Q17" s="638"/>
      <c r="R17" s="638"/>
      <c r="S17" s="638"/>
      <c r="T17" s="638"/>
      <c r="U17" s="638"/>
      <c r="V17" s="643"/>
    </row>
    <row r="18" spans="1:22" s="53" customFormat="1" ht="26.25" customHeight="1" x14ac:dyDescent="0.15">
      <c r="A18" s="163"/>
      <c r="B18" s="164" t="s">
        <v>83</v>
      </c>
      <c r="C18" s="647">
        <v>10962</v>
      </c>
      <c r="D18" s="644">
        <v>10718</v>
      </c>
      <c r="E18" s="488">
        <v>9548</v>
      </c>
      <c r="F18" s="488" t="s">
        <v>216</v>
      </c>
      <c r="G18" s="488">
        <v>7818</v>
      </c>
      <c r="H18" s="488">
        <v>162</v>
      </c>
      <c r="I18" s="645">
        <v>1568</v>
      </c>
      <c r="J18" s="638">
        <v>1170</v>
      </c>
      <c r="K18" s="488" t="s">
        <v>216</v>
      </c>
      <c r="L18" s="488" t="s">
        <v>216</v>
      </c>
      <c r="M18" s="488">
        <v>126</v>
      </c>
      <c r="N18" s="488">
        <v>275</v>
      </c>
      <c r="O18" s="488">
        <v>25</v>
      </c>
      <c r="P18" s="488">
        <v>245</v>
      </c>
      <c r="Q18" s="488">
        <v>12</v>
      </c>
      <c r="R18" s="488">
        <v>126</v>
      </c>
      <c r="S18" s="488">
        <v>10</v>
      </c>
      <c r="T18" s="488">
        <v>351</v>
      </c>
      <c r="U18" s="488">
        <v>164</v>
      </c>
      <c r="V18" s="646">
        <v>80</v>
      </c>
    </row>
    <row r="19" spans="1:22" s="53" customFormat="1" ht="26.25" customHeight="1" x14ac:dyDescent="0.15">
      <c r="A19" s="163"/>
      <c r="B19" s="164" t="s">
        <v>269</v>
      </c>
      <c r="C19" s="647">
        <v>43879</v>
      </c>
      <c r="D19" s="644">
        <v>43062</v>
      </c>
      <c r="E19" s="488">
        <v>37141</v>
      </c>
      <c r="F19" s="488" t="s">
        <v>216</v>
      </c>
      <c r="G19" s="488">
        <v>32159</v>
      </c>
      <c r="H19" s="488">
        <v>460</v>
      </c>
      <c r="I19" s="645">
        <v>4522</v>
      </c>
      <c r="J19" s="638">
        <v>5921</v>
      </c>
      <c r="K19" s="488" t="s">
        <v>216</v>
      </c>
      <c r="L19" s="488" t="s">
        <v>216</v>
      </c>
      <c r="M19" s="488">
        <v>781</v>
      </c>
      <c r="N19" s="488">
        <v>1454</v>
      </c>
      <c r="O19" s="488">
        <v>96</v>
      </c>
      <c r="P19" s="488">
        <v>1255</v>
      </c>
      <c r="Q19" s="488">
        <v>80</v>
      </c>
      <c r="R19" s="488">
        <v>880</v>
      </c>
      <c r="S19" s="488">
        <v>25</v>
      </c>
      <c r="T19" s="488">
        <v>1350</v>
      </c>
      <c r="U19" s="488">
        <v>737</v>
      </c>
      <c r="V19" s="646">
        <v>80</v>
      </c>
    </row>
    <row r="20" spans="1:22" s="53" customFormat="1" ht="26.25" customHeight="1" x14ac:dyDescent="0.15">
      <c r="A20" s="163"/>
      <c r="B20" s="164" t="s">
        <v>329</v>
      </c>
      <c r="C20" s="647">
        <v>20275</v>
      </c>
      <c r="D20" s="644">
        <v>19889</v>
      </c>
      <c r="E20" s="488">
        <v>17889</v>
      </c>
      <c r="F20" s="488" t="s">
        <v>216</v>
      </c>
      <c r="G20" s="488">
        <v>15107</v>
      </c>
      <c r="H20" s="488">
        <v>255</v>
      </c>
      <c r="I20" s="645">
        <v>2527</v>
      </c>
      <c r="J20" s="638">
        <v>2000</v>
      </c>
      <c r="K20" s="488" t="s">
        <v>216</v>
      </c>
      <c r="L20" s="488" t="s">
        <v>216</v>
      </c>
      <c r="M20" s="488">
        <v>236</v>
      </c>
      <c r="N20" s="488">
        <v>553</v>
      </c>
      <c r="O20" s="488">
        <v>35</v>
      </c>
      <c r="P20" s="488">
        <v>381</v>
      </c>
      <c r="Q20" s="488">
        <v>23</v>
      </c>
      <c r="R20" s="488">
        <v>267</v>
      </c>
      <c r="S20" s="488">
        <v>11</v>
      </c>
      <c r="T20" s="488">
        <v>494</v>
      </c>
      <c r="U20" s="488">
        <v>306</v>
      </c>
      <c r="V20" s="646">
        <v>80</v>
      </c>
    </row>
    <row r="21" spans="1:22" s="53" customFormat="1" ht="26.25" customHeight="1" x14ac:dyDescent="0.15">
      <c r="A21" s="980" t="s">
        <v>330</v>
      </c>
      <c r="B21" s="981"/>
      <c r="C21" s="642"/>
      <c r="D21" s="640"/>
      <c r="E21" s="638"/>
      <c r="F21" s="638"/>
      <c r="G21" s="638"/>
      <c r="H21" s="638"/>
      <c r="I21" s="640"/>
      <c r="J21" s="638"/>
      <c r="K21" s="638"/>
      <c r="L21" s="638"/>
      <c r="M21" s="638"/>
      <c r="N21" s="638"/>
      <c r="O21" s="638"/>
      <c r="P21" s="638"/>
      <c r="Q21" s="638"/>
      <c r="R21" s="638"/>
      <c r="S21" s="638"/>
      <c r="T21" s="638"/>
      <c r="U21" s="638"/>
      <c r="V21" s="643"/>
    </row>
    <row r="22" spans="1:22" s="53" customFormat="1" ht="26.25" customHeight="1" x14ac:dyDescent="0.15">
      <c r="A22" s="163"/>
      <c r="B22" s="164" t="s">
        <v>83</v>
      </c>
      <c r="C22" s="647">
        <v>1497</v>
      </c>
      <c r="D22" s="644">
        <v>1477</v>
      </c>
      <c r="E22" s="488" t="s">
        <v>216</v>
      </c>
      <c r="F22" s="488" t="s">
        <v>216</v>
      </c>
      <c r="G22" s="488" t="s">
        <v>216</v>
      </c>
      <c r="H22" s="488" t="s">
        <v>216</v>
      </c>
      <c r="I22" s="645" t="s">
        <v>216</v>
      </c>
      <c r="J22" s="638">
        <v>1477</v>
      </c>
      <c r="K22" s="488" t="s">
        <v>216</v>
      </c>
      <c r="L22" s="488" t="s">
        <v>216</v>
      </c>
      <c r="M22" s="644">
        <v>147</v>
      </c>
      <c r="N22" s="488">
        <v>454</v>
      </c>
      <c r="O22" s="488">
        <v>1</v>
      </c>
      <c r="P22" s="488">
        <v>284</v>
      </c>
      <c r="Q22" s="488">
        <v>11</v>
      </c>
      <c r="R22" s="488">
        <v>143</v>
      </c>
      <c r="S22" s="488" t="s">
        <v>216</v>
      </c>
      <c r="T22" s="488">
        <v>437</v>
      </c>
      <c r="U22" s="488">
        <v>20</v>
      </c>
      <c r="V22" s="646" t="s">
        <v>216</v>
      </c>
    </row>
    <row r="23" spans="1:22" s="53" customFormat="1" ht="26.25" customHeight="1" x14ac:dyDescent="0.15">
      <c r="A23" s="227"/>
      <c r="B23" s="329" t="s">
        <v>269</v>
      </c>
      <c r="C23" s="648">
        <v>7368</v>
      </c>
      <c r="D23" s="649">
        <v>7263</v>
      </c>
      <c r="E23" s="650" t="s">
        <v>216</v>
      </c>
      <c r="F23" s="650" t="s">
        <v>216</v>
      </c>
      <c r="G23" s="650" t="s">
        <v>216</v>
      </c>
      <c r="H23" s="650" t="s">
        <v>216</v>
      </c>
      <c r="I23" s="651" t="s">
        <v>216</v>
      </c>
      <c r="J23" s="652">
        <v>7263</v>
      </c>
      <c r="K23" s="650" t="s">
        <v>216</v>
      </c>
      <c r="L23" s="650" t="s">
        <v>216</v>
      </c>
      <c r="M23" s="649">
        <v>901</v>
      </c>
      <c r="N23" s="650">
        <v>2260</v>
      </c>
      <c r="O23" s="650">
        <v>4</v>
      </c>
      <c r="P23" s="650">
        <v>1419</v>
      </c>
      <c r="Q23" s="650">
        <v>77</v>
      </c>
      <c r="R23" s="650">
        <v>977</v>
      </c>
      <c r="S23" s="650" t="s">
        <v>216</v>
      </c>
      <c r="T23" s="650">
        <v>1625</v>
      </c>
      <c r="U23" s="650">
        <v>105</v>
      </c>
      <c r="V23" s="653" t="s">
        <v>216</v>
      </c>
    </row>
    <row r="24" spans="1:22" s="53" customFormat="1" x14ac:dyDescent="0.15">
      <c r="A24" s="57"/>
      <c r="B24" s="319" t="s">
        <v>331</v>
      </c>
      <c r="C24" s="57"/>
      <c r="D24" s="57"/>
      <c r="E24" s="57"/>
      <c r="F24" s="57"/>
      <c r="G24" s="57"/>
      <c r="H24" s="57"/>
      <c r="I24" s="57"/>
      <c r="J24" s="319"/>
      <c r="K24" s="57"/>
      <c r="L24" s="57"/>
      <c r="M24" s="57"/>
      <c r="N24" s="57"/>
      <c r="O24" s="57"/>
      <c r="P24" s="57"/>
      <c r="Q24" s="57"/>
      <c r="R24" s="57"/>
      <c r="S24" s="57"/>
      <c r="T24" s="942" t="s">
        <v>670</v>
      </c>
      <c r="U24" s="942"/>
      <c r="V24" s="942"/>
    </row>
    <row r="25" spans="1:22" x14ac:dyDescent="0.15">
      <c r="A25" s="45"/>
      <c r="B25" s="149" t="s">
        <v>332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</sheetData>
  <mergeCells count="36">
    <mergeCell ref="R3:V3"/>
    <mergeCell ref="A13:B13"/>
    <mergeCell ref="A1:L1"/>
    <mergeCell ref="M1:V1"/>
    <mergeCell ref="A2:L2"/>
    <mergeCell ref="A4:B9"/>
    <mergeCell ref="C4:C9"/>
    <mergeCell ref="D4:L4"/>
    <mergeCell ref="M4:T4"/>
    <mergeCell ref="D5:D9"/>
    <mergeCell ref="E5:I5"/>
    <mergeCell ref="J5:L5"/>
    <mergeCell ref="M5:T5"/>
    <mergeCell ref="E6:E9"/>
    <mergeCell ref="G6:G9"/>
    <mergeCell ref="J6:J9"/>
    <mergeCell ref="A21:B21"/>
    <mergeCell ref="M6:M9"/>
    <mergeCell ref="T24:V24"/>
    <mergeCell ref="S6:S9"/>
    <mergeCell ref="T6:T9"/>
    <mergeCell ref="U6:U7"/>
    <mergeCell ref="A10:B10"/>
    <mergeCell ref="A11:B11"/>
    <mergeCell ref="A12:B12"/>
    <mergeCell ref="N6:N9"/>
    <mergeCell ref="O6:O9"/>
    <mergeCell ref="P6:P9"/>
    <mergeCell ref="Q6:Q9"/>
    <mergeCell ref="R6:R9"/>
    <mergeCell ref="I6:I9"/>
    <mergeCell ref="K6:K9"/>
    <mergeCell ref="F6:F9"/>
    <mergeCell ref="H6:H9"/>
    <mergeCell ref="A17:B17"/>
    <mergeCell ref="L6:L9"/>
  </mergeCells>
  <phoneticPr fontId="3"/>
  <pageMargins left="0.78740157480314965" right="0.59055118110236227" top="0.98425196850393704" bottom="0.98425196850393704" header="0.51181102362204722" footer="0.51181102362204722"/>
  <pageSetup paperSize="9" scale="87" orientation="portrait" horizontalDpi="300" verticalDpi="3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showGridLines="0" tabSelected="1" zoomScaleNormal="100" workbookViewId="0">
      <selection activeCell="A3" sqref="A3:K3"/>
    </sheetView>
  </sheetViews>
  <sheetFormatPr defaultRowHeight="13.5" x14ac:dyDescent="0.15"/>
  <cols>
    <col min="1" max="1" width="9.625" style="8" customWidth="1"/>
    <col min="2" max="2" width="9.125" style="8" customWidth="1"/>
    <col min="3" max="7" width="7.5" style="8" customWidth="1"/>
    <col min="8" max="8" width="8.5" style="8" bestFit="1" customWidth="1"/>
    <col min="9" max="11" width="7.5" style="8" customWidth="1"/>
    <col min="12" max="12" width="9" style="9"/>
    <col min="13" max="13" width="9.25" style="9" bestFit="1" customWidth="1"/>
    <col min="14" max="16384" width="9" style="9"/>
  </cols>
  <sheetData>
    <row r="1" spans="1:17" ht="18" customHeight="1" x14ac:dyDescent="0.15">
      <c r="A1" s="539" t="s">
        <v>612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</row>
    <row r="2" spans="1:17" s="10" customFormat="1" ht="18" customHeight="1" x14ac:dyDescent="0.15">
      <c r="A2" s="815" t="s">
        <v>801</v>
      </c>
      <c r="B2" s="815"/>
      <c r="C2" s="815"/>
      <c r="D2" s="815"/>
      <c r="E2" s="815"/>
      <c r="F2" s="815"/>
      <c r="G2" s="815"/>
      <c r="H2" s="815"/>
      <c r="I2" s="815"/>
      <c r="J2" s="815"/>
      <c r="K2" s="815"/>
    </row>
    <row r="3" spans="1:17" s="10" customFormat="1" ht="18" customHeight="1" x14ac:dyDescent="0.15">
      <c r="A3" s="815" t="s">
        <v>781</v>
      </c>
      <c r="B3" s="815"/>
      <c r="C3" s="815"/>
      <c r="D3" s="815"/>
      <c r="E3" s="815"/>
      <c r="F3" s="815"/>
      <c r="G3" s="815"/>
      <c r="H3" s="815"/>
      <c r="I3" s="815"/>
      <c r="J3" s="815"/>
      <c r="K3" s="815"/>
    </row>
    <row r="4" spans="1:17" s="10" customFormat="1" ht="18" customHeight="1" x14ac:dyDescent="0.15">
      <c r="A4" s="815" t="s">
        <v>782</v>
      </c>
      <c r="B4" s="815"/>
      <c r="C4" s="815"/>
      <c r="D4" s="815"/>
      <c r="E4" s="815"/>
      <c r="F4" s="815"/>
      <c r="G4" s="815"/>
      <c r="H4" s="815"/>
      <c r="I4" s="815"/>
      <c r="J4" s="815"/>
      <c r="K4" s="815"/>
    </row>
    <row r="5" spans="1:17" s="10" customFormat="1" ht="18" customHeight="1" x14ac:dyDescent="0.15">
      <c r="A5" s="815" t="s">
        <v>797</v>
      </c>
      <c r="B5" s="815"/>
      <c r="C5" s="815"/>
      <c r="D5" s="815"/>
      <c r="E5" s="815"/>
      <c r="F5" s="815"/>
      <c r="G5" s="815"/>
      <c r="H5" s="815"/>
      <c r="I5" s="815"/>
      <c r="J5" s="815"/>
      <c r="K5" s="815"/>
      <c r="L5" s="11"/>
      <c r="M5" s="11"/>
      <c r="N5" s="11"/>
      <c r="O5" s="11"/>
      <c r="P5" s="11"/>
      <c r="Q5" s="11"/>
    </row>
    <row r="6" spans="1:17" s="10" customFormat="1" ht="18" customHeight="1" x14ac:dyDescent="0.15">
      <c r="A6" s="815" t="s">
        <v>798</v>
      </c>
      <c r="B6" s="815"/>
      <c r="C6" s="815"/>
      <c r="D6" s="815"/>
      <c r="E6" s="815"/>
      <c r="F6" s="815"/>
      <c r="G6" s="815"/>
      <c r="H6" s="815"/>
      <c r="I6" s="815"/>
      <c r="J6" s="815"/>
      <c r="K6" s="815"/>
    </row>
    <row r="7" spans="1:17" s="10" customFormat="1" ht="18" customHeight="1" x14ac:dyDescent="0.15">
      <c r="A7" s="814" t="s">
        <v>788</v>
      </c>
      <c r="B7" s="814"/>
      <c r="C7" s="814"/>
      <c r="D7" s="814"/>
      <c r="E7" s="814"/>
      <c r="F7" s="814"/>
      <c r="G7" s="814"/>
      <c r="H7" s="814"/>
      <c r="I7" s="814"/>
      <c r="J7" s="814"/>
      <c r="K7" s="814"/>
    </row>
    <row r="8" spans="1:17" s="10" customFormat="1" ht="18" customHeight="1" x14ac:dyDescent="0.15">
      <c r="A8" s="540"/>
      <c r="B8" s="540"/>
      <c r="C8" s="540"/>
      <c r="D8" s="540"/>
      <c r="E8" s="540"/>
      <c r="F8" s="540"/>
      <c r="G8" s="540"/>
      <c r="H8" s="540"/>
      <c r="I8" s="540"/>
      <c r="J8" s="540"/>
      <c r="K8" s="540"/>
    </row>
    <row r="9" spans="1:17" s="10" customFormat="1" ht="18" customHeight="1" x14ac:dyDescent="0.15">
      <c r="A9" s="540"/>
      <c r="B9" s="540"/>
      <c r="C9" s="540"/>
      <c r="D9" s="540"/>
      <c r="E9" s="540"/>
      <c r="F9" s="540"/>
      <c r="G9" s="540"/>
      <c r="H9" s="540"/>
      <c r="I9" s="540"/>
      <c r="J9" s="540"/>
      <c r="K9" s="540"/>
    </row>
    <row r="10" spans="1:17" s="10" customFormat="1" ht="18" customHeight="1" x14ac:dyDescent="0.15">
      <c r="A10" s="540"/>
      <c r="B10" s="540"/>
      <c r="C10" s="540"/>
      <c r="D10" s="540"/>
      <c r="E10" s="540"/>
      <c r="F10" s="540"/>
      <c r="G10" s="540"/>
      <c r="H10" s="540"/>
      <c r="I10" s="540"/>
      <c r="J10" s="540"/>
      <c r="K10" s="540"/>
    </row>
    <row r="11" spans="1:17" x14ac:dyDescent="0.15">
      <c r="A11" s="478"/>
      <c r="B11" s="478"/>
      <c r="C11" s="478"/>
      <c r="D11" s="478"/>
      <c r="E11" s="478"/>
      <c r="F11" s="478"/>
      <c r="G11" s="478"/>
      <c r="H11" s="478"/>
      <c r="I11" s="478"/>
      <c r="J11" s="478"/>
      <c r="K11" s="478"/>
    </row>
    <row r="12" spans="1:17" x14ac:dyDescent="0.15">
      <c r="A12" s="478"/>
      <c r="B12" s="478"/>
      <c r="C12" s="478"/>
      <c r="D12" s="478"/>
      <c r="E12" s="478"/>
      <c r="F12" s="478"/>
      <c r="G12" s="478"/>
      <c r="H12" s="478"/>
      <c r="I12" s="478"/>
      <c r="J12" s="478"/>
      <c r="K12" s="478"/>
    </row>
    <row r="13" spans="1:17" ht="24" x14ac:dyDescent="0.15">
      <c r="A13" s="818" t="s">
        <v>613</v>
      </c>
      <c r="B13" s="818"/>
      <c r="C13" s="818"/>
      <c r="D13" s="818"/>
      <c r="E13" s="818"/>
      <c r="F13" s="818"/>
      <c r="G13" s="818"/>
      <c r="H13" s="818"/>
      <c r="I13" s="818"/>
      <c r="J13" s="818"/>
      <c r="K13" s="818"/>
    </row>
    <row r="14" spans="1:17" ht="13.5" customHeight="1" x14ac:dyDescent="0.15">
      <c r="A14" s="478"/>
      <c r="B14" s="478"/>
      <c r="C14" s="478"/>
      <c r="D14" s="478"/>
      <c r="E14" s="478"/>
      <c r="F14" s="478"/>
      <c r="G14" s="478"/>
      <c r="H14" s="478"/>
      <c r="I14" s="828" t="s">
        <v>629</v>
      </c>
      <c r="J14" s="828"/>
      <c r="K14" s="828"/>
    </row>
    <row r="15" spans="1:17" ht="17.25" customHeight="1" x14ac:dyDescent="0.15">
      <c r="A15" s="819" t="s">
        <v>779</v>
      </c>
      <c r="B15" s="541" t="s">
        <v>614</v>
      </c>
      <c r="C15" s="821" t="s">
        <v>615</v>
      </c>
      <c r="D15" s="822"/>
      <c r="E15" s="823"/>
      <c r="F15" s="821" t="s">
        <v>616</v>
      </c>
      <c r="G15" s="822"/>
      <c r="H15" s="823"/>
      <c r="I15" s="480" t="s">
        <v>614</v>
      </c>
      <c r="J15" s="824" t="s">
        <v>617</v>
      </c>
      <c r="K15" s="826" t="s">
        <v>618</v>
      </c>
    </row>
    <row r="16" spans="1:17" ht="17.25" customHeight="1" x14ac:dyDescent="0.15">
      <c r="A16" s="820"/>
      <c r="B16" s="542" t="s">
        <v>577</v>
      </c>
      <c r="C16" s="543" t="s">
        <v>619</v>
      </c>
      <c r="D16" s="543" t="s">
        <v>620</v>
      </c>
      <c r="E16" s="543" t="s">
        <v>621</v>
      </c>
      <c r="F16" s="543" t="s">
        <v>622</v>
      </c>
      <c r="G16" s="543" t="s">
        <v>623</v>
      </c>
      <c r="H16" s="543" t="s">
        <v>621</v>
      </c>
      <c r="I16" s="544" t="s">
        <v>621</v>
      </c>
      <c r="J16" s="825"/>
      <c r="K16" s="827"/>
    </row>
    <row r="17" spans="1:13" s="16" customFormat="1" ht="17.25" hidden="1" customHeight="1" x14ac:dyDescent="0.15">
      <c r="A17" s="545" t="s">
        <v>541</v>
      </c>
      <c r="B17" s="546">
        <v>95913</v>
      </c>
      <c r="C17" s="547">
        <v>1288</v>
      </c>
      <c r="D17" s="547">
        <v>555</v>
      </c>
      <c r="E17" s="547">
        <v>957</v>
      </c>
      <c r="F17" s="547">
        <v>5501</v>
      </c>
      <c r="G17" s="547">
        <v>5642</v>
      </c>
      <c r="H17" s="547">
        <v>-141</v>
      </c>
      <c r="I17" s="547">
        <v>592</v>
      </c>
      <c r="J17" s="547">
        <v>703</v>
      </c>
      <c r="K17" s="548">
        <v>264</v>
      </c>
    </row>
    <row r="18" spans="1:13" s="16" customFormat="1" ht="17.25" customHeight="1" x14ac:dyDescent="0.15">
      <c r="A18" s="549" t="s">
        <v>624</v>
      </c>
      <c r="B18" s="550">
        <v>97509</v>
      </c>
      <c r="C18" s="14">
        <v>1251</v>
      </c>
      <c r="D18" s="14">
        <v>562</v>
      </c>
      <c r="E18" s="14">
        <v>689</v>
      </c>
      <c r="F18" s="14">
        <v>5583</v>
      </c>
      <c r="G18" s="14">
        <v>5426</v>
      </c>
      <c r="H18" s="14">
        <v>157</v>
      </c>
      <c r="I18" s="14">
        <v>846</v>
      </c>
      <c r="J18" s="14">
        <v>713</v>
      </c>
      <c r="K18" s="15">
        <v>270</v>
      </c>
    </row>
    <row r="19" spans="1:13" s="16" customFormat="1" ht="17.25" customHeight="1" x14ac:dyDescent="0.15">
      <c r="A19" s="549" t="s">
        <v>778</v>
      </c>
      <c r="B19" s="550">
        <v>98151</v>
      </c>
      <c r="C19" s="14">
        <v>1296</v>
      </c>
      <c r="D19" s="14">
        <v>634</v>
      </c>
      <c r="E19" s="14">
        <v>662</v>
      </c>
      <c r="F19" s="14">
        <v>5804</v>
      </c>
      <c r="G19" s="14">
        <v>5824</v>
      </c>
      <c r="H19" s="14">
        <v>-20</v>
      </c>
      <c r="I19" s="14">
        <v>642</v>
      </c>
      <c r="J19" s="14">
        <v>698</v>
      </c>
      <c r="K19" s="15">
        <v>245</v>
      </c>
    </row>
    <row r="20" spans="1:13" s="16" customFormat="1" ht="17.25" customHeight="1" x14ac:dyDescent="0.15">
      <c r="A20" s="549" t="s">
        <v>737</v>
      </c>
      <c r="B20" s="550">
        <v>98377</v>
      </c>
      <c r="C20" s="14">
        <v>1240</v>
      </c>
      <c r="D20" s="14">
        <v>624</v>
      </c>
      <c r="E20" s="14">
        <v>646</v>
      </c>
      <c r="F20" s="14">
        <v>5310</v>
      </c>
      <c r="G20" s="14">
        <v>5699</v>
      </c>
      <c r="H20" s="14">
        <v>-389</v>
      </c>
      <c r="I20" s="14">
        <v>226</v>
      </c>
      <c r="J20" s="14">
        <v>688</v>
      </c>
      <c r="K20" s="15">
        <v>254</v>
      </c>
    </row>
    <row r="21" spans="1:13" s="16" customFormat="1" ht="17.25" customHeight="1" x14ac:dyDescent="0.15">
      <c r="A21" s="549" t="s">
        <v>738</v>
      </c>
      <c r="B21" s="550">
        <v>98689</v>
      </c>
      <c r="C21" s="14">
        <v>1178</v>
      </c>
      <c r="D21" s="14">
        <v>686</v>
      </c>
      <c r="E21" s="14">
        <v>492</v>
      </c>
      <c r="F21" s="14">
        <v>5517</v>
      </c>
      <c r="G21" s="14">
        <v>5697</v>
      </c>
      <c r="H21" s="14">
        <v>-180</v>
      </c>
      <c r="I21" s="14">
        <v>312</v>
      </c>
      <c r="J21" s="14">
        <v>688</v>
      </c>
      <c r="K21" s="15">
        <v>254</v>
      </c>
    </row>
    <row r="22" spans="1:13" s="16" customFormat="1" ht="17.25" customHeight="1" thickBot="1" x14ac:dyDescent="0.2">
      <c r="A22" s="551" t="s">
        <v>739</v>
      </c>
      <c r="B22" s="552">
        <f>B34</f>
        <v>99678</v>
      </c>
      <c r="C22" s="19">
        <f t="shared" ref="C22:I22" si="0">SUM(C23:C34)</f>
        <v>1144</v>
      </c>
      <c r="D22" s="19">
        <f t="shared" si="0"/>
        <v>662</v>
      </c>
      <c r="E22" s="19">
        <f t="shared" si="0"/>
        <v>482</v>
      </c>
      <c r="F22" s="19">
        <f t="shared" si="0"/>
        <v>6035</v>
      </c>
      <c r="G22" s="19">
        <f t="shared" si="0"/>
        <v>5528</v>
      </c>
      <c r="H22" s="19">
        <f t="shared" si="0"/>
        <v>507</v>
      </c>
      <c r="I22" s="19">
        <f t="shared" si="0"/>
        <v>989</v>
      </c>
      <c r="J22" s="19">
        <v>708</v>
      </c>
      <c r="K22" s="20">
        <v>265</v>
      </c>
    </row>
    <row r="23" spans="1:13" s="16" customFormat="1" ht="17.25" customHeight="1" thickTop="1" x14ac:dyDescent="0.15">
      <c r="A23" s="553" t="s">
        <v>777</v>
      </c>
      <c r="B23" s="556">
        <v>98726</v>
      </c>
      <c r="C23" s="702">
        <v>96</v>
      </c>
      <c r="D23" s="702">
        <v>46</v>
      </c>
      <c r="E23" s="701">
        <v>50</v>
      </c>
      <c r="F23" s="701">
        <v>357</v>
      </c>
      <c r="G23" s="701">
        <v>370</v>
      </c>
      <c r="H23" s="701">
        <v>-13</v>
      </c>
      <c r="I23" s="701">
        <v>37</v>
      </c>
      <c r="J23" s="723">
        <v>67</v>
      </c>
      <c r="K23" s="724">
        <v>19</v>
      </c>
    </row>
    <row r="24" spans="1:13" s="16" customFormat="1" ht="17.25" customHeight="1" x14ac:dyDescent="0.15">
      <c r="A24" s="554" t="s">
        <v>776</v>
      </c>
      <c r="B24" s="557">
        <f t="shared" ref="B24:B34" si="1">B23+I24</f>
        <v>98756</v>
      </c>
      <c r="C24" s="17">
        <v>77</v>
      </c>
      <c r="D24" s="17">
        <v>47</v>
      </c>
      <c r="E24" s="17">
        <v>30</v>
      </c>
      <c r="F24" s="17">
        <v>388</v>
      </c>
      <c r="G24" s="17">
        <v>388</v>
      </c>
      <c r="H24" s="17">
        <v>0</v>
      </c>
      <c r="I24" s="17">
        <v>30</v>
      </c>
      <c r="J24" s="725">
        <v>54</v>
      </c>
      <c r="K24" s="726">
        <v>16</v>
      </c>
    </row>
    <row r="25" spans="1:13" s="16" customFormat="1" ht="17.25" customHeight="1" x14ac:dyDescent="0.15">
      <c r="A25" s="554" t="s">
        <v>775</v>
      </c>
      <c r="B25" s="557">
        <f t="shared" si="1"/>
        <v>98502</v>
      </c>
      <c r="C25" s="17">
        <v>87</v>
      </c>
      <c r="D25" s="17">
        <v>40</v>
      </c>
      <c r="E25" s="17">
        <v>47</v>
      </c>
      <c r="F25" s="17">
        <v>901</v>
      </c>
      <c r="G25" s="17">
        <v>1202</v>
      </c>
      <c r="H25" s="17">
        <v>-301</v>
      </c>
      <c r="I25" s="17">
        <v>-254</v>
      </c>
      <c r="J25" s="725">
        <v>56</v>
      </c>
      <c r="K25" s="726">
        <v>25</v>
      </c>
    </row>
    <row r="26" spans="1:13" s="16" customFormat="1" ht="17.25" customHeight="1" x14ac:dyDescent="0.15">
      <c r="A26" s="554" t="s">
        <v>774</v>
      </c>
      <c r="B26" s="557">
        <f t="shared" si="1"/>
        <v>98765</v>
      </c>
      <c r="C26" s="17">
        <v>104</v>
      </c>
      <c r="D26" s="17">
        <v>53</v>
      </c>
      <c r="E26" s="17">
        <v>51</v>
      </c>
      <c r="F26" s="17">
        <v>808</v>
      </c>
      <c r="G26" s="17">
        <v>596</v>
      </c>
      <c r="H26" s="17">
        <v>212</v>
      </c>
      <c r="I26" s="17">
        <v>263</v>
      </c>
      <c r="J26" s="725">
        <v>44</v>
      </c>
      <c r="K26" s="726">
        <v>20</v>
      </c>
    </row>
    <row r="27" spans="1:13" s="16" customFormat="1" ht="17.25" customHeight="1" x14ac:dyDescent="0.15">
      <c r="A27" s="554" t="s">
        <v>773</v>
      </c>
      <c r="B27" s="557">
        <f t="shared" si="1"/>
        <v>98879</v>
      </c>
      <c r="C27" s="17">
        <v>119</v>
      </c>
      <c r="D27" s="17">
        <v>63</v>
      </c>
      <c r="E27" s="17">
        <v>56</v>
      </c>
      <c r="F27" s="17">
        <v>479</v>
      </c>
      <c r="G27" s="14">
        <v>421</v>
      </c>
      <c r="H27" s="17">
        <v>58</v>
      </c>
      <c r="I27" s="17">
        <v>114</v>
      </c>
      <c r="J27" s="725">
        <v>83</v>
      </c>
      <c r="K27" s="726">
        <v>26</v>
      </c>
      <c r="M27" s="699"/>
    </row>
    <row r="28" spans="1:13" s="16" customFormat="1" ht="17.25" customHeight="1" x14ac:dyDescent="0.15">
      <c r="A28" s="554" t="s">
        <v>772</v>
      </c>
      <c r="B28" s="557">
        <f t="shared" si="1"/>
        <v>99070</v>
      </c>
      <c r="C28" s="17">
        <v>103</v>
      </c>
      <c r="D28" s="17">
        <v>55</v>
      </c>
      <c r="E28" s="17">
        <v>48</v>
      </c>
      <c r="F28" s="17">
        <v>447</v>
      </c>
      <c r="G28" s="17">
        <v>304</v>
      </c>
      <c r="H28" s="700">
        <v>143</v>
      </c>
      <c r="I28" s="17">
        <v>191</v>
      </c>
      <c r="J28" s="725">
        <v>55</v>
      </c>
      <c r="K28" s="726">
        <v>26</v>
      </c>
    </row>
    <row r="29" spans="1:13" s="16" customFormat="1" ht="17.25" customHeight="1" x14ac:dyDescent="0.15">
      <c r="A29" s="554" t="s">
        <v>771</v>
      </c>
      <c r="B29" s="557">
        <f t="shared" si="1"/>
        <v>99092</v>
      </c>
      <c r="C29" s="17">
        <v>85</v>
      </c>
      <c r="D29" s="17">
        <v>71</v>
      </c>
      <c r="E29" s="17">
        <v>14</v>
      </c>
      <c r="F29" s="17">
        <v>469</v>
      </c>
      <c r="G29" s="17">
        <v>461</v>
      </c>
      <c r="H29" s="17">
        <v>8</v>
      </c>
      <c r="I29" s="17">
        <v>22</v>
      </c>
      <c r="J29" s="725">
        <v>47</v>
      </c>
      <c r="K29" s="726">
        <v>34</v>
      </c>
      <c r="M29" s="699"/>
    </row>
    <row r="30" spans="1:13" s="16" customFormat="1" ht="17.25" customHeight="1" x14ac:dyDescent="0.15">
      <c r="A30" s="554" t="s">
        <v>770</v>
      </c>
      <c r="B30" s="557">
        <f t="shared" si="1"/>
        <v>99245</v>
      </c>
      <c r="C30" s="17">
        <v>79</v>
      </c>
      <c r="D30" s="17">
        <v>57</v>
      </c>
      <c r="E30" s="17">
        <v>22</v>
      </c>
      <c r="F30" s="17">
        <v>487</v>
      </c>
      <c r="G30" s="17">
        <v>356</v>
      </c>
      <c r="H30" s="17">
        <v>131</v>
      </c>
      <c r="I30" s="17">
        <v>153</v>
      </c>
      <c r="J30" s="725">
        <v>38</v>
      </c>
      <c r="K30" s="726">
        <v>17</v>
      </c>
    </row>
    <row r="31" spans="1:13" s="16" customFormat="1" ht="17.25" customHeight="1" x14ac:dyDescent="0.15">
      <c r="A31" s="554" t="s">
        <v>769</v>
      </c>
      <c r="B31" s="557">
        <f t="shared" si="1"/>
        <v>99321</v>
      </c>
      <c r="C31" s="17">
        <v>93</v>
      </c>
      <c r="D31" s="17">
        <v>56</v>
      </c>
      <c r="E31" s="17">
        <v>37</v>
      </c>
      <c r="F31" s="17">
        <v>420</v>
      </c>
      <c r="G31" s="17">
        <v>381</v>
      </c>
      <c r="H31" s="17">
        <v>39</v>
      </c>
      <c r="I31" s="17">
        <v>76</v>
      </c>
      <c r="J31" s="725">
        <v>63</v>
      </c>
      <c r="K31" s="726">
        <v>26</v>
      </c>
    </row>
    <row r="32" spans="1:13" s="16" customFormat="1" ht="17.25" customHeight="1" x14ac:dyDescent="0.15">
      <c r="A32" s="554" t="s">
        <v>768</v>
      </c>
      <c r="B32" s="557">
        <f t="shared" si="1"/>
        <v>99484</v>
      </c>
      <c r="C32" s="17">
        <v>114</v>
      </c>
      <c r="D32" s="17">
        <v>58</v>
      </c>
      <c r="E32" s="17">
        <v>56</v>
      </c>
      <c r="F32" s="17">
        <v>472</v>
      </c>
      <c r="G32" s="17">
        <v>365</v>
      </c>
      <c r="H32" s="17">
        <v>107</v>
      </c>
      <c r="I32" s="17">
        <v>163</v>
      </c>
      <c r="J32" s="725">
        <v>40</v>
      </c>
      <c r="K32" s="726">
        <v>20</v>
      </c>
    </row>
    <row r="33" spans="1:11" s="16" customFormat="1" ht="17.25" customHeight="1" x14ac:dyDescent="0.15">
      <c r="A33" s="554" t="s">
        <v>767</v>
      </c>
      <c r="B33" s="557">
        <f t="shared" si="1"/>
        <v>99556</v>
      </c>
      <c r="C33" s="17">
        <v>92</v>
      </c>
      <c r="D33" s="17">
        <v>60</v>
      </c>
      <c r="E33" s="17">
        <v>32</v>
      </c>
      <c r="F33" s="17">
        <v>378</v>
      </c>
      <c r="G33" s="17">
        <v>338</v>
      </c>
      <c r="H33" s="17">
        <v>40</v>
      </c>
      <c r="I33" s="17">
        <v>72</v>
      </c>
      <c r="J33" s="725">
        <v>92</v>
      </c>
      <c r="K33" s="726">
        <v>15</v>
      </c>
    </row>
    <row r="34" spans="1:11" s="16" customFormat="1" ht="17.25" customHeight="1" x14ac:dyDescent="0.15">
      <c r="A34" s="555" t="s">
        <v>766</v>
      </c>
      <c r="B34" s="558">
        <f t="shared" si="1"/>
        <v>99678</v>
      </c>
      <c r="C34" s="21">
        <v>95</v>
      </c>
      <c r="D34" s="698">
        <v>56</v>
      </c>
      <c r="E34" s="21">
        <v>39</v>
      </c>
      <c r="F34" s="697">
        <v>429</v>
      </c>
      <c r="G34" s="21">
        <v>346</v>
      </c>
      <c r="H34" s="21">
        <v>83</v>
      </c>
      <c r="I34" s="21">
        <v>122</v>
      </c>
      <c r="J34" s="727">
        <v>69</v>
      </c>
      <c r="K34" s="728">
        <v>21</v>
      </c>
    </row>
    <row r="35" spans="1:11" s="16" customFormat="1" ht="13.5" customHeight="1" x14ac:dyDescent="0.15">
      <c r="A35" s="489" t="s">
        <v>625</v>
      </c>
      <c r="B35" s="482"/>
      <c r="C35" s="482"/>
      <c r="D35" s="482"/>
      <c r="E35" s="482"/>
      <c r="F35" s="482"/>
      <c r="G35" s="482"/>
      <c r="H35" s="482"/>
      <c r="I35" s="482"/>
      <c r="J35" s="816" t="s">
        <v>626</v>
      </c>
      <c r="K35" s="817"/>
    </row>
    <row r="36" spans="1:11" x14ac:dyDescent="0.15">
      <c r="A36" s="631" t="s">
        <v>637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15">
      <c r="A37" s="173" t="s">
        <v>765</v>
      </c>
      <c r="B37" s="27"/>
      <c r="C37" s="28"/>
      <c r="D37" s="28"/>
      <c r="E37" s="28"/>
      <c r="F37" s="28"/>
      <c r="G37" s="28"/>
      <c r="H37" s="28"/>
      <c r="I37" s="28"/>
      <c r="J37" s="28"/>
      <c r="K37" s="28"/>
    </row>
    <row r="38" spans="1:11" x14ac:dyDescent="0.15">
      <c r="A38" s="29"/>
      <c r="B38" s="30"/>
    </row>
    <row r="40" spans="1:11" x14ac:dyDescent="0.15">
      <c r="F40" s="31"/>
      <c r="K40" s="9"/>
    </row>
  </sheetData>
  <mergeCells count="14">
    <mergeCell ref="J35:K35"/>
    <mergeCell ref="A13:K13"/>
    <mergeCell ref="A15:A16"/>
    <mergeCell ref="C15:E15"/>
    <mergeCell ref="F15:H15"/>
    <mergeCell ref="J15:J16"/>
    <mergeCell ref="K15:K16"/>
    <mergeCell ref="I14:K14"/>
    <mergeCell ref="A7:K7"/>
    <mergeCell ref="A2:K2"/>
    <mergeCell ref="A3:K3"/>
    <mergeCell ref="A4:K4"/>
    <mergeCell ref="A5:K5"/>
    <mergeCell ref="A6:K6"/>
  </mergeCells>
  <phoneticPr fontId="44"/>
  <pageMargins left="0.78740157480314965" right="0.56000000000000005" top="0.98425196850393704" bottom="0.98425196850393704" header="0.51181102362204722" footer="0.51181102362204722"/>
  <pageSetup paperSize="9" scale="98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45"/>
  <sheetViews>
    <sheetView showGridLines="0" workbookViewId="0">
      <selection sqref="A1:F1"/>
    </sheetView>
  </sheetViews>
  <sheetFormatPr defaultRowHeight="13.5" x14ac:dyDescent="0.15"/>
  <cols>
    <col min="1" max="1" width="13" style="61" customWidth="1"/>
    <col min="2" max="2" width="13.375" style="61" customWidth="1"/>
    <col min="3" max="3" width="13.25" style="61" customWidth="1"/>
    <col min="4" max="5" width="13.375" style="61" customWidth="1"/>
    <col min="6" max="6" width="20.625" style="61" customWidth="1"/>
    <col min="7" max="7" width="0.5" style="61" customWidth="1"/>
    <col min="8" max="16384" width="9" style="61"/>
  </cols>
  <sheetData>
    <row r="1" spans="1:6" ht="18.75" x14ac:dyDescent="0.15">
      <c r="A1" s="928" t="s">
        <v>333</v>
      </c>
      <c r="B1" s="928"/>
      <c r="C1" s="928"/>
      <c r="D1" s="928"/>
      <c r="E1" s="928"/>
      <c r="F1" s="928"/>
    </row>
    <row r="2" spans="1:6" ht="9" customHeight="1" x14ac:dyDescent="0.15">
      <c r="A2" s="43"/>
      <c r="B2" s="43"/>
      <c r="C2" s="43"/>
      <c r="D2" s="43"/>
      <c r="E2" s="43"/>
      <c r="F2" s="43"/>
    </row>
    <row r="3" spans="1:6" x14ac:dyDescent="0.15">
      <c r="A3" s="45"/>
      <c r="B3" s="45"/>
      <c r="C3" s="45"/>
      <c r="D3" s="45"/>
      <c r="E3" s="45"/>
      <c r="F3" s="330" t="s">
        <v>636</v>
      </c>
    </row>
    <row r="4" spans="1:6" ht="11.25" customHeight="1" x14ac:dyDescent="0.15">
      <c r="A4" s="1012" t="s">
        <v>84</v>
      </c>
      <c r="B4" s="288" t="s">
        <v>334</v>
      </c>
      <c r="C4" s="1014" t="s">
        <v>335</v>
      </c>
      <c r="D4" s="1014" t="s">
        <v>794</v>
      </c>
      <c r="E4" s="288" t="s">
        <v>796</v>
      </c>
      <c r="F4" s="1016" t="s">
        <v>336</v>
      </c>
    </row>
    <row r="5" spans="1:6" ht="9" customHeight="1" x14ac:dyDescent="0.15">
      <c r="A5" s="1013"/>
      <c r="B5" s="331" t="s">
        <v>337</v>
      </c>
      <c r="C5" s="1015"/>
      <c r="D5" s="1015"/>
      <c r="E5" s="331" t="s">
        <v>337</v>
      </c>
      <c r="F5" s="1017"/>
    </row>
    <row r="6" spans="1:6" s="157" customFormat="1" ht="20.100000000000001" customHeight="1" x14ac:dyDescent="0.15">
      <c r="A6" s="290" t="s">
        <v>134</v>
      </c>
      <c r="B6" s="332">
        <v>81790</v>
      </c>
      <c r="C6" s="332">
        <v>10815</v>
      </c>
      <c r="D6" s="333">
        <v>15.237759774568509</v>
      </c>
      <c r="E6" s="334">
        <v>12.2</v>
      </c>
      <c r="F6" s="335">
        <v>6704.0983606557384</v>
      </c>
    </row>
    <row r="7" spans="1:6" s="157" customFormat="1" ht="20.100000000000001" customHeight="1" x14ac:dyDescent="0.15">
      <c r="A7" s="290" t="s">
        <v>135</v>
      </c>
      <c r="B7" s="332">
        <v>85720</v>
      </c>
      <c r="C7" s="332">
        <v>3930</v>
      </c>
      <c r="D7" s="333">
        <v>4.8049883848881283</v>
      </c>
      <c r="E7" s="334">
        <v>12.6</v>
      </c>
      <c r="F7" s="335">
        <v>6803.1746031746034</v>
      </c>
    </row>
    <row r="8" spans="1:6" s="157" customFormat="1" ht="20.100000000000001" customHeight="1" x14ac:dyDescent="0.15">
      <c r="A8" s="290" t="s">
        <v>91</v>
      </c>
      <c r="B8" s="332">
        <v>88908</v>
      </c>
      <c r="C8" s="332">
        <v>3188</v>
      </c>
      <c r="D8" s="333">
        <v>3.7190853943070463</v>
      </c>
      <c r="E8" s="334">
        <v>12.6</v>
      </c>
      <c r="F8" s="335">
        <v>7056.1904761904761</v>
      </c>
    </row>
    <row r="9" spans="1:6" s="157" customFormat="1" ht="20.100000000000001" customHeight="1" x14ac:dyDescent="0.15">
      <c r="A9" s="290" t="s">
        <v>13</v>
      </c>
      <c r="B9" s="332">
        <v>91119</v>
      </c>
      <c r="C9" s="332">
        <v>2211</v>
      </c>
      <c r="D9" s="333">
        <v>2.4868403290000001</v>
      </c>
      <c r="E9" s="334">
        <v>12.68</v>
      </c>
      <c r="F9" s="335">
        <v>7186</v>
      </c>
    </row>
    <row r="10" spans="1:6" s="157" customFormat="1" ht="19.5" customHeight="1" x14ac:dyDescent="0.15">
      <c r="A10" s="336" t="s">
        <v>543</v>
      </c>
      <c r="B10" s="337">
        <v>95504</v>
      </c>
      <c r="C10" s="337">
        <v>4385</v>
      </c>
      <c r="D10" s="338">
        <v>4.8123881956999996</v>
      </c>
      <c r="E10" s="339">
        <v>12.69</v>
      </c>
      <c r="F10" s="340">
        <v>7525.9</v>
      </c>
    </row>
    <row r="11" spans="1:6" s="157" customFormat="1" x14ac:dyDescent="0.15">
      <c r="A11" s="319"/>
      <c r="B11" s="57"/>
      <c r="C11" s="57"/>
      <c r="D11" s="57"/>
      <c r="E11" s="57"/>
      <c r="F11" s="341" t="s">
        <v>115</v>
      </c>
    </row>
    <row r="23" spans="5:6" x14ac:dyDescent="0.15">
      <c r="E23" s="170"/>
      <c r="F23" s="170"/>
    </row>
    <row r="24" spans="5:6" x14ac:dyDescent="0.15">
      <c r="E24" s="170"/>
      <c r="F24" s="170"/>
    </row>
    <row r="25" spans="5:6" x14ac:dyDescent="0.15">
      <c r="E25" s="170"/>
      <c r="F25" s="170"/>
    </row>
    <row r="26" spans="5:6" x14ac:dyDescent="0.15">
      <c r="E26" s="170"/>
      <c r="F26" s="170"/>
    </row>
    <row r="27" spans="5:6" x14ac:dyDescent="0.15">
      <c r="E27" s="170"/>
      <c r="F27" s="170"/>
    </row>
    <row r="28" spans="5:6" x14ac:dyDescent="0.15">
      <c r="E28" s="170"/>
      <c r="F28" s="170"/>
    </row>
    <row r="29" spans="5:6" x14ac:dyDescent="0.15">
      <c r="E29" s="170"/>
      <c r="F29" s="170"/>
    </row>
    <row r="30" spans="5:6" x14ac:dyDescent="0.15">
      <c r="E30" s="170"/>
      <c r="F30" s="170"/>
    </row>
    <row r="31" spans="5:6" x14ac:dyDescent="0.15">
      <c r="E31" s="170"/>
      <c r="F31" s="170"/>
    </row>
    <row r="32" spans="5:6" x14ac:dyDescent="0.15">
      <c r="E32" s="170"/>
      <c r="F32" s="170"/>
    </row>
    <row r="33" spans="4:6" x14ac:dyDescent="0.15">
      <c r="E33" s="170"/>
      <c r="F33" s="170"/>
    </row>
    <row r="34" spans="4:6" x14ac:dyDescent="0.15">
      <c r="E34" s="170"/>
      <c r="F34" s="170"/>
    </row>
    <row r="35" spans="4:6" x14ac:dyDescent="0.15">
      <c r="D35" s="170"/>
      <c r="E35" s="170"/>
      <c r="F35" s="170"/>
    </row>
    <row r="36" spans="4:6" x14ac:dyDescent="0.15">
      <c r="E36" s="170"/>
      <c r="F36" s="170"/>
    </row>
    <row r="37" spans="4:6" x14ac:dyDescent="0.15">
      <c r="E37" s="170"/>
      <c r="F37" s="170"/>
    </row>
    <row r="38" spans="4:6" x14ac:dyDescent="0.15">
      <c r="E38" s="170"/>
      <c r="F38" s="170"/>
    </row>
    <row r="39" spans="4:6" x14ac:dyDescent="0.15">
      <c r="E39" s="170"/>
      <c r="F39" s="170"/>
    </row>
    <row r="40" spans="4:6" x14ac:dyDescent="0.15">
      <c r="E40" s="170"/>
      <c r="F40" s="170"/>
    </row>
    <row r="41" spans="4:6" x14ac:dyDescent="0.15">
      <c r="E41" s="170"/>
      <c r="F41" s="170"/>
    </row>
    <row r="42" spans="4:6" x14ac:dyDescent="0.15">
      <c r="E42" s="170"/>
      <c r="F42" s="170"/>
    </row>
    <row r="43" spans="4:6" x14ac:dyDescent="0.15">
      <c r="E43" s="170"/>
      <c r="F43" s="170"/>
    </row>
    <row r="44" spans="4:6" x14ac:dyDescent="0.15">
      <c r="E44" s="170"/>
      <c r="F44" s="170"/>
    </row>
    <row r="45" spans="4:6" x14ac:dyDescent="0.15">
      <c r="E45" s="170"/>
      <c r="F45" s="170"/>
    </row>
  </sheetData>
  <mergeCells count="5">
    <mergeCell ref="A1:F1"/>
    <mergeCell ref="A4:A5"/>
    <mergeCell ref="C4:C5"/>
    <mergeCell ref="D4:D5"/>
    <mergeCell ref="F4:F5"/>
  </mergeCells>
  <phoneticPr fontId="3"/>
  <pageMargins left="0.75" right="0.32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38"/>
  <sheetViews>
    <sheetView showGridLines="0" workbookViewId="0">
      <selection sqref="A1:G1"/>
    </sheetView>
  </sheetViews>
  <sheetFormatPr defaultRowHeight="13.5" x14ac:dyDescent="0.15"/>
  <cols>
    <col min="1" max="1" width="25.5" style="61" customWidth="1"/>
    <col min="2" max="7" width="10.625" style="61" customWidth="1"/>
    <col min="8" max="16384" width="9" style="61"/>
  </cols>
  <sheetData>
    <row r="1" spans="1:7" ht="17.25" x14ac:dyDescent="0.15">
      <c r="A1" s="1018" t="s">
        <v>338</v>
      </c>
      <c r="B1" s="1018"/>
      <c r="C1" s="1018"/>
      <c r="D1" s="1018"/>
      <c r="E1" s="1018"/>
      <c r="F1" s="1018"/>
      <c r="G1" s="1018"/>
    </row>
    <row r="2" spans="1:7" ht="17.25" x14ac:dyDescent="0.15">
      <c r="A2" s="1018" t="s">
        <v>339</v>
      </c>
      <c r="B2" s="1018"/>
      <c r="C2" s="1018"/>
      <c r="D2" s="1018"/>
      <c r="E2" s="1018"/>
      <c r="F2" s="1018"/>
      <c r="G2" s="1018"/>
    </row>
    <row r="3" spans="1:7" x14ac:dyDescent="0.15">
      <c r="A3" s="45"/>
      <c r="B3" s="45"/>
      <c r="C3" s="45"/>
      <c r="D3" s="45"/>
      <c r="E3" s="45"/>
      <c r="F3" s="45"/>
      <c r="G3" s="46" t="s">
        <v>671</v>
      </c>
    </row>
    <row r="4" spans="1:7" ht="20.25" customHeight="1" x14ac:dyDescent="0.15">
      <c r="A4" s="1012" t="s">
        <v>523</v>
      </c>
      <c r="B4" s="1014" t="s">
        <v>6</v>
      </c>
      <c r="C4" s="1019" t="s">
        <v>340</v>
      </c>
      <c r="D4" s="1020"/>
      <c r="E4" s="1021" t="s">
        <v>341</v>
      </c>
      <c r="F4" s="1014" t="s">
        <v>342</v>
      </c>
      <c r="G4" s="342" t="s">
        <v>158</v>
      </c>
    </row>
    <row r="5" spans="1:7" ht="20.25" customHeight="1" x14ac:dyDescent="0.15">
      <c r="A5" s="1013"/>
      <c r="B5" s="1015"/>
      <c r="C5" s="343" t="s">
        <v>343</v>
      </c>
      <c r="D5" s="344" t="s">
        <v>344</v>
      </c>
      <c r="E5" s="1022"/>
      <c r="F5" s="1015"/>
      <c r="G5" s="345" t="s">
        <v>330</v>
      </c>
    </row>
    <row r="6" spans="1:7" s="157" customFormat="1" ht="31.5" customHeight="1" x14ac:dyDescent="0.15">
      <c r="A6" s="346" t="s">
        <v>273</v>
      </c>
      <c r="B6" s="347">
        <v>39291</v>
      </c>
      <c r="C6" s="348">
        <v>21923</v>
      </c>
      <c r="D6" s="348">
        <v>2386</v>
      </c>
      <c r="E6" s="348">
        <v>923</v>
      </c>
      <c r="F6" s="348">
        <v>13951</v>
      </c>
      <c r="G6" s="349">
        <v>1497</v>
      </c>
    </row>
    <row r="7" spans="1:7" s="157" customFormat="1" ht="31.5" customHeight="1" x14ac:dyDescent="0.15">
      <c r="A7" s="350" t="s">
        <v>345</v>
      </c>
      <c r="B7" s="351">
        <v>10777</v>
      </c>
      <c r="C7" s="352">
        <v>6029</v>
      </c>
      <c r="D7" s="352">
        <v>1577</v>
      </c>
      <c r="E7" s="352">
        <v>199</v>
      </c>
      <c r="F7" s="352">
        <v>2972</v>
      </c>
      <c r="G7" s="353">
        <v>1123</v>
      </c>
    </row>
    <row r="8" spans="1:7" s="157" customFormat="1" ht="31.5" customHeight="1" x14ac:dyDescent="0.15">
      <c r="A8" s="354" t="s">
        <v>346</v>
      </c>
      <c r="B8" s="351">
        <v>95156</v>
      </c>
      <c r="C8" s="352">
        <v>68457</v>
      </c>
      <c r="D8" s="352">
        <v>9840</v>
      </c>
      <c r="E8" s="352">
        <v>2524</v>
      </c>
      <c r="F8" s="352">
        <v>13951</v>
      </c>
      <c r="G8" s="353">
        <v>7368</v>
      </c>
    </row>
    <row r="9" spans="1:7" s="157" customFormat="1" ht="31.5" customHeight="1" x14ac:dyDescent="0.15">
      <c r="A9" s="355" t="s">
        <v>347</v>
      </c>
      <c r="B9" s="351">
        <v>25323</v>
      </c>
      <c r="C9" s="352">
        <v>14866</v>
      </c>
      <c r="D9" s="352">
        <v>6827</v>
      </c>
      <c r="E9" s="352">
        <v>658</v>
      </c>
      <c r="F9" s="352">
        <v>2972</v>
      </c>
      <c r="G9" s="353">
        <v>5482</v>
      </c>
    </row>
    <row r="10" spans="1:7" s="157" customFormat="1" ht="31.5" customHeight="1" x14ac:dyDescent="0.15">
      <c r="A10" s="356" t="s">
        <v>348</v>
      </c>
      <c r="B10" s="357">
        <v>15091</v>
      </c>
      <c r="C10" s="358">
        <v>9576</v>
      </c>
      <c r="D10" s="358">
        <v>2260</v>
      </c>
      <c r="E10" s="358">
        <v>283</v>
      </c>
      <c r="F10" s="358">
        <v>2972</v>
      </c>
      <c r="G10" s="353">
        <v>1536</v>
      </c>
    </row>
    <row r="11" spans="1:7" s="157" customFormat="1" x14ac:dyDescent="0.15">
      <c r="A11" s="359" t="s">
        <v>349</v>
      </c>
      <c r="B11" s="146"/>
      <c r="C11" s="146"/>
      <c r="D11" s="146"/>
      <c r="E11" s="146"/>
      <c r="F11" s="146"/>
      <c r="G11" s="58" t="s">
        <v>670</v>
      </c>
    </row>
    <row r="12" spans="1:7" x14ac:dyDescent="0.15">
      <c r="A12" s="45"/>
      <c r="B12" s="45"/>
      <c r="C12" s="45"/>
      <c r="D12" s="45"/>
      <c r="E12" s="45"/>
      <c r="F12" s="45"/>
      <c r="G12" s="45"/>
    </row>
    <row r="15" spans="1:7" x14ac:dyDescent="0.15">
      <c r="G15" s="360"/>
    </row>
    <row r="16" spans="1:7" x14ac:dyDescent="0.15">
      <c r="G16" s="360"/>
    </row>
    <row r="21" spans="3:8" x14ac:dyDescent="0.15">
      <c r="C21" s="170"/>
      <c r="D21" s="170"/>
      <c r="E21" s="170"/>
      <c r="F21" s="170"/>
      <c r="G21" s="170"/>
      <c r="H21" s="170"/>
    </row>
    <row r="22" spans="3:8" x14ac:dyDescent="0.15">
      <c r="C22" s="170"/>
      <c r="D22" s="170"/>
      <c r="E22" s="170"/>
      <c r="F22" s="170"/>
      <c r="G22" s="170"/>
      <c r="H22" s="170"/>
    </row>
    <row r="23" spans="3:8" x14ac:dyDescent="0.15">
      <c r="C23" s="170"/>
      <c r="D23" s="170"/>
      <c r="E23" s="170"/>
      <c r="F23" s="170"/>
      <c r="G23" s="170"/>
      <c r="H23" s="170"/>
    </row>
    <row r="24" spans="3:8" x14ac:dyDescent="0.15">
      <c r="C24" s="170"/>
      <c r="D24" s="170"/>
      <c r="E24" s="170"/>
      <c r="F24" s="170"/>
      <c r="G24" s="170"/>
      <c r="H24" s="170"/>
    </row>
    <row r="25" spans="3:8" x14ac:dyDescent="0.15">
      <c r="C25" s="170"/>
      <c r="D25" s="170"/>
      <c r="E25" s="170"/>
      <c r="F25" s="170"/>
      <c r="G25" s="170"/>
      <c r="H25" s="170"/>
    </row>
    <row r="26" spans="3:8" x14ac:dyDescent="0.15">
      <c r="C26" s="170"/>
      <c r="D26" s="170"/>
      <c r="E26" s="170"/>
      <c r="F26" s="170"/>
      <c r="G26" s="170"/>
      <c r="H26" s="170"/>
    </row>
    <row r="27" spans="3:8" x14ac:dyDescent="0.15">
      <c r="C27" s="170"/>
      <c r="D27" s="170"/>
      <c r="E27" s="170"/>
      <c r="F27" s="170"/>
      <c r="G27" s="170"/>
      <c r="H27" s="170"/>
    </row>
    <row r="28" spans="3:8" x14ac:dyDescent="0.15">
      <c r="C28" s="170"/>
      <c r="D28" s="170"/>
      <c r="E28" s="170"/>
      <c r="F28" s="170"/>
      <c r="G28" s="170"/>
      <c r="H28" s="170"/>
    </row>
    <row r="29" spans="3:8" x14ac:dyDescent="0.15">
      <c r="C29" s="170"/>
      <c r="D29" s="170"/>
      <c r="E29" s="170"/>
      <c r="F29" s="170"/>
      <c r="G29" s="170"/>
      <c r="H29" s="170"/>
    </row>
    <row r="30" spans="3:8" x14ac:dyDescent="0.15">
      <c r="C30" s="170"/>
      <c r="D30" s="170"/>
      <c r="E30" s="170"/>
      <c r="F30" s="170"/>
      <c r="G30" s="170"/>
      <c r="H30" s="170"/>
    </row>
    <row r="31" spans="3:8" x14ac:dyDescent="0.15">
      <c r="C31" s="170"/>
      <c r="D31" s="170"/>
      <c r="E31" s="170"/>
      <c r="F31" s="170"/>
      <c r="G31" s="170"/>
      <c r="H31" s="170"/>
    </row>
    <row r="32" spans="3:8" x14ac:dyDescent="0.15">
      <c r="C32" s="170"/>
      <c r="D32" s="170"/>
      <c r="E32" s="170"/>
      <c r="F32" s="170"/>
      <c r="G32" s="170"/>
      <c r="H32" s="170"/>
    </row>
    <row r="33" spans="3:8" x14ac:dyDescent="0.15">
      <c r="C33" s="170"/>
      <c r="D33" s="170"/>
      <c r="E33" s="170"/>
      <c r="F33" s="170"/>
      <c r="G33" s="170"/>
      <c r="H33" s="170"/>
    </row>
    <row r="34" spans="3:8" x14ac:dyDescent="0.15">
      <c r="C34" s="170"/>
      <c r="D34" s="170"/>
      <c r="E34" s="170"/>
      <c r="F34" s="170"/>
      <c r="G34" s="170"/>
      <c r="H34" s="170"/>
    </row>
    <row r="35" spans="3:8" x14ac:dyDescent="0.15">
      <c r="C35" s="170"/>
      <c r="D35" s="170"/>
      <c r="E35" s="170"/>
      <c r="F35" s="170"/>
      <c r="G35" s="170"/>
      <c r="H35" s="170"/>
    </row>
    <row r="36" spans="3:8" x14ac:dyDescent="0.15">
      <c r="C36" s="170"/>
      <c r="D36" s="170"/>
      <c r="E36" s="170"/>
      <c r="F36" s="170"/>
      <c r="G36" s="170"/>
      <c r="H36" s="170"/>
    </row>
    <row r="37" spans="3:8" x14ac:dyDescent="0.15">
      <c r="C37" s="170"/>
      <c r="D37" s="170"/>
      <c r="E37" s="170"/>
      <c r="F37" s="170"/>
      <c r="G37" s="170"/>
      <c r="H37" s="170"/>
    </row>
    <row r="38" spans="3:8" x14ac:dyDescent="0.15">
      <c r="C38" s="170"/>
      <c r="D38" s="170"/>
      <c r="E38" s="170"/>
      <c r="F38" s="170"/>
      <c r="G38" s="170"/>
      <c r="H38" s="170"/>
    </row>
  </sheetData>
  <mergeCells count="7">
    <mergeCell ref="A1:G1"/>
    <mergeCell ref="A2:G2"/>
    <mergeCell ref="A4:A5"/>
    <mergeCell ref="B4:B5"/>
    <mergeCell ref="C4:D4"/>
    <mergeCell ref="E4:E5"/>
    <mergeCell ref="F4:F5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E37"/>
  <sheetViews>
    <sheetView showGridLines="0" zoomScaleNormal="100" workbookViewId="0"/>
  </sheetViews>
  <sheetFormatPr defaultRowHeight="13.5" x14ac:dyDescent="0.15"/>
  <cols>
    <col min="1" max="1" width="1.375" style="33" customWidth="1"/>
    <col min="2" max="2" width="17.625" style="33" customWidth="1"/>
    <col min="3" max="3" width="1.625" style="33" customWidth="1"/>
    <col min="4" max="8" width="6.625" style="33" customWidth="1"/>
    <col min="9" max="9" width="4.625" style="33" customWidth="1"/>
    <col min="10" max="10" width="6.625" style="33" customWidth="1"/>
    <col min="11" max="12" width="4.625" style="33" customWidth="1"/>
    <col min="13" max="14" width="6.625" style="33" customWidth="1"/>
    <col min="15" max="15" width="5.375" style="33" customWidth="1"/>
    <col min="16" max="16" width="6.625" style="392" customWidth="1"/>
    <col min="17" max="18" width="4.625" style="33" customWidth="1"/>
    <col min="19" max="19" width="6.625" style="33" customWidth="1"/>
    <col min="20" max="20" width="4.625" style="33" customWidth="1"/>
    <col min="21" max="21" width="4.625" style="390" customWidth="1"/>
    <col min="22" max="23" width="6.625" style="33" customWidth="1"/>
    <col min="24" max="24" width="4.625" style="390" customWidth="1"/>
    <col min="25" max="25" width="6.625" style="391" customWidth="1"/>
    <col min="26" max="26" width="4.625" style="390" customWidth="1"/>
    <col min="27" max="30" width="4.625" style="33" customWidth="1"/>
    <col min="31" max="31" width="6.625" style="33" customWidth="1"/>
    <col min="32" max="16384" width="9" style="33"/>
  </cols>
  <sheetData>
    <row r="1" spans="1:30" s="765" customFormat="1" ht="17.25" x14ac:dyDescent="0.2">
      <c r="B1" s="766"/>
      <c r="C1" s="766"/>
      <c r="D1" s="766"/>
      <c r="E1" s="766"/>
      <c r="F1" s="766"/>
      <c r="G1" s="766"/>
      <c r="H1" s="766"/>
      <c r="I1" s="766"/>
      <c r="J1" s="766"/>
      <c r="K1" s="766"/>
      <c r="N1" s="767" t="s">
        <v>350</v>
      </c>
      <c r="O1" s="768" t="s">
        <v>351</v>
      </c>
      <c r="P1" s="769"/>
      <c r="R1" s="766"/>
      <c r="S1" s="766"/>
      <c r="T1" s="766"/>
      <c r="U1" s="766"/>
      <c r="V1" s="766"/>
      <c r="W1" s="766"/>
      <c r="X1" s="766"/>
      <c r="Y1" s="766"/>
      <c r="Z1" s="766"/>
      <c r="AA1" s="766"/>
      <c r="AB1" s="766"/>
      <c r="AC1" s="766"/>
    </row>
    <row r="2" spans="1:30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228"/>
      <c r="L2" s="228"/>
      <c r="M2" s="228"/>
      <c r="N2" s="228"/>
      <c r="O2" s="228"/>
      <c r="P2" s="361"/>
      <c r="Q2" s="8"/>
      <c r="R2" s="8"/>
      <c r="S2" s="8"/>
      <c r="T2" s="8"/>
      <c r="U2" s="362"/>
      <c r="V2" s="8"/>
      <c r="W2" s="8"/>
      <c r="X2" s="362"/>
      <c r="Y2" s="882" t="s">
        <v>719</v>
      </c>
      <c r="Z2" s="882"/>
      <c r="AA2" s="882"/>
      <c r="AB2" s="882"/>
      <c r="AC2" s="882"/>
      <c r="AD2" s="882"/>
    </row>
    <row r="3" spans="1:30" s="366" customFormat="1" ht="14.1" customHeight="1" x14ac:dyDescent="0.15">
      <c r="A3" s="1029" t="s">
        <v>352</v>
      </c>
      <c r="B3" s="1029"/>
      <c r="C3" s="1042"/>
      <c r="D3" s="878" t="s">
        <v>353</v>
      </c>
      <c r="E3" s="1029"/>
      <c r="F3" s="1029"/>
      <c r="G3" s="1029"/>
      <c r="H3" s="1029"/>
      <c r="I3" s="1047"/>
      <c r="J3" s="1047"/>
      <c r="K3" s="1047"/>
      <c r="L3" s="1048"/>
      <c r="M3" s="477"/>
      <c r="N3" s="363"/>
      <c r="O3" s="363"/>
      <c r="P3" s="364"/>
      <c r="Q3" s="363" t="s">
        <v>7</v>
      </c>
      <c r="R3" s="363"/>
      <c r="S3" s="363"/>
      <c r="T3" s="363"/>
      <c r="U3" s="365"/>
      <c r="V3" s="878" t="s">
        <v>8</v>
      </c>
      <c r="W3" s="1029"/>
      <c r="X3" s="1029"/>
      <c r="Y3" s="1030"/>
      <c r="Z3" s="1029"/>
      <c r="AA3" s="1029"/>
      <c r="AB3" s="1029"/>
      <c r="AC3" s="1029"/>
      <c r="AD3" s="1029"/>
    </row>
    <row r="4" spans="1:30" s="366" customFormat="1" ht="14.1" customHeight="1" x14ac:dyDescent="0.15">
      <c r="A4" s="1043"/>
      <c r="B4" s="1043"/>
      <c r="C4" s="1044"/>
      <c r="D4" s="1026" t="s">
        <v>46</v>
      </c>
      <c r="E4" s="1031" t="s">
        <v>354</v>
      </c>
      <c r="F4" s="1032"/>
      <c r="G4" s="1041"/>
      <c r="H4" s="1034" t="s">
        <v>355</v>
      </c>
      <c r="I4" s="1023" t="s">
        <v>356</v>
      </c>
      <c r="J4" s="1023" t="s">
        <v>357</v>
      </c>
      <c r="K4" s="1025" t="s">
        <v>358</v>
      </c>
      <c r="L4" s="1025" t="s">
        <v>359</v>
      </c>
      <c r="M4" s="1026" t="s">
        <v>46</v>
      </c>
      <c r="N4" s="367"/>
      <c r="O4" s="368" t="s">
        <v>354</v>
      </c>
      <c r="P4" s="369"/>
      <c r="Q4" s="1038" t="s">
        <v>355</v>
      </c>
      <c r="R4" s="1023" t="s">
        <v>356</v>
      </c>
      <c r="S4" s="1023" t="s">
        <v>357</v>
      </c>
      <c r="T4" s="1025" t="s">
        <v>358</v>
      </c>
      <c r="U4" s="1025" t="s">
        <v>359</v>
      </c>
      <c r="V4" s="1026" t="s">
        <v>46</v>
      </c>
      <c r="W4" s="1031" t="s">
        <v>354</v>
      </c>
      <c r="X4" s="1032"/>
      <c r="Y4" s="1033"/>
      <c r="Z4" s="1034" t="s">
        <v>355</v>
      </c>
      <c r="AA4" s="1023" t="s">
        <v>356</v>
      </c>
      <c r="AB4" s="1023" t="s">
        <v>357</v>
      </c>
      <c r="AC4" s="1025" t="s">
        <v>358</v>
      </c>
      <c r="AD4" s="1036" t="s">
        <v>359</v>
      </c>
    </row>
    <row r="5" spans="1:30" s="366" customFormat="1" ht="50.1" customHeight="1" x14ac:dyDescent="0.15">
      <c r="A5" s="1045"/>
      <c r="B5" s="1045"/>
      <c r="C5" s="1046"/>
      <c r="D5" s="1038"/>
      <c r="E5" s="370" t="s">
        <v>360</v>
      </c>
      <c r="F5" s="370" t="s">
        <v>361</v>
      </c>
      <c r="G5" s="371" t="s">
        <v>362</v>
      </c>
      <c r="H5" s="1035"/>
      <c r="I5" s="1024"/>
      <c r="J5" s="1024"/>
      <c r="K5" s="1026"/>
      <c r="L5" s="1026"/>
      <c r="M5" s="1038"/>
      <c r="N5" s="371" t="s">
        <v>360</v>
      </c>
      <c r="O5" s="372" t="s">
        <v>361</v>
      </c>
      <c r="P5" s="370" t="s">
        <v>362</v>
      </c>
      <c r="Q5" s="1041"/>
      <c r="R5" s="1024"/>
      <c r="S5" s="1024"/>
      <c r="T5" s="1026"/>
      <c r="U5" s="1026"/>
      <c r="V5" s="1038"/>
      <c r="W5" s="371" t="s">
        <v>360</v>
      </c>
      <c r="X5" s="371" t="s">
        <v>363</v>
      </c>
      <c r="Y5" s="371" t="s">
        <v>362</v>
      </c>
      <c r="Z5" s="1035"/>
      <c r="AA5" s="1024"/>
      <c r="AB5" s="1024"/>
      <c r="AC5" s="1026"/>
      <c r="AD5" s="1037"/>
    </row>
    <row r="6" spans="1:30" s="35" customFormat="1" ht="15" customHeight="1" x14ac:dyDescent="0.15">
      <c r="A6" s="1027" t="s">
        <v>46</v>
      </c>
      <c r="B6" s="1028"/>
      <c r="C6" s="1028"/>
      <c r="D6" s="611">
        <v>37853</v>
      </c>
      <c r="E6" s="611">
        <v>18492</v>
      </c>
      <c r="F6" s="611">
        <v>1047</v>
      </c>
      <c r="G6" s="611">
        <v>10348</v>
      </c>
      <c r="H6" s="612">
        <v>1253</v>
      </c>
      <c r="I6" s="611">
        <v>987</v>
      </c>
      <c r="J6" s="611">
        <v>2061</v>
      </c>
      <c r="K6" s="611">
        <v>613</v>
      </c>
      <c r="L6" s="611">
        <v>25</v>
      </c>
      <c r="M6" s="611">
        <v>20493</v>
      </c>
      <c r="N6" s="611">
        <v>11742</v>
      </c>
      <c r="O6" s="611">
        <v>439</v>
      </c>
      <c r="P6" s="613">
        <v>3131</v>
      </c>
      <c r="Q6" s="612">
        <v>989</v>
      </c>
      <c r="R6" s="611">
        <v>778</v>
      </c>
      <c r="S6" s="611">
        <v>1473</v>
      </c>
      <c r="T6" s="611">
        <v>153</v>
      </c>
      <c r="U6" s="611">
        <v>4</v>
      </c>
      <c r="V6" s="612">
        <v>17360</v>
      </c>
      <c r="W6" s="611">
        <v>6750</v>
      </c>
      <c r="X6" s="611">
        <v>608</v>
      </c>
      <c r="Y6" s="613">
        <v>7217</v>
      </c>
      <c r="Z6" s="614">
        <v>264</v>
      </c>
      <c r="AA6" s="611">
        <v>209</v>
      </c>
      <c r="AB6" s="611">
        <v>588</v>
      </c>
      <c r="AC6" s="611">
        <v>460</v>
      </c>
      <c r="AD6" s="615">
        <v>21</v>
      </c>
    </row>
    <row r="7" spans="1:30" s="35" customFormat="1" ht="15" customHeight="1" x14ac:dyDescent="0.15">
      <c r="A7" s="373"/>
      <c r="B7" s="192" t="s">
        <v>183</v>
      </c>
      <c r="C7" s="192"/>
      <c r="D7" s="616">
        <v>230</v>
      </c>
      <c r="E7" s="616">
        <v>48</v>
      </c>
      <c r="F7" s="616">
        <v>4</v>
      </c>
      <c r="G7" s="616">
        <v>42</v>
      </c>
      <c r="H7" s="617">
        <v>5</v>
      </c>
      <c r="I7" s="616">
        <v>11</v>
      </c>
      <c r="J7" s="616">
        <v>84</v>
      </c>
      <c r="K7" s="616">
        <v>33</v>
      </c>
      <c r="L7" s="618" t="s">
        <v>216</v>
      </c>
      <c r="M7" s="616">
        <v>185</v>
      </c>
      <c r="N7" s="616">
        <v>42</v>
      </c>
      <c r="O7" s="616">
        <v>4</v>
      </c>
      <c r="P7" s="619">
        <v>28</v>
      </c>
      <c r="Q7" s="617">
        <v>4</v>
      </c>
      <c r="R7" s="616">
        <v>11</v>
      </c>
      <c r="S7" s="616">
        <v>78</v>
      </c>
      <c r="T7" s="616">
        <v>15</v>
      </c>
      <c r="U7" s="618" t="s">
        <v>216</v>
      </c>
      <c r="V7" s="620">
        <v>45</v>
      </c>
      <c r="W7" s="616">
        <v>6</v>
      </c>
      <c r="X7" s="618" t="s">
        <v>216</v>
      </c>
      <c r="Y7" s="619">
        <v>14</v>
      </c>
      <c r="Z7" s="621">
        <v>1</v>
      </c>
      <c r="AA7" s="618" t="s">
        <v>216</v>
      </c>
      <c r="AB7" s="618">
        <v>6</v>
      </c>
      <c r="AC7" s="618">
        <v>18</v>
      </c>
      <c r="AD7" s="622" t="s">
        <v>216</v>
      </c>
    </row>
    <row r="8" spans="1:30" s="35" customFormat="1" ht="15" customHeight="1" x14ac:dyDescent="0.15">
      <c r="A8" s="373"/>
      <c r="B8" s="192" t="s">
        <v>364</v>
      </c>
      <c r="C8" s="192"/>
      <c r="D8" s="616">
        <v>37</v>
      </c>
      <c r="E8" s="616">
        <v>2</v>
      </c>
      <c r="F8" s="618">
        <v>2</v>
      </c>
      <c r="G8" s="616">
        <v>3</v>
      </c>
      <c r="H8" s="618" t="s">
        <v>216</v>
      </c>
      <c r="I8" s="616">
        <v>8</v>
      </c>
      <c r="J8" s="616">
        <v>18</v>
      </c>
      <c r="K8" s="618">
        <v>2</v>
      </c>
      <c r="L8" s="618" t="s">
        <v>216</v>
      </c>
      <c r="M8" s="616">
        <v>35</v>
      </c>
      <c r="N8" s="616">
        <v>2</v>
      </c>
      <c r="O8" s="618">
        <v>2</v>
      </c>
      <c r="P8" s="619">
        <v>3</v>
      </c>
      <c r="Q8" s="623" t="s">
        <v>216</v>
      </c>
      <c r="R8" s="616">
        <v>7</v>
      </c>
      <c r="S8" s="616">
        <v>17</v>
      </c>
      <c r="T8" s="616">
        <v>2</v>
      </c>
      <c r="U8" s="618" t="s">
        <v>216</v>
      </c>
      <c r="V8" s="620">
        <v>2</v>
      </c>
      <c r="W8" s="618" t="s">
        <v>216</v>
      </c>
      <c r="X8" s="618" t="s">
        <v>216</v>
      </c>
      <c r="Y8" s="624" t="s">
        <v>216</v>
      </c>
      <c r="Z8" s="621" t="s">
        <v>216</v>
      </c>
      <c r="AA8" s="618">
        <v>1</v>
      </c>
      <c r="AB8" s="618">
        <v>1</v>
      </c>
      <c r="AC8" s="618" t="s">
        <v>216</v>
      </c>
      <c r="AD8" s="622" t="s">
        <v>216</v>
      </c>
    </row>
    <row r="9" spans="1:30" s="35" customFormat="1" ht="15" customHeight="1" x14ac:dyDescent="0.15">
      <c r="A9" s="373"/>
      <c r="B9" s="374" t="s">
        <v>175</v>
      </c>
      <c r="C9" s="192"/>
      <c r="D9" s="616">
        <v>4</v>
      </c>
      <c r="E9" s="616">
        <v>3</v>
      </c>
      <c r="F9" s="618" t="s">
        <v>216</v>
      </c>
      <c r="G9" s="616">
        <v>1</v>
      </c>
      <c r="H9" s="621" t="s">
        <v>216</v>
      </c>
      <c r="I9" s="618" t="s">
        <v>216</v>
      </c>
      <c r="J9" s="618" t="s">
        <v>216</v>
      </c>
      <c r="K9" s="618" t="s">
        <v>216</v>
      </c>
      <c r="L9" s="618" t="s">
        <v>216</v>
      </c>
      <c r="M9" s="616">
        <v>4</v>
      </c>
      <c r="N9" s="616">
        <v>3</v>
      </c>
      <c r="O9" s="618" t="s">
        <v>216</v>
      </c>
      <c r="P9" s="624">
        <v>1</v>
      </c>
      <c r="Q9" s="621" t="s">
        <v>216</v>
      </c>
      <c r="R9" s="618" t="s">
        <v>216</v>
      </c>
      <c r="S9" s="618" t="s">
        <v>216</v>
      </c>
      <c r="T9" s="618" t="s">
        <v>216</v>
      </c>
      <c r="U9" s="618" t="s">
        <v>216</v>
      </c>
      <c r="V9" s="623" t="s">
        <v>216</v>
      </c>
      <c r="W9" s="618" t="s">
        <v>216</v>
      </c>
      <c r="X9" s="618" t="s">
        <v>216</v>
      </c>
      <c r="Y9" s="624" t="s">
        <v>216</v>
      </c>
      <c r="Z9" s="621" t="s">
        <v>216</v>
      </c>
      <c r="AA9" s="618" t="s">
        <v>216</v>
      </c>
      <c r="AB9" s="618" t="s">
        <v>216</v>
      </c>
      <c r="AC9" s="618" t="s">
        <v>216</v>
      </c>
      <c r="AD9" s="622" t="s">
        <v>216</v>
      </c>
    </row>
    <row r="10" spans="1:30" s="35" customFormat="1" ht="15" customHeight="1" x14ac:dyDescent="0.15">
      <c r="A10" s="373"/>
      <c r="B10" s="192" t="s">
        <v>365</v>
      </c>
      <c r="C10" s="192"/>
      <c r="D10" s="616">
        <v>3338</v>
      </c>
      <c r="E10" s="616">
        <v>1912</v>
      </c>
      <c r="F10" s="616">
        <v>24</v>
      </c>
      <c r="G10" s="616">
        <v>574</v>
      </c>
      <c r="H10" s="620">
        <v>248</v>
      </c>
      <c r="I10" s="616">
        <v>179</v>
      </c>
      <c r="J10" s="616">
        <v>262</v>
      </c>
      <c r="K10" s="616">
        <v>86</v>
      </c>
      <c r="L10" s="618" t="s">
        <v>216</v>
      </c>
      <c r="M10" s="616">
        <v>2889</v>
      </c>
      <c r="N10" s="616">
        <v>1668</v>
      </c>
      <c r="O10" s="616">
        <v>18</v>
      </c>
      <c r="P10" s="619">
        <v>466</v>
      </c>
      <c r="Q10" s="620">
        <v>216</v>
      </c>
      <c r="R10" s="616">
        <v>179</v>
      </c>
      <c r="S10" s="616">
        <v>262</v>
      </c>
      <c r="T10" s="616">
        <v>33</v>
      </c>
      <c r="U10" s="618" t="s">
        <v>216</v>
      </c>
      <c r="V10" s="620">
        <v>449</v>
      </c>
      <c r="W10" s="616">
        <v>244</v>
      </c>
      <c r="X10" s="616">
        <v>6</v>
      </c>
      <c r="Y10" s="624">
        <v>108</v>
      </c>
      <c r="Z10" s="623">
        <v>32</v>
      </c>
      <c r="AA10" s="618" t="s">
        <v>216</v>
      </c>
      <c r="AB10" s="618" t="s">
        <v>216</v>
      </c>
      <c r="AC10" s="618">
        <v>53</v>
      </c>
      <c r="AD10" s="622" t="s">
        <v>216</v>
      </c>
    </row>
    <row r="11" spans="1:30" s="35" customFormat="1" ht="15" customHeight="1" x14ac:dyDescent="0.15">
      <c r="A11" s="373"/>
      <c r="B11" s="192" t="s">
        <v>366</v>
      </c>
      <c r="C11" s="192"/>
      <c r="D11" s="616">
        <v>1622</v>
      </c>
      <c r="E11" s="616">
        <v>787</v>
      </c>
      <c r="F11" s="616">
        <v>57</v>
      </c>
      <c r="G11" s="616">
        <v>525</v>
      </c>
      <c r="H11" s="620">
        <v>65</v>
      </c>
      <c r="I11" s="616">
        <v>45</v>
      </c>
      <c r="J11" s="616">
        <v>75</v>
      </c>
      <c r="K11" s="616">
        <v>26</v>
      </c>
      <c r="L11" s="616">
        <v>22</v>
      </c>
      <c r="M11" s="616">
        <v>953</v>
      </c>
      <c r="N11" s="616">
        <v>602</v>
      </c>
      <c r="O11" s="616">
        <v>38</v>
      </c>
      <c r="P11" s="619">
        <v>140</v>
      </c>
      <c r="Q11" s="620">
        <v>55</v>
      </c>
      <c r="R11" s="616">
        <v>41</v>
      </c>
      <c r="S11" s="616">
        <v>51</v>
      </c>
      <c r="T11" s="616">
        <v>9</v>
      </c>
      <c r="U11" s="616">
        <v>3</v>
      </c>
      <c r="V11" s="620">
        <v>669</v>
      </c>
      <c r="W11" s="616">
        <v>185</v>
      </c>
      <c r="X11" s="616">
        <v>19</v>
      </c>
      <c r="Y11" s="619">
        <v>385</v>
      </c>
      <c r="Z11" s="623">
        <v>10</v>
      </c>
      <c r="AA11" s="618">
        <v>4</v>
      </c>
      <c r="AB11" s="618">
        <v>24</v>
      </c>
      <c r="AC11" s="618">
        <v>17</v>
      </c>
      <c r="AD11" s="622">
        <v>19</v>
      </c>
    </row>
    <row r="12" spans="1:30" s="35" customFormat="1" ht="15" customHeight="1" x14ac:dyDescent="0.15">
      <c r="A12" s="373"/>
      <c r="B12" s="374" t="s">
        <v>178</v>
      </c>
      <c r="C12" s="192"/>
      <c r="D12" s="616">
        <v>279</v>
      </c>
      <c r="E12" s="616">
        <v>246</v>
      </c>
      <c r="F12" s="616">
        <v>6</v>
      </c>
      <c r="G12" s="616">
        <v>24</v>
      </c>
      <c r="H12" s="620">
        <v>3</v>
      </c>
      <c r="I12" s="618" t="s">
        <v>216</v>
      </c>
      <c r="J12" s="618" t="s">
        <v>216</v>
      </c>
      <c r="K12" s="618" t="s">
        <v>216</v>
      </c>
      <c r="L12" s="618" t="s">
        <v>216</v>
      </c>
      <c r="M12" s="616">
        <v>229</v>
      </c>
      <c r="N12" s="616">
        <v>211</v>
      </c>
      <c r="O12" s="616">
        <v>3</v>
      </c>
      <c r="P12" s="619">
        <v>12</v>
      </c>
      <c r="Q12" s="620">
        <v>3</v>
      </c>
      <c r="R12" s="618" t="s">
        <v>216</v>
      </c>
      <c r="S12" s="618" t="s">
        <v>216</v>
      </c>
      <c r="T12" s="618" t="s">
        <v>216</v>
      </c>
      <c r="U12" s="618" t="s">
        <v>216</v>
      </c>
      <c r="V12" s="620">
        <v>50</v>
      </c>
      <c r="W12" s="616">
        <v>35</v>
      </c>
      <c r="X12" s="616">
        <v>3</v>
      </c>
      <c r="Y12" s="619">
        <v>12</v>
      </c>
      <c r="Z12" s="621" t="s">
        <v>216</v>
      </c>
      <c r="AA12" s="618" t="s">
        <v>216</v>
      </c>
      <c r="AB12" s="618" t="s">
        <v>216</v>
      </c>
      <c r="AC12" s="618" t="s">
        <v>216</v>
      </c>
      <c r="AD12" s="622" t="s">
        <v>216</v>
      </c>
    </row>
    <row r="13" spans="1:30" s="35" customFormat="1" ht="15" customHeight="1" x14ac:dyDescent="0.15">
      <c r="A13" s="373"/>
      <c r="B13" s="192" t="s">
        <v>367</v>
      </c>
      <c r="C13" s="192"/>
      <c r="D13" s="616">
        <v>1068</v>
      </c>
      <c r="E13" s="616">
        <v>727</v>
      </c>
      <c r="F13" s="616">
        <v>56</v>
      </c>
      <c r="G13" s="616">
        <v>156</v>
      </c>
      <c r="H13" s="620">
        <v>55</v>
      </c>
      <c r="I13" s="616">
        <v>11</v>
      </c>
      <c r="J13" s="616">
        <v>49</v>
      </c>
      <c r="K13" s="616">
        <v>6</v>
      </c>
      <c r="L13" s="618" t="s">
        <v>216</v>
      </c>
      <c r="M13" s="616">
        <v>717</v>
      </c>
      <c r="N13" s="616">
        <v>526</v>
      </c>
      <c r="O13" s="616">
        <v>28</v>
      </c>
      <c r="P13" s="619">
        <v>58</v>
      </c>
      <c r="Q13" s="620">
        <v>50</v>
      </c>
      <c r="R13" s="616">
        <v>10</v>
      </c>
      <c r="S13" s="616">
        <v>39</v>
      </c>
      <c r="T13" s="618" t="s">
        <v>216</v>
      </c>
      <c r="U13" s="618" t="s">
        <v>216</v>
      </c>
      <c r="V13" s="620">
        <v>351</v>
      </c>
      <c r="W13" s="616">
        <v>201</v>
      </c>
      <c r="X13" s="616">
        <v>28</v>
      </c>
      <c r="Y13" s="619">
        <v>98</v>
      </c>
      <c r="Z13" s="618">
        <v>5</v>
      </c>
      <c r="AA13" s="621">
        <v>1</v>
      </c>
      <c r="AB13" s="618">
        <v>10</v>
      </c>
      <c r="AC13" s="618">
        <v>6</v>
      </c>
      <c r="AD13" s="622" t="s">
        <v>216</v>
      </c>
    </row>
    <row r="14" spans="1:30" s="35" customFormat="1" ht="15" customHeight="1" x14ac:dyDescent="0.15">
      <c r="A14" s="373"/>
      <c r="B14" s="192" t="s">
        <v>185</v>
      </c>
      <c r="C14" s="192"/>
      <c r="D14" s="616">
        <v>1510</v>
      </c>
      <c r="E14" s="616">
        <v>1033</v>
      </c>
      <c r="F14" s="616">
        <v>48</v>
      </c>
      <c r="G14" s="616">
        <v>253</v>
      </c>
      <c r="H14" s="620">
        <v>30</v>
      </c>
      <c r="I14" s="616">
        <v>11</v>
      </c>
      <c r="J14" s="616">
        <v>104</v>
      </c>
      <c r="K14" s="616">
        <v>4</v>
      </c>
      <c r="L14" s="618" t="s">
        <v>216</v>
      </c>
      <c r="M14" s="616">
        <v>1250</v>
      </c>
      <c r="N14" s="616">
        <v>904</v>
      </c>
      <c r="O14" s="616">
        <v>35</v>
      </c>
      <c r="P14" s="619">
        <v>148</v>
      </c>
      <c r="Q14" s="620">
        <v>25</v>
      </c>
      <c r="R14" s="616">
        <v>11</v>
      </c>
      <c r="S14" s="616">
        <v>100</v>
      </c>
      <c r="T14" s="616">
        <v>3</v>
      </c>
      <c r="U14" s="618" t="s">
        <v>216</v>
      </c>
      <c r="V14" s="620">
        <v>260</v>
      </c>
      <c r="W14" s="616">
        <v>129</v>
      </c>
      <c r="X14" s="616">
        <v>13</v>
      </c>
      <c r="Y14" s="619">
        <v>105</v>
      </c>
      <c r="Z14" s="618">
        <v>5</v>
      </c>
      <c r="AA14" s="623" t="s">
        <v>216</v>
      </c>
      <c r="AB14" s="618">
        <v>4</v>
      </c>
      <c r="AC14" s="618">
        <v>1</v>
      </c>
      <c r="AD14" s="622" t="s">
        <v>216</v>
      </c>
    </row>
    <row r="15" spans="1:30" s="35" customFormat="1" ht="15" customHeight="1" x14ac:dyDescent="0.15">
      <c r="A15" s="373"/>
      <c r="B15" s="192" t="s">
        <v>368</v>
      </c>
      <c r="C15" s="192"/>
      <c r="D15" s="616">
        <v>5926</v>
      </c>
      <c r="E15" s="616">
        <v>2547</v>
      </c>
      <c r="F15" s="616">
        <v>127</v>
      </c>
      <c r="G15" s="616">
        <v>2320</v>
      </c>
      <c r="H15" s="620">
        <v>268</v>
      </c>
      <c r="I15" s="616">
        <v>167</v>
      </c>
      <c r="J15" s="616">
        <v>286</v>
      </c>
      <c r="K15" s="616">
        <v>150</v>
      </c>
      <c r="L15" s="618" t="s">
        <v>216</v>
      </c>
      <c r="M15" s="616">
        <v>2837</v>
      </c>
      <c r="N15" s="616">
        <v>1665</v>
      </c>
      <c r="O15" s="616">
        <v>46</v>
      </c>
      <c r="P15" s="619">
        <v>531</v>
      </c>
      <c r="Q15" s="620">
        <v>202</v>
      </c>
      <c r="R15" s="616">
        <v>129</v>
      </c>
      <c r="S15" s="616">
        <v>187</v>
      </c>
      <c r="T15" s="616">
        <v>40</v>
      </c>
      <c r="U15" s="618" t="s">
        <v>216</v>
      </c>
      <c r="V15" s="620">
        <v>3089</v>
      </c>
      <c r="W15" s="616">
        <v>882</v>
      </c>
      <c r="X15" s="616">
        <v>81</v>
      </c>
      <c r="Y15" s="619">
        <v>1789</v>
      </c>
      <c r="Z15" s="618">
        <v>66</v>
      </c>
      <c r="AA15" s="621">
        <v>38</v>
      </c>
      <c r="AB15" s="618">
        <v>99</v>
      </c>
      <c r="AC15" s="618">
        <v>110</v>
      </c>
      <c r="AD15" s="622" t="s">
        <v>216</v>
      </c>
    </row>
    <row r="16" spans="1:30" s="35" customFormat="1" ht="15" customHeight="1" x14ac:dyDescent="0.15">
      <c r="A16" s="373"/>
      <c r="B16" s="192" t="s">
        <v>369</v>
      </c>
      <c r="C16" s="192"/>
      <c r="D16" s="616">
        <v>778</v>
      </c>
      <c r="E16" s="616">
        <v>538</v>
      </c>
      <c r="F16" s="616">
        <v>18</v>
      </c>
      <c r="G16" s="616">
        <v>146</v>
      </c>
      <c r="H16" s="620">
        <v>16</v>
      </c>
      <c r="I16" s="616">
        <v>14</v>
      </c>
      <c r="J16" s="616">
        <v>33</v>
      </c>
      <c r="K16" s="616">
        <v>6</v>
      </c>
      <c r="L16" s="618" t="s">
        <v>216</v>
      </c>
      <c r="M16" s="616">
        <v>371</v>
      </c>
      <c r="N16" s="616">
        <v>280</v>
      </c>
      <c r="O16" s="616">
        <v>6</v>
      </c>
      <c r="P16" s="619">
        <v>33</v>
      </c>
      <c r="Q16" s="620">
        <v>14</v>
      </c>
      <c r="R16" s="616">
        <v>11</v>
      </c>
      <c r="S16" s="616">
        <v>23</v>
      </c>
      <c r="T16" s="616">
        <v>1</v>
      </c>
      <c r="U16" s="618" t="s">
        <v>216</v>
      </c>
      <c r="V16" s="620">
        <v>407</v>
      </c>
      <c r="W16" s="616">
        <v>258</v>
      </c>
      <c r="X16" s="616">
        <v>12</v>
      </c>
      <c r="Y16" s="619">
        <v>113</v>
      </c>
      <c r="Z16" s="620">
        <v>2</v>
      </c>
      <c r="AA16" s="616">
        <v>3</v>
      </c>
      <c r="AB16" s="616">
        <v>10</v>
      </c>
      <c r="AC16" s="616">
        <v>5</v>
      </c>
      <c r="AD16" s="622" t="s">
        <v>216</v>
      </c>
    </row>
    <row r="17" spans="1:31" s="35" customFormat="1" ht="15" customHeight="1" x14ac:dyDescent="0.15">
      <c r="A17" s="373"/>
      <c r="B17" s="192" t="s">
        <v>188</v>
      </c>
      <c r="C17" s="192"/>
      <c r="D17" s="616">
        <v>886</v>
      </c>
      <c r="E17" s="616">
        <v>401</v>
      </c>
      <c r="F17" s="616">
        <v>15</v>
      </c>
      <c r="G17" s="616">
        <v>154</v>
      </c>
      <c r="H17" s="620">
        <v>158</v>
      </c>
      <c r="I17" s="616">
        <v>35</v>
      </c>
      <c r="J17" s="616">
        <v>91</v>
      </c>
      <c r="K17" s="616">
        <v>27</v>
      </c>
      <c r="L17" s="618" t="s">
        <v>216</v>
      </c>
      <c r="M17" s="616">
        <v>575</v>
      </c>
      <c r="N17" s="616">
        <v>256</v>
      </c>
      <c r="O17" s="616">
        <v>10</v>
      </c>
      <c r="P17" s="619">
        <v>69</v>
      </c>
      <c r="Q17" s="620">
        <v>113</v>
      </c>
      <c r="R17" s="616">
        <v>33</v>
      </c>
      <c r="S17" s="616">
        <v>82</v>
      </c>
      <c r="T17" s="616">
        <v>7</v>
      </c>
      <c r="U17" s="618" t="s">
        <v>216</v>
      </c>
      <c r="V17" s="620">
        <v>311</v>
      </c>
      <c r="W17" s="616">
        <v>145</v>
      </c>
      <c r="X17" s="616">
        <v>5</v>
      </c>
      <c r="Y17" s="619">
        <v>85</v>
      </c>
      <c r="Z17" s="620">
        <v>45</v>
      </c>
      <c r="AA17" s="616">
        <v>2</v>
      </c>
      <c r="AB17" s="616">
        <v>9</v>
      </c>
      <c r="AC17" s="616">
        <v>20</v>
      </c>
      <c r="AD17" s="622" t="s">
        <v>216</v>
      </c>
    </row>
    <row r="18" spans="1:31" s="35" customFormat="1" ht="22.5" customHeight="1" x14ac:dyDescent="0.15">
      <c r="A18" s="373"/>
      <c r="B18" s="375" t="s">
        <v>189</v>
      </c>
      <c r="C18" s="192"/>
      <c r="D18" s="616">
        <v>1326</v>
      </c>
      <c r="E18" s="616">
        <v>744</v>
      </c>
      <c r="F18" s="616">
        <v>23</v>
      </c>
      <c r="G18" s="616">
        <v>173</v>
      </c>
      <c r="H18" s="620">
        <v>106</v>
      </c>
      <c r="I18" s="616">
        <v>62</v>
      </c>
      <c r="J18" s="616">
        <v>161</v>
      </c>
      <c r="K18" s="616">
        <v>46</v>
      </c>
      <c r="L18" s="618" t="s">
        <v>216</v>
      </c>
      <c r="M18" s="616">
        <v>901</v>
      </c>
      <c r="N18" s="616">
        <v>520</v>
      </c>
      <c r="O18" s="616">
        <v>16</v>
      </c>
      <c r="P18" s="619">
        <v>73</v>
      </c>
      <c r="Q18" s="620">
        <v>98</v>
      </c>
      <c r="R18" s="616">
        <v>60</v>
      </c>
      <c r="S18" s="616">
        <v>122</v>
      </c>
      <c r="T18" s="616">
        <v>6</v>
      </c>
      <c r="U18" s="618" t="s">
        <v>216</v>
      </c>
      <c r="V18" s="620">
        <v>425</v>
      </c>
      <c r="W18" s="616">
        <v>224</v>
      </c>
      <c r="X18" s="616">
        <v>7</v>
      </c>
      <c r="Y18" s="619">
        <v>100</v>
      </c>
      <c r="Z18" s="620">
        <v>8</v>
      </c>
      <c r="AA18" s="616">
        <v>2</v>
      </c>
      <c r="AB18" s="616">
        <v>39</v>
      </c>
      <c r="AC18" s="616">
        <v>40</v>
      </c>
      <c r="AD18" s="622" t="s">
        <v>216</v>
      </c>
    </row>
    <row r="19" spans="1:31" s="35" customFormat="1" ht="15" customHeight="1" x14ac:dyDescent="0.15">
      <c r="A19" s="373"/>
      <c r="B19" s="374" t="s">
        <v>190</v>
      </c>
      <c r="C19" s="192"/>
      <c r="D19" s="616">
        <v>2642</v>
      </c>
      <c r="E19" s="616">
        <v>730</v>
      </c>
      <c r="F19" s="616">
        <v>65</v>
      </c>
      <c r="G19" s="616">
        <v>1400</v>
      </c>
      <c r="H19" s="620">
        <v>33</v>
      </c>
      <c r="I19" s="616">
        <v>161</v>
      </c>
      <c r="J19" s="616">
        <v>145</v>
      </c>
      <c r="K19" s="616">
        <v>72</v>
      </c>
      <c r="L19" s="618" t="s">
        <v>216</v>
      </c>
      <c r="M19" s="616">
        <v>1101</v>
      </c>
      <c r="N19" s="616">
        <v>490</v>
      </c>
      <c r="O19" s="616">
        <v>24</v>
      </c>
      <c r="P19" s="619">
        <v>369</v>
      </c>
      <c r="Q19" s="620">
        <v>23</v>
      </c>
      <c r="R19" s="616">
        <v>88</v>
      </c>
      <c r="S19" s="616">
        <v>81</v>
      </c>
      <c r="T19" s="616">
        <v>10</v>
      </c>
      <c r="U19" s="618" t="s">
        <v>216</v>
      </c>
      <c r="V19" s="620">
        <v>1541</v>
      </c>
      <c r="W19" s="616">
        <v>240</v>
      </c>
      <c r="X19" s="616">
        <v>41</v>
      </c>
      <c r="Y19" s="619">
        <v>1031</v>
      </c>
      <c r="Z19" s="620">
        <v>10</v>
      </c>
      <c r="AA19" s="616">
        <v>73</v>
      </c>
      <c r="AB19" s="616">
        <v>64</v>
      </c>
      <c r="AC19" s="616">
        <v>62</v>
      </c>
      <c r="AD19" s="622" t="s">
        <v>216</v>
      </c>
    </row>
    <row r="20" spans="1:31" s="35" customFormat="1" ht="18.75" customHeight="1" x14ac:dyDescent="0.15">
      <c r="A20" s="373"/>
      <c r="B20" s="375" t="s">
        <v>370</v>
      </c>
      <c r="C20" s="192"/>
      <c r="D20" s="616">
        <v>1428</v>
      </c>
      <c r="E20" s="616">
        <v>516</v>
      </c>
      <c r="F20" s="616">
        <v>26</v>
      </c>
      <c r="G20" s="616">
        <v>506</v>
      </c>
      <c r="H20" s="620">
        <v>41</v>
      </c>
      <c r="I20" s="616">
        <v>58</v>
      </c>
      <c r="J20" s="616">
        <v>216</v>
      </c>
      <c r="K20" s="616">
        <v>42</v>
      </c>
      <c r="L20" s="616">
        <v>1</v>
      </c>
      <c r="M20" s="616">
        <v>626</v>
      </c>
      <c r="N20" s="616">
        <v>289</v>
      </c>
      <c r="O20" s="616">
        <v>13</v>
      </c>
      <c r="P20" s="619">
        <v>157</v>
      </c>
      <c r="Q20" s="620">
        <v>28</v>
      </c>
      <c r="R20" s="616">
        <v>38</v>
      </c>
      <c r="S20" s="616">
        <v>86</v>
      </c>
      <c r="T20" s="616">
        <v>3</v>
      </c>
      <c r="U20" s="618" t="s">
        <v>216</v>
      </c>
      <c r="V20" s="620">
        <v>802</v>
      </c>
      <c r="W20" s="616">
        <v>227</v>
      </c>
      <c r="X20" s="616">
        <v>13</v>
      </c>
      <c r="Y20" s="619">
        <v>349</v>
      </c>
      <c r="Z20" s="620">
        <v>13</v>
      </c>
      <c r="AA20" s="616">
        <v>20</v>
      </c>
      <c r="AB20" s="616">
        <v>130</v>
      </c>
      <c r="AC20" s="616">
        <v>39</v>
      </c>
      <c r="AD20" s="625">
        <v>1</v>
      </c>
    </row>
    <row r="21" spans="1:31" s="35" customFormat="1" ht="14.25" customHeight="1" x14ac:dyDescent="0.15">
      <c r="A21" s="373"/>
      <c r="B21" s="192" t="s">
        <v>40</v>
      </c>
      <c r="C21" s="192"/>
      <c r="D21" s="616">
        <v>2484</v>
      </c>
      <c r="E21" s="616">
        <v>1522</v>
      </c>
      <c r="F21" s="616">
        <v>45</v>
      </c>
      <c r="G21" s="616">
        <v>686</v>
      </c>
      <c r="H21" s="620">
        <v>32</v>
      </c>
      <c r="I21" s="616">
        <v>45</v>
      </c>
      <c r="J21" s="616">
        <v>106</v>
      </c>
      <c r="K21" s="616">
        <v>20</v>
      </c>
      <c r="L21" s="618" t="s">
        <v>216</v>
      </c>
      <c r="M21" s="616">
        <v>1057</v>
      </c>
      <c r="N21" s="616">
        <v>758</v>
      </c>
      <c r="O21" s="616">
        <v>12</v>
      </c>
      <c r="P21" s="616">
        <v>200</v>
      </c>
      <c r="Q21" s="616">
        <v>24</v>
      </c>
      <c r="R21" s="616">
        <v>17</v>
      </c>
      <c r="S21" s="616">
        <v>35</v>
      </c>
      <c r="T21" s="616">
        <v>4</v>
      </c>
      <c r="U21" s="618" t="s">
        <v>216</v>
      </c>
      <c r="V21" s="616">
        <v>1427</v>
      </c>
      <c r="W21" s="616">
        <v>764</v>
      </c>
      <c r="X21" s="616">
        <v>33</v>
      </c>
      <c r="Y21" s="616">
        <v>486</v>
      </c>
      <c r="Z21" s="616">
        <v>8</v>
      </c>
      <c r="AA21" s="616">
        <v>28</v>
      </c>
      <c r="AB21" s="616">
        <v>71</v>
      </c>
      <c r="AC21" s="616">
        <v>16</v>
      </c>
      <c r="AD21" s="622" t="s">
        <v>216</v>
      </c>
    </row>
    <row r="22" spans="1:31" s="35" customFormat="1" ht="14.25" customHeight="1" x14ac:dyDescent="0.15">
      <c r="A22" s="373"/>
      <c r="B22" s="376" t="s">
        <v>38</v>
      </c>
      <c r="C22" s="192"/>
      <c r="D22" s="616">
        <v>5145</v>
      </c>
      <c r="E22" s="616">
        <v>3280</v>
      </c>
      <c r="F22" s="616">
        <v>124</v>
      </c>
      <c r="G22" s="616">
        <v>1380</v>
      </c>
      <c r="H22" s="620">
        <v>97</v>
      </c>
      <c r="I22" s="616">
        <v>105</v>
      </c>
      <c r="J22" s="616">
        <v>38</v>
      </c>
      <c r="K22" s="616">
        <v>37</v>
      </c>
      <c r="L22" s="618" t="s">
        <v>216</v>
      </c>
      <c r="M22" s="616">
        <v>1449</v>
      </c>
      <c r="N22" s="616">
        <v>1075</v>
      </c>
      <c r="O22" s="616">
        <v>30</v>
      </c>
      <c r="P22" s="619">
        <v>163</v>
      </c>
      <c r="Q22" s="620">
        <v>57</v>
      </c>
      <c r="R22" s="616">
        <v>76</v>
      </c>
      <c r="S22" s="616">
        <v>29</v>
      </c>
      <c r="T22" s="616">
        <v>2</v>
      </c>
      <c r="U22" s="618" t="s">
        <v>216</v>
      </c>
      <c r="V22" s="620">
        <v>3696</v>
      </c>
      <c r="W22" s="616">
        <v>2205</v>
      </c>
      <c r="X22" s="616">
        <v>94</v>
      </c>
      <c r="Y22" s="619">
        <v>1217</v>
      </c>
      <c r="Z22" s="620">
        <v>40</v>
      </c>
      <c r="AA22" s="616">
        <v>29</v>
      </c>
      <c r="AB22" s="616">
        <v>9</v>
      </c>
      <c r="AC22" s="616">
        <v>35</v>
      </c>
      <c r="AD22" s="622" t="s">
        <v>216</v>
      </c>
    </row>
    <row r="23" spans="1:31" s="35" customFormat="1" ht="14.25" customHeight="1" x14ac:dyDescent="0.15">
      <c r="A23" s="373"/>
      <c r="B23" s="192" t="s">
        <v>371</v>
      </c>
      <c r="C23" s="192"/>
      <c r="D23" s="616">
        <v>291</v>
      </c>
      <c r="E23" s="616">
        <v>204</v>
      </c>
      <c r="F23" s="616">
        <v>10</v>
      </c>
      <c r="G23" s="616">
        <v>75</v>
      </c>
      <c r="H23" s="617">
        <v>2</v>
      </c>
      <c r="I23" s="618" t="s">
        <v>216</v>
      </c>
      <c r="J23" s="618" t="s">
        <v>216</v>
      </c>
      <c r="K23" s="618" t="s">
        <v>216</v>
      </c>
      <c r="L23" s="618" t="s">
        <v>216</v>
      </c>
      <c r="M23" s="616">
        <v>178</v>
      </c>
      <c r="N23" s="616">
        <v>138</v>
      </c>
      <c r="O23" s="618">
        <v>5</v>
      </c>
      <c r="P23" s="619">
        <v>33</v>
      </c>
      <c r="Q23" s="617">
        <v>2</v>
      </c>
      <c r="R23" s="618" t="s">
        <v>216</v>
      </c>
      <c r="S23" s="618" t="s">
        <v>216</v>
      </c>
      <c r="T23" s="618" t="s">
        <v>216</v>
      </c>
      <c r="U23" s="618" t="s">
        <v>216</v>
      </c>
      <c r="V23" s="620">
        <v>113</v>
      </c>
      <c r="W23" s="616">
        <v>66</v>
      </c>
      <c r="X23" s="616">
        <v>5</v>
      </c>
      <c r="Y23" s="619">
        <v>42</v>
      </c>
      <c r="Z23" s="621" t="s">
        <v>216</v>
      </c>
      <c r="AA23" s="618" t="s">
        <v>216</v>
      </c>
      <c r="AB23" s="616" t="s">
        <v>216</v>
      </c>
      <c r="AC23" s="618" t="s">
        <v>216</v>
      </c>
      <c r="AD23" s="622" t="s">
        <v>216</v>
      </c>
    </row>
    <row r="24" spans="1:31" s="35" customFormat="1" ht="21" customHeight="1" x14ac:dyDescent="0.15">
      <c r="A24" s="373"/>
      <c r="B24" s="375" t="s">
        <v>372</v>
      </c>
      <c r="C24" s="192"/>
      <c r="D24" s="616">
        <v>3455</v>
      </c>
      <c r="E24" s="616">
        <v>1688</v>
      </c>
      <c r="F24" s="616">
        <v>256</v>
      </c>
      <c r="G24" s="616">
        <v>1034</v>
      </c>
      <c r="H24" s="620">
        <v>79</v>
      </c>
      <c r="I24" s="616">
        <v>52</v>
      </c>
      <c r="J24" s="616">
        <v>255</v>
      </c>
      <c r="K24" s="616">
        <v>42</v>
      </c>
      <c r="L24" s="616">
        <v>2</v>
      </c>
      <c r="M24" s="616">
        <v>1928</v>
      </c>
      <c r="N24" s="616">
        <v>1166</v>
      </c>
      <c r="O24" s="616">
        <v>83</v>
      </c>
      <c r="P24" s="619">
        <v>323</v>
      </c>
      <c r="Q24" s="620">
        <v>65</v>
      </c>
      <c r="R24" s="616">
        <v>49</v>
      </c>
      <c r="S24" s="616">
        <v>202</v>
      </c>
      <c r="T24" s="616">
        <v>14</v>
      </c>
      <c r="U24" s="618">
        <v>1</v>
      </c>
      <c r="V24" s="620">
        <v>1527</v>
      </c>
      <c r="W24" s="616">
        <v>522</v>
      </c>
      <c r="X24" s="616">
        <v>173</v>
      </c>
      <c r="Y24" s="619">
        <v>711</v>
      </c>
      <c r="Z24" s="623">
        <v>14</v>
      </c>
      <c r="AA24" s="618">
        <v>3</v>
      </c>
      <c r="AB24" s="618">
        <v>53</v>
      </c>
      <c r="AC24" s="618">
        <v>28</v>
      </c>
      <c r="AD24" s="622">
        <v>1</v>
      </c>
    </row>
    <row r="25" spans="1:31" s="35" customFormat="1" ht="21" customHeight="1" x14ac:dyDescent="0.15">
      <c r="A25" s="373"/>
      <c r="B25" s="375" t="s">
        <v>373</v>
      </c>
      <c r="C25" s="192"/>
      <c r="D25" s="616">
        <v>1646</v>
      </c>
      <c r="E25" s="616">
        <v>1271</v>
      </c>
      <c r="F25" s="616">
        <v>27</v>
      </c>
      <c r="G25" s="616">
        <v>348</v>
      </c>
      <c r="H25" s="623" t="s">
        <v>216</v>
      </c>
      <c r="I25" s="618" t="s">
        <v>216</v>
      </c>
      <c r="J25" s="618" t="s">
        <v>216</v>
      </c>
      <c r="K25" s="618" t="s">
        <v>216</v>
      </c>
      <c r="L25" s="618" t="s">
        <v>216</v>
      </c>
      <c r="M25" s="616">
        <v>1027</v>
      </c>
      <c r="N25" s="616">
        <v>933</v>
      </c>
      <c r="O25" s="616">
        <v>6</v>
      </c>
      <c r="P25" s="619">
        <v>88</v>
      </c>
      <c r="Q25" s="623" t="s">
        <v>216</v>
      </c>
      <c r="R25" s="618" t="s">
        <v>216</v>
      </c>
      <c r="S25" s="618" t="s">
        <v>216</v>
      </c>
      <c r="T25" s="618" t="s">
        <v>216</v>
      </c>
      <c r="U25" s="618" t="s">
        <v>216</v>
      </c>
      <c r="V25" s="620">
        <v>619</v>
      </c>
      <c r="W25" s="616">
        <v>338</v>
      </c>
      <c r="X25" s="616">
        <v>21</v>
      </c>
      <c r="Y25" s="619">
        <v>260</v>
      </c>
      <c r="Z25" s="623" t="s">
        <v>216</v>
      </c>
      <c r="AA25" s="618" t="s">
        <v>216</v>
      </c>
      <c r="AB25" s="618" t="s">
        <v>216</v>
      </c>
      <c r="AC25" s="618" t="s">
        <v>216</v>
      </c>
      <c r="AD25" s="622" t="s">
        <v>216</v>
      </c>
    </row>
    <row r="26" spans="1:31" s="35" customFormat="1" ht="19.5" customHeight="1" x14ac:dyDescent="0.15">
      <c r="A26" s="373"/>
      <c r="B26" s="377" t="s">
        <v>374</v>
      </c>
      <c r="C26" s="192"/>
      <c r="D26" s="616">
        <v>3758</v>
      </c>
      <c r="E26" s="616">
        <v>293</v>
      </c>
      <c r="F26" s="616">
        <v>114</v>
      </c>
      <c r="G26" s="616">
        <v>548</v>
      </c>
      <c r="H26" s="620">
        <v>15</v>
      </c>
      <c r="I26" s="616">
        <v>23</v>
      </c>
      <c r="J26" s="616">
        <v>138</v>
      </c>
      <c r="K26" s="616">
        <v>14</v>
      </c>
      <c r="L26" s="618" t="s">
        <v>216</v>
      </c>
      <c r="M26" s="616">
        <v>2181</v>
      </c>
      <c r="N26" s="616">
        <v>214</v>
      </c>
      <c r="O26" s="616">
        <v>60</v>
      </c>
      <c r="P26" s="619">
        <v>236</v>
      </c>
      <c r="Q26" s="620">
        <v>10</v>
      </c>
      <c r="R26" s="616">
        <v>18</v>
      </c>
      <c r="S26" s="616">
        <v>79</v>
      </c>
      <c r="T26" s="616">
        <v>4</v>
      </c>
      <c r="U26" s="618" t="s">
        <v>216</v>
      </c>
      <c r="V26" s="620">
        <v>1577</v>
      </c>
      <c r="W26" s="616">
        <v>79</v>
      </c>
      <c r="X26" s="616">
        <v>54</v>
      </c>
      <c r="Y26" s="619">
        <v>312</v>
      </c>
      <c r="Z26" s="623">
        <v>5</v>
      </c>
      <c r="AA26" s="618">
        <v>5</v>
      </c>
      <c r="AB26" s="618">
        <v>59</v>
      </c>
      <c r="AC26" s="618">
        <v>10</v>
      </c>
      <c r="AD26" s="622" t="s">
        <v>216</v>
      </c>
    </row>
    <row r="27" spans="1:31" s="35" customFormat="1" ht="15" customHeight="1" x14ac:dyDescent="0.15">
      <c r="A27" s="1039" t="s">
        <v>375</v>
      </c>
      <c r="B27" s="1040"/>
      <c r="C27" s="378"/>
      <c r="D27" s="616"/>
      <c r="E27" s="616"/>
      <c r="F27" s="616"/>
      <c r="G27" s="616"/>
      <c r="H27" s="620"/>
      <c r="I27" s="616"/>
      <c r="J27" s="616"/>
      <c r="K27" s="616"/>
      <c r="L27" s="616"/>
      <c r="M27" s="616"/>
      <c r="N27" s="616"/>
      <c r="O27" s="616"/>
      <c r="P27" s="619"/>
      <c r="Q27" s="620"/>
      <c r="R27" s="616"/>
      <c r="S27" s="616"/>
      <c r="T27" s="616"/>
      <c r="U27" s="616"/>
      <c r="V27" s="620"/>
      <c r="W27" s="616"/>
      <c r="X27" s="616"/>
      <c r="Y27" s="619"/>
      <c r="Z27" s="623"/>
      <c r="AA27" s="618"/>
      <c r="AB27" s="618"/>
      <c r="AC27" s="618"/>
      <c r="AD27" s="622"/>
    </row>
    <row r="28" spans="1:31" s="35" customFormat="1" ht="15" customHeight="1" x14ac:dyDescent="0.15">
      <c r="A28" s="373"/>
      <c r="B28" s="192" t="s">
        <v>14</v>
      </c>
      <c r="C28" s="379"/>
      <c r="D28" s="616">
        <v>267</v>
      </c>
      <c r="E28" s="616">
        <v>50</v>
      </c>
      <c r="F28" s="616">
        <v>6</v>
      </c>
      <c r="G28" s="616">
        <v>45</v>
      </c>
      <c r="H28" s="617">
        <v>5</v>
      </c>
      <c r="I28" s="616">
        <v>19</v>
      </c>
      <c r="J28" s="616">
        <v>102</v>
      </c>
      <c r="K28" s="616">
        <v>35</v>
      </c>
      <c r="L28" s="618" t="s">
        <v>216</v>
      </c>
      <c r="M28" s="616">
        <v>220</v>
      </c>
      <c r="N28" s="616">
        <v>44</v>
      </c>
      <c r="O28" s="616">
        <v>6</v>
      </c>
      <c r="P28" s="619">
        <v>31</v>
      </c>
      <c r="Q28" s="620">
        <v>4</v>
      </c>
      <c r="R28" s="616">
        <v>18</v>
      </c>
      <c r="S28" s="616">
        <v>95</v>
      </c>
      <c r="T28" s="616">
        <v>17</v>
      </c>
      <c r="U28" s="618" t="s">
        <v>216</v>
      </c>
      <c r="V28" s="616">
        <v>47</v>
      </c>
      <c r="W28" s="616">
        <v>6</v>
      </c>
      <c r="X28" s="618" t="s">
        <v>216</v>
      </c>
      <c r="Y28" s="619">
        <v>14</v>
      </c>
      <c r="Z28" s="621">
        <v>1</v>
      </c>
      <c r="AA28" s="616">
        <v>1</v>
      </c>
      <c r="AB28" s="616">
        <v>7</v>
      </c>
      <c r="AC28" s="616">
        <v>18</v>
      </c>
      <c r="AD28" s="622" t="s">
        <v>216</v>
      </c>
    </row>
    <row r="29" spans="1:31" s="35" customFormat="1" ht="15" customHeight="1" x14ac:dyDescent="0.15">
      <c r="A29" s="373"/>
      <c r="B29" s="192" t="s">
        <v>15</v>
      </c>
      <c r="C29" s="379"/>
      <c r="D29" s="616">
        <v>4964</v>
      </c>
      <c r="E29" s="616">
        <v>2702</v>
      </c>
      <c r="F29" s="616">
        <v>81</v>
      </c>
      <c r="G29" s="616">
        <v>1100</v>
      </c>
      <c r="H29" s="620">
        <v>313</v>
      </c>
      <c r="I29" s="616">
        <v>224</v>
      </c>
      <c r="J29" s="616">
        <v>337</v>
      </c>
      <c r="K29" s="616">
        <v>112</v>
      </c>
      <c r="L29" s="616">
        <v>22</v>
      </c>
      <c r="M29" s="616">
        <v>3846</v>
      </c>
      <c r="N29" s="616">
        <v>2273</v>
      </c>
      <c r="O29" s="616">
        <v>56</v>
      </c>
      <c r="P29" s="619">
        <v>607</v>
      </c>
      <c r="Q29" s="620">
        <v>271</v>
      </c>
      <c r="R29" s="616">
        <v>220</v>
      </c>
      <c r="S29" s="616">
        <v>313</v>
      </c>
      <c r="T29" s="616">
        <v>42</v>
      </c>
      <c r="U29" s="616">
        <v>3</v>
      </c>
      <c r="V29" s="616">
        <v>1118</v>
      </c>
      <c r="W29" s="616">
        <v>429</v>
      </c>
      <c r="X29" s="616">
        <v>25</v>
      </c>
      <c r="Y29" s="619">
        <v>493</v>
      </c>
      <c r="Z29" s="617">
        <v>42</v>
      </c>
      <c r="AA29" s="616">
        <v>4</v>
      </c>
      <c r="AB29" s="616">
        <v>24</v>
      </c>
      <c r="AC29" s="616">
        <v>70</v>
      </c>
      <c r="AD29" s="625">
        <v>19</v>
      </c>
    </row>
    <row r="30" spans="1:31" s="35" customFormat="1" ht="15" customHeight="1" x14ac:dyDescent="0.15">
      <c r="A30" s="380"/>
      <c r="B30" s="381" t="s">
        <v>376</v>
      </c>
      <c r="C30" s="382"/>
      <c r="D30" s="626">
        <v>28864</v>
      </c>
      <c r="E30" s="626">
        <v>15447</v>
      </c>
      <c r="F30" s="626">
        <v>846</v>
      </c>
      <c r="G30" s="626">
        <v>8655</v>
      </c>
      <c r="H30" s="627">
        <v>920</v>
      </c>
      <c r="I30" s="626">
        <v>721</v>
      </c>
      <c r="J30" s="626">
        <v>1484</v>
      </c>
      <c r="K30" s="626">
        <v>452</v>
      </c>
      <c r="L30" s="626">
        <v>3</v>
      </c>
      <c r="M30" s="626">
        <v>14246</v>
      </c>
      <c r="N30" s="626">
        <v>9211</v>
      </c>
      <c r="O30" s="626">
        <v>317</v>
      </c>
      <c r="P30" s="628">
        <v>2257</v>
      </c>
      <c r="Q30" s="627">
        <v>704</v>
      </c>
      <c r="R30" s="626">
        <v>522</v>
      </c>
      <c r="S30" s="626">
        <v>986</v>
      </c>
      <c r="T30" s="626">
        <v>90</v>
      </c>
      <c r="U30" s="629">
        <v>1</v>
      </c>
      <c r="V30" s="626">
        <v>14618</v>
      </c>
      <c r="W30" s="626">
        <v>6236</v>
      </c>
      <c r="X30" s="626">
        <v>529</v>
      </c>
      <c r="Y30" s="628">
        <v>6398</v>
      </c>
      <c r="Z30" s="627">
        <v>216</v>
      </c>
      <c r="AA30" s="626">
        <v>199</v>
      </c>
      <c r="AB30" s="626">
        <v>498</v>
      </c>
      <c r="AC30" s="626">
        <v>362</v>
      </c>
      <c r="AD30" s="630">
        <v>2</v>
      </c>
    </row>
    <row r="31" spans="1:31" s="35" customFormat="1" x14ac:dyDescent="0.15">
      <c r="A31" s="23"/>
      <c r="B31" s="383" t="s">
        <v>377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384"/>
      <c r="Q31" s="23"/>
      <c r="R31" s="23"/>
      <c r="S31" s="23"/>
      <c r="T31" s="23"/>
      <c r="U31" s="385"/>
      <c r="V31" s="23"/>
      <c r="W31" s="23"/>
      <c r="X31" s="385"/>
      <c r="Y31" s="386"/>
      <c r="Z31" s="387"/>
      <c r="AA31" s="387"/>
      <c r="AB31" s="387"/>
      <c r="AC31" s="387"/>
      <c r="AD31" s="25" t="s">
        <v>670</v>
      </c>
    </row>
    <row r="32" spans="1:31" x14ac:dyDescent="0.15">
      <c r="A32" s="8"/>
      <c r="B32" s="388"/>
      <c r="C32" s="76"/>
      <c r="D32" s="76"/>
      <c r="E32" s="76"/>
      <c r="F32" s="8"/>
      <c r="G32" s="8"/>
      <c r="H32" s="8"/>
      <c r="I32" s="8"/>
      <c r="J32" s="8"/>
      <c r="K32" s="8"/>
      <c r="L32" s="8"/>
      <c r="M32" s="8"/>
      <c r="N32" s="8"/>
      <c r="O32" s="8"/>
      <c r="P32" s="389"/>
      <c r="Q32" s="8"/>
      <c r="R32" s="8"/>
      <c r="S32" s="8"/>
      <c r="T32" s="8"/>
      <c r="U32" s="362"/>
      <c r="V32" s="8"/>
      <c r="W32" s="8"/>
      <c r="Z32" s="388"/>
      <c r="AA32" s="76"/>
      <c r="AB32" s="76"/>
      <c r="AC32" s="76"/>
      <c r="AD32" s="76"/>
      <c r="AE32" s="76"/>
    </row>
    <row r="33" spans="2:18" x14ac:dyDescent="0.15">
      <c r="B33" s="36"/>
      <c r="C33" s="36"/>
      <c r="D33" s="36"/>
      <c r="E33" s="36"/>
      <c r="F33" s="36"/>
      <c r="G33" s="36"/>
      <c r="H33" s="36"/>
    </row>
    <row r="34" spans="2:18" x14ac:dyDescent="0.15">
      <c r="B34" s="36"/>
      <c r="C34" s="36"/>
      <c r="D34" s="36"/>
      <c r="E34" s="36"/>
      <c r="F34" s="36"/>
      <c r="G34" s="36"/>
      <c r="H34" s="36"/>
      <c r="R34" s="393"/>
    </row>
    <row r="35" spans="2:18" x14ac:dyDescent="0.15">
      <c r="B35" s="36"/>
      <c r="C35" s="36"/>
      <c r="D35" s="36"/>
      <c r="E35" s="36"/>
      <c r="F35" s="36"/>
      <c r="G35" s="36"/>
      <c r="H35" s="36"/>
    </row>
    <row r="36" spans="2:18" x14ac:dyDescent="0.15">
      <c r="B36" s="36"/>
      <c r="C36" s="36"/>
      <c r="D36" s="36"/>
      <c r="E36" s="36"/>
      <c r="F36" s="36"/>
      <c r="G36" s="36"/>
      <c r="H36" s="36"/>
    </row>
    <row r="37" spans="2:18" x14ac:dyDescent="0.15">
      <c r="B37" s="36"/>
      <c r="C37" s="36"/>
      <c r="D37" s="36"/>
      <c r="E37" s="36"/>
      <c r="F37" s="36"/>
      <c r="G37" s="36"/>
      <c r="H37" s="36"/>
    </row>
  </sheetData>
  <mergeCells count="26">
    <mergeCell ref="A27:B27"/>
    <mergeCell ref="S4:S5"/>
    <mergeCell ref="T4:T5"/>
    <mergeCell ref="U4:U5"/>
    <mergeCell ref="Q4:Q5"/>
    <mergeCell ref="R4:R5"/>
    <mergeCell ref="A3:C5"/>
    <mergeCell ref="D3:L3"/>
    <mergeCell ref="D4:D5"/>
    <mergeCell ref="E4:G4"/>
    <mergeCell ref="H4:H5"/>
    <mergeCell ref="I4:I5"/>
    <mergeCell ref="J4:J5"/>
    <mergeCell ref="K4:K5"/>
    <mergeCell ref="L4:L5"/>
    <mergeCell ref="M4:M5"/>
    <mergeCell ref="AA4:AA5"/>
    <mergeCell ref="AB4:AB5"/>
    <mergeCell ref="AC4:AC5"/>
    <mergeCell ref="Y2:AD2"/>
    <mergeCell ref="A6:C6"/>
    <mergeCell ref="V3:AD3"/>
    <mergeCell ref="W4:Y4"/>
    <mergeCell ref="Z4:Z5"/>
    <mergeCell ref="AD4:AD5"/>
    <mergeCell ref="V4:V5"/>
  </mergeCells>
  <phoneticPr fontId="3"/>
  <pageMargins left="1" right="1" top="1" bottom="1" header="0.5" footer="0.5"/>
  <pageSetup paperSize="9" scale="6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16"/>
  <sheetViews>
    <sheetView showGridLines="0" zoomScaleNormal="100" workbookViewId="0">
      <selection sqref="A1:L1"/>
    </sheetView>
  </sheetViews>
  <sheetFormatPr defaultRowHeight="13.5" x14ac:dyDescent="0.15"/>
  <cols>
    <col min="1" max="1" width="1.625" style="33" customWidth="1"/>
    <col min="2" max="2" width="4.625" style="33" customWidth="1"/>
    <col min="3" max="3" width="11.625" style="33" customWidth="1"/>
    <col min="4" max="4" width="1.625" style="33" customWidth="1"/>
    <col min="5" max="12" width="8" style="33" customWidth="1"/>
    <col min="13" max="16384" width="9" style="33"/>
  </cols>
  <sheetData>
    <row r="1" spans="1:12" ht="17.25" x14ac:dyDescent="0.15">
      <c r="A1" s="1052" t="s">
        <v>378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</row>
    <row r="2" spans="1:12" x14ac:dyDescent="0.15">
      <c r="A2" s="8"/>
      <c r="B2" s="8"/>
      <c r="C2" s="8"/>
      <c r="D2" s="8"/>
      <c r="E2" s="8"/>
      <c r="F2" s="8"/>
      <c r="G2" s="8"/>
      <c r="H2" s="882" t="s">
        <v>676</v>
      </c>
      <c r="I2" s="882"/>
      <c r="J2" s="882"/>
      <c r="K2" s="882"/>
      <c r="L2" s="882"/>
    </row>
    <row r="3" spans="1:12" ht="15" customHeight="1" x14ac:dyDescent="0.15">
      <c r="A3" s="1053" t="s">
        <v>642</v>
      </c>
      <c r="B3" s="1054"/>
      <c r="C3" s="1054"/>
      <c r="D3" s="1055"/>
      <c r="E3" s="394"/>
      <c r="F3" s="1062" t="s">
        <v>379</v>
      </c>
      <c r="G3" s="1064" t="s">
        <v>380</v>
      </c>
      <c r="H3" s="1064"/>
      <c r="I3" s="1064"/>
      <c r="J3" s="1064"/>
      <c r="K3" s="1064"/>
      <c r="L3" s="1065"/>
    </row>
    <row r="4" spans="1:12" ht="15" customHeight="1" x14ac:dyDescent="0.15">
      <c r="A4" s="1056"/>
      <c r="B4" s="1057"/>
      <c r="C4" s="1057"/>
      <c r="D4" s="1058"/>
      <c r="E4" s="395" t="s">
        <v>6</v>
      </c>
      <c r="F4" s="1063"/>
      <c r="G4" s="1049" t="s">
        <v>381</v>
      </c>
      <c r="H4" s="1049" t="s">
        <v>148</v>
      </c>
      <c r="I4" s="1049" t="s">
        <v>152</v>
      </c>
      <c r="J4" s="1049" t="s">
        <v>157</v>
      </c>
      <c r="K4" s="1049" t="s">
        <v>162</v>
      </c>
      <c r="L4" s="396" t="s">
        <v>382</v>
      </c>
    </row>
    <row r="5" spans="1:12" ht="15" customHeight="1" x14ac:dyDescent="0.15">
      <c r="A5" s="1059"/>
      <c r="B5" s="1060"/>
      <c r="C5" s="1060"/>
      <c r="D5" s="1061"/>
      <c r="E5" s="397"/>
      <c r="F5" s="1063"/>
      <c r="G5" s="1049"/>
      <c r="H5" s="1049"/>
      <c r="I5" s="1049"/>
      <c r="J5" s="1049"/>
      <c r="K5" s="1049"/>
      <c r="L5" s="398" t="s">
        <v>383</v>
      </c>
    </row>
    <row r="6" spans="1:12" s="35" customFormat="1" ht="15" customHeight="1" x14ac:dyDescent="0.15">
      <c r="A6" s="1050" t="s">
        <v>384</v>
      </c>
      <c r="B6" s="1051"/>
      <c r="C6" s="1051"/>
      <c r="D6" s="399"/>
      <c r="E6" s="400">
        <v>5508</v>
      </c>
      <c r="F6" s="400">
        <v>2530</v>
      </c>
      <c r="G6" s="400">
        <v>783</v>
      </c>
      <c r="H6" s="400">
        <v>732</v>
      </c>
      <c r="I6" s="400">
        <v>584</v>
      </c>
      <c r="J6" s="400">
        <v>519</v>
      </c>
      <c r="K6" s="400">
        <v>262</v>
      </c>
      <c r="L6" s="401">
        <v>98</v>
      </c>
    </row>
    <row r="7" spans="1:12" s="35" customFormat="1" ht="15" customHeight="1" x14ac:dyDescent="0.15">
      <c r="A7" s="402"/>
      <c r="B7" s="403" t="s">
        <v>385</v>
      </c>
      <c r="C7" s="403" t="s">
        <v>386</v>
      </c>
      <c r="D7" s="404"/>
      <c r="E7" s="400">
        <v>2239</v>
      </c>
      <c r="F7" s="405">
        <v>2167</v>
      </c>
      <c r="G7" s="405">
        <v>57</v>
      </c>
      <c r="H7" s="400">
        <v>8</v>
      </c>
      <c r="I7" s="405">
        <v>4</v>
      </c>
      <c r="J7" s="405">
        <v>1</v>
      </c>
      <c r="K7" s="405" t="s">
        <v>216</v>
      </c>
      <c r="L7" s="406">
        <v>2</v>
      </c>
    </row>
    <row r="8" spans="1:12" s="35" customFormat="1" ht="15" customHeight="1" x14ac:dyDescent="0.15">
      <c r="A8" s="402"/>
      <c r="B8" s="407"/>
      <c r="C8" s="403" t="s">
        <v>381</v>
      </c>
      <c r="D8" s="404"/>
      <c r="E8" s="400">
        <v>734</v>
      </c>
      <c r="F8" s="405">
        <v>252</v>
      </c>
      <c r="G8" s="405">
        <v>392</v>
      </c>
      <c r="H8" s="405">
        <v>78</v>
      </c>
      <c r="I8" s="400">
        <v>9</v>
      </c>
      <c r="J8" s="405">
        <v>2</v>
      </c>
      <c r="K8" s="405">
        <v>1</v>
      </c>
      <c r="L8" s="406" t="s">
        <v>216</v>
      </c>
    </row>
    <row r="9" spans="1:12" s="35" customFormat="1" ht="15" customHeight="1" x14ac:dyDescent="0.15">
      <c r="A9" s="402"/>
      <c r="B9" s="407"/>
      <c r="C9" s="403" t="s">
        <v>387</v>
      </c>
      <c r="D9" s="404"/>
      <c r="E9" s="400">
        <v>732</v>
      </c>
      <c r="F9" s="400">
        <v>87</v>
      </c>
      <c r="G9" s="400">
        <v>260</v>
      </c>
      <c r="H9" s="400">
        <v>340</v>
      </c>
      <c r="I9" s="400">
        <v>37</v>
      </c>
      <c r="J9" s="400">
        <v>7</v>
      </c>
      <c r="K9" s="405">
        <v>1</v>
      </c>
      <c r="L9" s="406" t="s">
        <v>216</v>
      </c>
    </row>
    <row r="10" spans="1:12" s="35" customFormat="1" ht="15" customHeight="1" x14ac:dyDescent="0.15">
      <c r="A10" s="402"/>
      <c r="B10" s="407"/>
      <c r="C10" s="403" t="s">
        <v>388</v>
      </c>
      <c r="D10" s="404"/>
      <c r="E10" s="400">
        <v>646</v>
      </c>
      <c r="F10" s="400">
        <v>19</v>
      </c>
      <c r="G10" s="400">
        <v>55</v>
      </c>
      <c r="H10" s="400">
        <v>241</v>
      </c>
      <c r="I10" s="400">
        <v>273</v>
      </c>
      <c r="J10" s="400">
        <v>47</v>
      </c>
      <c r="K10" s="405">
        <v>10</v>
      </c>
      <c r="L10" s="406">
        <v>1</v>
      </c>
    </row>
    <row r="11" spans="1:12" s="35" customFormat="1" ht="15" customHeight="1" x14ac:dyDescent="0.15">
      <c r="A11" s="402"/>
      <c r="B11" s="407"/>
      <c r="C11" s="403" t="s">
        <v>389</v>
      </c>
      <c r="D11" s="404"/>
      <c r="E11" s="400">
        <v>609</v>
      </c>
      <c r="F11" s="400">
        <v>4</v>
      </c>
      <c r="G11" s="400">
        <v>18</v>
      </c>
      <c r="H11" s="400">
        <v>48</v>
      </c>
      <c r="I11" s="400">
        <v>215</v>
      </c>
      <c r="J11" s="400">
        <v>286</v>
      </c>
      <c r="K11" s="400">
        <v>33</v>
      </c>
      <c r="L11" s="406">
        <v>5</v>
      </c>
    </row>
    <row r="12" spans="1:12" s="35" customFormat="1" ht="15" customHeight="1" x14ac:dyDescent="0.15">
      <c r="A12" s="402"/>
      <c r="B12" s="407"/>
      <c r="C12" s="403" t="s">
        <v>390</v>
      </c>
      <c r="D12" s="404"/>
      <c r="E12" s="400">
        <v>392</v>
      </c>
      <c r="F12" s="405">
        <v>1</v>
      </c>
      <c r="G12" s="405">
        <v>1</v>
      </c>
      <c r="H12" s="400">
        <v>14</v>
      </c>
      <c r="I12" s="400">
        <v>44</v>
      </c>
      <c r="J12" s="400">
        <v>160</v>
      </c>
      <c r="K12" s="400">
        <v>152</v>
      </c>
      <c r="L12" s="401">
        <v>20</v>
      </c>
    </row>
    <row r="13" spans="1:12" s="35" customFormat="1" ht="15" customHeight="1" x14ac:dyDescent="0.15">
      <c r="A13" s="402"/>
      <c r="B13" s="407"/>
      <c r="C13" s="403" t="s">
        <v>68</v>
      </c>
      <c r="D13" s="404"/>
      <c r="E13" s="400">
        <v>156</v>
      </c>
      <c r="F13" s="405" t="s">
        <v>216</v>
      </c>
      <c r="G13" s="405" t="s">
        <v>216</v>
      </c>
      <c r="H13" s="405">
        <v>3</v>
      </c>
      <c r="I13" s="400">
        <v>2</v>
      </c>
      <c r="J13" s="400">
        <v>16</v>
      </c>
      <c r="K13" s="400">
        <v>65</v>
      </c>
      <c r="L13" s="401">
        <v>70</v>
      </c>
    </row>
    <row r="14" spans="1:12" s="35" customFormat="1" ht="9" customHeight="1" x14ac:dyDescent="0.15">
      <c r="A14" s="408"/>
      <c r="B14" s="409"/>
      <c r="C14" s="410"/>
      <c r="D14" s="411"/>
      <c r="E14" s="412"/>
      <c r="F14" s="413"/>
      <c r="G14" s="413"/>
      <c r="H14" s="413"/>
      <c r="I14" s="412"/>
      <c r="J14" s="412"/>
      <c r="K14" s="412"/>
      <c r="L14" s="414"/>
    </row>
    <row r="15" spans="1:12" s="35" customForma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871" t="s">
        <v>677</v>
      </c>
      <c r="K15" s="871"/>
      <c r="L15" s="871"/>
    </row>
    <row r="16" spans="1:12" x14ac:dyDescent="0.15">
      <c r="A16" s="8"/>
      <c r="B16" s="8"/>
      <c r="C16" s="8"/>
      <c r="D16" s="8"/>
      <c r="E16" s="415"/>
      <c r="F16" s="8"/>
      <c r="G16" s="8"/>
      <c r="H16" s="8"/>
      <c r="I16" s="8"/>
      <c r="J16" s="8"/>
      <c r="K16" s="8"/>
      <c r="L16" s="8"/>
    </row>
  </sheetData>
  <mergeCells count="12">
    <mergeCell ref="J4:J5"/>
    <mergeCell ref="K4:K5"/>
    <mergeCell ref="A6:C6"/>
    <mergeCell ref="J15:L15"/>
    <mergeCell ref="A1:L1"/>
    <mergeCell ref="A3:D5"/>
    <mergeCell ref="F3:F5"/>
    <mergeCell ref="G3:L3"/>
    <mergeCell ref="G4:G5"/>
    <mergeCell ref="H4:H5"/>
    <mergeCell ref="I4:I5"/>
    <mergeCell ref="H2:L2"/>
  </mergeCells>
  <phoneticPr fontId="3"/>
  <pageMargins left="0.75" right="0.75" top="1" bottom="1" header="0.51200000000000001" footer="0.51200000000000001"/>
  <pageSetup paperSize="9" scale="96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W64"/>
  <sheetViews>
    <sheetView showGridLines="0" zoomScaleNormal="100" workbookViewId="0"/>
  </sheetViews>
  <sheetFormatPr defaultRowHeight="13.5" x14ac:dyDescent="0.15"/>
  <cols>
    <col min="1" max="1" width="10.5" style="33" customWidth="1"/>
    <col min="2" max="3" width="7.75" style="33" customWidth="1"/>
    <col min="4" max="4" width="6.75" style="33" customWidth="1"/>
    <col min="5" max="6" width="7.75" style="33" customWidth="1"/>
    <col min="7" max="7" width="6" style="33" customWidth="1"/>
    <col min="8" max="8" width="8.125" style="33" customWidth="1"/>
    <col min="9" max="10" width="7.75" style="33" customWidth="1"/>
    <col min="11" max="11" width="6.75" style="33" customWidth="1"/>
    <col min="12" max="13" width="7.75" style="33" customWidth="1"/>
    <col min="14" max="14" width="5.75" style="33" customWidth="1"/>
    <col min="15" max="15" width="8.375" style="33" customWidth="1"/>
    <col min="16" max="18" width="7.75" style="33" customWidth="1"/>
    <col min="19" max="19" width="5.5" style="33" customWidth="1"/>
    <col min="20" max="21" width="7.75" style="33" customWidth="1"/>
    <col min="22" max="22" width="5.5" style="33" customWidth="1"/>
    <col min="23" max="16384" width="9" style="33"/>
  </cols>
  <sheetData>
    <row r="1" spans="1:23" ht="26.25" customHeight="1" x14ac:dyDescent="0.15">
      <c r="B1" s="694"/>
      <c r="C1" s="416"/>
      <c r="D1" s="416"/>
      <c r="E1" s="416"/>
      <c r="F1" s="416"/>
      <c r="G1" s="416"/>
      <c r="H1" s="416"/>
      <c r="I1" s="416"/>
      <c r="J1" s="416"/>
      <c r="K1" s="417" t="s">
        <v>391</v>
      </c>
      <c r="L1" s="416" t="s">
        <v>392</v>
      </c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</row>
    <row r="2" spans="1:23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82" t="s">
        <v>714</v>
      </c>
      <c r="S2" s="882"/>
      <c r="T2" s="882"/>
      <c r="U2" s="882"/>
      <c r="V2" s="882"/>
    </row>
    <row r="3" spans="1:23" ht="18" customHeight="1" x14ac:dyDescent="0.15">
      <c r="A3" s="419"/>
      <c r="B3" s="1082" t="s">
        <v>393</v>
      </c>
      <c r="C3" s="1083"/>
      <c r="D3" s="1083"/>
      <c r="E3" s="1083"/>
      <c r="F3" s="1083"/>
      <c r="G3" s="1083"/>
      <c r="H3" s="1083"/>
      <c r="I3" s="1084"/>
      <c r="J3" s="473"/>
      <c r="K3" s="474" t="s">
        <v>394</v>
      </c>
      <c r="L3" s="475" t="s">
        <v>395</v>
      </c>
      <c r="M3" s="475"/>
      <c r="N3" s="475"/>
      <c r="O3" s="475"/>
      <c r="P3" s="476"/>
      <c r="Q3" s="1085" t="s">
        <v>396</v>
      </c>
      <c r="R3" s="1086"/>
      <c r="S3" s="1087"/>
      <c r="T3" s="1082" t="s">
        <v>397</v>
      </c>
      <c r="U3" s="1083"/>
      <c r="V3" s="1088"/>
    </row>
    <row r="4" spans="1:23" ht="9.75" customHeight="1" x14ac:dyDescent="0.15">
      <c r="A4" s="420"/>
      <c r="B4" s="425"/>
      <c r="C4" s="1089"/>
      <c r="D4" s="1089"/>
      <c r="E4" s="1089"/>
      <c r="F4" s="1089"/>
      <c r="G4" s="1089"/>
      <c r="H4" s="1089"/>
      <c r="I4" s="1090"/>
      <c r="J4" s="125"/>
      <c r="K4" s="125"/>
      <c r="L4" s="125"/>
      <c r="M4" s="125"/>
      <c r="N4" s="125"/>
      <c r="O4" s="125"/>
      <c r="P4" s="125"/>
      <c r="Q4" s="472"/>
      <c r="R4" s="125"/>
      <c r="S4" s="421"/>
      <c r="T4" s="125"/>
      <c r="U4" s="125"/>
      <c r="V4" s="422"/>
    </row>
    <row r="5" spans="1:23" ht="18.75" customHeight="1" x14ac:dyDescent="0.15">
      <c r="A5" s="1078" t="s">
        <v>398</v>
      </c>
      <c r="B5" s="423" t="s">
        <v>399</v>
      </c>
      <c r="C5" s="1076" t="s">
        <v>708</v>
      </c>
      <c r="D5" s="1080" t="s">
        <v>400</v>
      </c>
      <c r="E5" s="1025" t="s">
        <v>401</v>
      </c>
      <c r="F5" s="1025" t="s">
        <v>402</v>
      </c>
      <c r="G5" s="1025" t="s">
        <v>403</v>
      </c>
      <c r="H5" s="1023" t="s">
        <v>705</v>
      </c>
      <c r="I5" s="1023" t="s">
        <v>709</v>
      </c>
      <c r="J5" s="424" t="s">
        <v>6</v>
      </c>
      <c r="K5" s="1076" t="s">
        <v>404</v>
      </c>
      <c r="L5" s="1066" t="s">
        <v>405</v>
      </c>
      <c r="M5" s="1066" t="s">
        <v>406</v>
      </c>
      <c r="N5" s="1069" t="s">
        <v>407</v>
      </c>
      <c r="O5" s="1070" t="s">
        <v>706</v>
      </c>
      <c r="P5" s="1072" t="s">
        <v>408</v>
      </c>
      <c r="Q5" s="472" t="s">
        <v>710</v>
      </c>
      <c r="R5" s="1025" t="s">
        <v>409</v>
      </c>
      <c r="S5" s="1025" t="s">
        <v>410</v>
      </c>
      <c r="T5" s="424" t="s">
        <v>707</v>
      </c>
      <c r="U5" s="1025" t="s">
        <v>411</v>
      </c>
      <c r="V5" s="1036" t="s">
        <v>412</v>
      </c>
    </row>
    <row r="6" spans="1:23" ht="29.25" customHeight="1" x14ac:dyDescent="0.15">
      <c r="A6" s="1079"/>
      <c r="B6" s="426" t="s">
        <v>413</v>
      </c>
      <c r="C6" s="1077"/>
      <c r="D6" s="1081"/>
      <c r="E6" s="1074"/>
      <c r="F6" s="1074"/>
      <c r="G6" s="1074"/>
      <c r="H6" s="1075"/>
      <c r="I6" s="1075"/>
      <c r="J6" s="125"/>
      <c r="K6" s="1077"/>
      <c r="L6" s="1067"/>
      <c r="M6" s="1067"/>
      <c r="N6" s="1067"/>
      <c r="O6" s="1071"/>
      <c r="P6" s="1073"/>
      <c r="Q6" s="427" t="s">
        <v>414</v>
      </c>
      <c r="R6" s="1026"/>
      <c r="S6" s="1074"/>
      <c r="T6" s="125"/>
      <c r="U6" s="1026"/>
      <c r="V6" s="1068"/>
    </row>
    <row r="7" spans="1:23" s="35" customFormat="1" ht="11.25" customHeight="1" x14ac:dyDescent="0.15">
      <c r="A7" s="428" t="s">
        <v>415</v>
      </c>
      <c r="B7" s="429">
        <v>96243</v>
      </c>
      <c r="C7" s="429">
        <v>30038</v>
      </c>
      <c r="D7" s="429">
        <v>1732</v>
      </c>
      <c r="E7" s="429">
        <v>20258</v>
      </c>
      <c r="F7" s="429">
        <v>23598</v>
      </c>
      <c r="G7" s="429">
        <v>216</v>
      </c>
      <c r="H7" s="429">
        <v>470</v>
      </c>
      <c r="I7" s="429">
        <v>19931</v>
      </c>
      <c r="J7" s="429">
        <v>37853</v>
      </c>
      <c r="K7" s="429">
        <v>1732</v>
      </c>
      <c r="L7" s="429">
        <v>11704</v>
      </c>
      <c r="M7" s="429">
        <v>20811</v>
      </c>
      <c r="N7" s="429">
        <v>126</v>
      </c>
      <c r="O7" s="429">
        <v>429</v>
      </c>
      <c r="P7" s="429">
        <v>3051</v>
      </c>
      <c r="Q7" s="429">
        <v>91548</v>
      </c>
      <c r="R7" s="429">
        <v>18994</v>
      </c>
      <c r="S7" s="429">
        <v>125</v>
      </c>
      <c r="T7" s="429">
        <v>31568</v>
      </c>
      <c r="U7" s="429">
        <v>14590</v>
      </c>
      <c r="V7" s="430">
        <v>62</v>
      </c>
    </row>
    <row r="8" spans="1:23" s="35" customFormat="1" ht="11.25" customHeight="1" x14ac:dyDescent="0.15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3"/>
    </row>
    <row r="9" spans="1:23" s="35" customFormat="1" ht="11.25" customHeight="1" x14ac:dyDescent="0.15">
      <c r="A9" s="434" t="s">
        <v>416</v>
      </c>
      <c r="B9" s="432">
        <v>16900</v>
      </c>
      <c r="C9" s="432">
        <v>8059</v>
      </c>
      <c r="D9" s="432" t="s">
        <v>216</v>
      </c>
      <c r="E9" s="432">
        <v>6110</v>
      </c>
      <c r="F9" s="432">
        <v>488</v>
      </c>
      <c r="G9" s="432">
        <v>1</v>
      </c>
      <c r="H9" s="432">
        <v>12</v>
      </c>
      <c r="I9" s="432">
        <v>2230</v>
      </c>
      <c r="J9" s="432" t="s">
        <v>216</v>
      </c>
      <c r="K9" s="432" t="s">
        <v>216</v>
      </c>
      <c r="L9" s="432" t="s">
        <v>216</v>
      </c>
      <c r="M9" s="432" t="s">
        <v>216</v>
      </c>
      <c r="N9" s="432" t="s">
        <v>216</v>
      </c>
      <c r="O9" s="432" t="s">
        <v>216</v>
      </c>
      <c r="P9" s="432" t="s">
        <v>216</v>
      </c>
      <c r="Q9" s="432">
        <v>16820</v>
      </c>
      <c r="R9" s="432">
        <v>407</v>
      </c>
      <c r="S9" s="432">
        <v>2</v>
      </c>
      <c r="T9" s="432" t="s">
        <v>216</v>
      </c>
      <c r="U9" s="432" t="s">
        <v>216</v>
      </c>
      <c r="V9" s="433" t="s">
        <v>216</v>
      </c>
    </row>
    <row r="10" spans="1:23" s="35" customFormat="1" ht="11.25" customHeight="1" x14ac:dyDescent="0.15">
      <c r="A10" s="434" t="s">
        <v>417</v>
      </c>
      <c r="B10" s="432">
        <v>5655</v>
      </c>
      <c r="C10" s="432">
        <v>253</v>
      </c>
      <c r="D10" s="432">
        <v>7</v>
      </c>
      <c r="E10" s="432">
        <v>2195</v>
      </c>
      <c r="F10" s="432">
        <v>1814</v>
      </c>
      <c r="G10" s="432">
        <v>43</v>
      </c>
      <c r="H10" s="432">
        <v>25</v>
      </c>
      <c r="I10" s="432">
        <v>1318</v>
      </c>
      <c r="J10" s="432">
        <v>617</v>
      </c>
      <c r="K10" s="432">
        <v>7</v>
      </c>
      <c r="L10" s="432">
        <v>310</v>
      </c>
      <c r="M10" s="432">
        <v>270</v>
      </c>
      <c r="N10" s="432">
        <v>6</v>
      </c>
      <c r="O10" s="432">
        <v>10</v>
      </c>
      <c r="P10" s="432">
        <v>14</v>
      </c>
      <c r="Q10" s="432">
        <v>6154</v>
      </c>
      <c r="R10" s="432">
        <v>2341</v>
      </c>
      <c r="S10" s="432">
        <v>15</v>
      </c>
      <c r="T10" s="432">
        <v>692</v>
      </c>
      <c r="U10" s="432">
        <v>351</v>
      </c>
      <c r="V10" s="433" t="s">
        <v>216</v>
      </c>
    </row>
    <row r="11" spans="1:23" s="35" customFormat="1" ht="11.25" customHeight="1" x14ac:dyDescent="0.15">
      <c r="A11" s="434" t="s">
        <v>418</v>
      </c>
      <c r="B11" s="432">
        <v>5786</v>
      </c>
      <c r="C11" s="432">
        <v>607</v>
      </c>
      <c r="D11" s="432">
        <v>31</v>
      </c>
      <c r="E11" s="432">
        <v>1412</v>
      </c>
      <c r="F11" s="432">
        <v>1966</v>
      </c>
      <c r="G11" s="432">
        <v>67</v>
      </c>
      <c r="H11" s="432">
        <v>44</v>
      </c>
      <c r="I11" s="432">
        <v>1659</v>
      </c>
      <c r="J11" s="432">
        <v>2592</v>
      </c>
      <c r="K11" s="432">
        <v>31</v>
      </c>
      <c r="L11" s="432">
        <v>900</v>
      </c>
      <c r="M11" s="432">
        <v>1390</v>
      </c>
      <c r="N11" s="432">
        <v>19</v>
      </c>
      <c r="O11" s="432">
        <v>34</v>
      </c>
      <c r="P11" s="432">
        <v>218</v>
      </c>
      <c r="Q11" s="432">
        <v>7096</v>
      </c>
      <c r="R11" s="432">
        <v>3295</v>
      </c>
      <c r="S11" s="432">
        <v>48</v>
      </c>
      <c r="T11" s="432">
        <v>2583</v>
      </c>
      <c r="U11" s="432">
        <v>1396</v>
      </c>
      <c r="V11" s="433">
        <v>4</v>
      </c>
    </row>
    <row r="12" spans="1:23" s="35" customFormat="1" ht="11.25" customHeight="1" x14ac:dyDescent="0.15">
      <c r="A12" s="434" t="s">
        <v>419</v>
      </c>
      <c r="B12" s="432">
        <v>5811</v>
      </c>
      <c r="C12" s="432">
        <v>707</v>
      </c>
      <c r="D12" s="432">
        <v>61</v>
      </c>
      <c r="E12" s="432">
        <v>1077</v>
      </c>
      <c r="F12" s="432">
        <v>2334</v>
      </c>
      <c r="G12" s="432">
        <v>23</v>
      </c>
      <c r="H12" s="432">
        <v>47</v>
      </c>
      <c r="I12" s="432">
        <v>1562</v>
      </c>
      <c r="J12" s="432">
        <v>3718</v>
      </c>
      <c r="K12" s="432">
        <v>61</v>
      </c>
      <c r="L12" s="432">
        <v>1051</v>
      </c>
      <c r="M12" s="432">
        <v>2240</v>
      </c>
      <c r="N12" s="432">
        <v>19</v>
      </c>
      <c r="O12" s="432">
        <v>46</v>
      </c>
      <c r="P12" s="432">
        <v>301</v>
      </c>
      <c r="Q12" s="432">
        <v>4929</v>
      </c>
      <c r="R12" s="432">
        <v>1468</v>
      </c>
      <c r="S12" s="432">
        <v>7</v>
      </c>
      <c r="T12" s="432">
        <v>2870</v>
      </c>
      <c r="U12" s="432">
        <v>1405</v>
      </c>
      <c r="V12" s="433">
        <v>6</v>
      </c>
    </row>
    <row r="13" spans="1:23" s="35" customFormat="1" ht="11.25" customHeight="1" x14ac:dyDescent="0.15">
      <c r="A13" s="434" t="s">
        <v>420</v>
      </c>
      <c r="B13" s="432">
        <v>6553</v>
      </c>
      <c r="C13" s="432">
        <v>937</v>
      </c>
      <c r="D13" s="432">
        <v>87</v>
      </c>
      <c r="E13" s="432">
        <v>1210</v>
      </c>
      <c r="F13" s="432">
        <v>2608</v>
      </c>
      <c r="G13" s="432">
        <v>10</v>
      </c>
      <c r="H13" s="432">
        <v>36</v>
      </c>
      <c r="I13" s="432">
        <v>1665</v>
      </c>
      <c r="J13" s="432">
        <v>4248</v>
      </c>
      <c r="K13" s="432">
        <v>87</v>
      </c>
      <c r="L13" s="432">
        <v>1203</v>
      </c>
      <c r="M13" s="432">
        <v>2567</v>
      </c>
      <c r="N13" s="432">
        <v>10</v>
      </c>
      <c r="O13" s="432">
        <v>34</v>
      </c>
      <c r="P13" s="432">
        <v>347</v>
      </c>
      <c r="Q13" s="432">
        <v>5557</v>
      </c>
      <c r="R13" s="432">
        <v>1617</v>
      </c>
      <c r="S13" s="432">
        <v>5</v>
      </c>
      <c r="T13" s="432">
        <v>3264</v>
      </c>
      <c r="U13" s="432">
        <v>1589</v>
      </c>
      <c r="V13" s="433">
        <v>4</v>
      </c>
    </row>
    <row r="14" spans="1:23" s="35" customFormat="1" ht="11.25" customHeight="1" x14ac:dyDescent="0.15">
      <c r="A14" s="434" t="s">
        <v>421</v>
      </c>
      <c r="B14" s="432">
        <v>6896</v>
      </c>
      <c r="C14" s="432">
        <v>1026</v>
      </c>
      <c r="D14" s="432">
        <v>139</v>
      </c>
      <c r="E14" s="432">
        <v>1286</v>
      </c>
      <c r="F14" s="432">
        <v>2769</v>
      </c>
      <c r="G14" s="432">
        <v>9</v>
      </c>
      <c r="H14" s="432">
        <v>50</v>
      </c>
      <c r="I14" s="432">
        <v>1617</v>
      </c>
      <c r="J14" s="432">
        <v>4603</v>
      </c>
      <c r="K14" s="432">
        <v>139</v>
      </c>
      <c r="L14" s="432">
        <v>1280</v>
      </c>
      <c r="M14" s="432">
        <v>2749</v>
      </c>
      <c r="N14" s="432">
        <v>9</v>
      </c>
      <c r="O14" s="432">
        <v>49</v>
      </c>
      <c r="P14" s="432">
        <v>377</v>
      </c>
      <c r="Q14" s="432">
        <v>5936</v>
      </c>
      <c r="R14" s="432">
        <v>1814</v>
      </c>
      <c r="S14" s="432">
        <v>4</v>
      </c>
      <c r="T14" s="432">
        <v>3653</v>
      </c>
      <c r="U14" s="432">
        <v>1804</v>
      </c>
      <c r="V14" s="433">
        <v>4</v>
      </c>
    </row>
    <row r="15" spans="1:23" s="35" customFormat="1" ht="11.25" customHeight="1" x14ac:dyDescent="0.15">
      <c r="A15" s="434" t="s">
        <v>422</v>
      </c>
      <c r="B15" s="432">
        <v>7559</v>
      </c>
      <c r="C15" s="432">
        <v>1110</v>
      </c>
      <c r="D15" s="432">
        <v>183</v>
      </c>
      <c r="E15" s="432">
        <v>1473</v>
      </c>
      <c r="F15" s="432">
        <v>3044</v>
      </c>
      <c r="G15" s="432">
        <v>18</v>
      </c>
      <c r="H15" s="432">
        <v>57</v>
      </c>
      <c r="I15" s="432">
        <v>1674</v>
      </c>
      <c r="J15" s="432">
        <v>5113</v>
      </c>
      <c r="K15" s="432">
        <v>183</v>
      </c>
      <c r="L15" s="432">
        <v>1468</v>
      </c>
      <c r="M15" s="432">
        <v>3037</v>
      </c>
      <c r="N15" s="432">
        <v>18</v>
      </c>
      <c r="O15" s="432">
        <v>57</v>
      </c>
      <c r="P15" s="432">
        <v>350</v>
      </c>
      <c r="Q15" s="432">
        <v>6470</v>
      </c>
      <c r="R15" s="432">
        <v>1962</v>
      </c>
      <c r="S15" s="432">
        <v>11</v>
      </c>
      <c r="T15" s="432">
        <v>4029</v>
      </c>
      <c r="U15" s="432">
        <v>1960</v>
      </c>
      <c r="V15" s="433">
        <v>11</v>
      </c>
    </row>
    <row r="16" spans="1:23" s="35" customFormat="1" ht="11.25" customHeight="1" x14ac:dyDescent="0.15">
      <c r="A16" s="434" t="s">
        <v>423</v>
      </c>
      <c r="B16" s="432">
        <v>6482</v>
      </c>
      <c r="C16" s="432">
        <v>1087</v>
      </c>
      <c r="D16" s="432">
        <v>183</v>
      </c>
      <c r="E16" s="432">
        <v>1307</v>
      </c>
      <c r="F16" s="432">
        <v>2455</v>
      </c>
      <c r="G16" s="432">
        <v>8</v>
      </c>
      <c r="H16" s="432">
        <v>38</v>
      </c>
      <c r="I16" s="432">
        <v>1404</v>
      </c>
      <c r="J16" s="432">
        <v>4290</v>
      </c>
      <c r="K16" s="432">
        <v>183</v>
      </c>
      <c r="L16" s="432">
        <v>1306</v>
      </c>
      <c r="M16" s="432">
        <v>2448</v>
      </c>
      <c r="N16" s="432">
        <v>8</v>
      </c>
      <c r="O16" s="432">
        <v>38</v>
      </c>
      <c r="P16" s="432">
        <v>307</v>
      </c>
      <c r="Q16" s="432">
        <v>5710</v>
      </c>
      <c r="R16" s="432">
        <v>1682</v>
      </c>
      <c r="S16" s="432">
        <v>9</v>
      </c>
      <c r="T16" s="432">
        <v>3523</v>
      </c>
      <c r="U16" s="432">
        <v>1680</v>
      </c>
      <c r="V16" s="433">
        <v>9</v>
      </c>
    </row>
    <row r="17" spans="1:22" s="35" customFormat="1" ht="11.25" customHeight="1" x14ac:dyDescent="0.15">
      <c r="A17" s="434" t="s">
        <v>424</v>
      </c>
      <c r="B17" s="432">
        <v>5647</v>
      </c>
      <c r="C17" s="432">
        <v>1017</v>
      </c>
      <c r="D17" s="432">
        <v>178</v>
      </c>
      <c r="E17" s="432">
        <v>1184</v>
      </c>
      <c r="F17" s="432">
        <v>2135</v>
      </c>
      <c r="G17" s="432">
        <v>7</v>
      </c>
      <c r="H17" s="432">
        <v>42</v>
      </c>
      <c r="I17" s="432">
        <v>1084</v>
      </c>
      <c r="J17" s="432">
        <v>3830</v>
      </c>
      <c r="K17" s="432">
        <v>178</v>
      </c>
      <c r="L17" s="432">
        <v>1183</v>
      </c>
      <c r="M17" s="432">
        <v>2130</v>
      </c>
      <c r="N17" s="432">
        <v>7</v>
      </c>
      <c r="O17" s="432">
        <v>42</v>
      </c>
      <c r="P17" s="432">
        <v>290</v>
      </c>
      <c r="Q17" s="432">
        <v>5026</v>
      </c>
      <c r="R17" s="432">
        <v>1513</v>
      </c>
      <c r="S17" s="432">
        <v>8</v>
      </c>
      <c r="T17" s="432">
        <v>3214</v>
      </c>
      <c r="U17" s="432">
        <v>1513</v>
      </c>
      <c r="V17" s="433">
        <v>8</v>
      </c>
    </row>
    <row r="18" spans="1:22" s="35" customFormat="1" ht="11.25" customHeight="1" x14ac:dyDescent="0.15">
      <c r="A18" s="434" t="s">
        <v>425</v>
      </c>
      <c r="B18" s="432">
        <v>5387</v>
      </c>
      <c r="C18" s="432">
        <v>1298</v>
      </c>
      <c r="D18" s="432">
        <v>228</v>
      </c>
      <c r="E18" s="432">
        <v>1101</v>
      </c>
      <c r="F18" s="432">
        <v>1793</v>
      </c>
      <c r="G18" s="432">
        <v>10</v>
      </c>
      <c r="H18" s="432">
        <v>43</v>
      </c>
      <c r="I18" s="432">
        <v>914</v>
      </c>
      <c r="J18" s="432">
        <v>3425</v>
      </c>
      <c r="K18" s="432">
        <v>228</v>
      </c>
      <c r="L18" s="432">
        <v>1101</v>
      </c>
      <c r="M18" s="432">
        <v>1790</v>
      </c>
      <c r="N18" s="432">
        <v>10</v>
      </c>
      <c r="O18" s="432">
        <v>43</v>
      </c>
      <c r="P18" s="432">
        <v>253</v>
      </c>
      <c r="Q18" s="432">
        <v>4896</v>
      </c>
      <c r="R18" s="432">
        <v>1305</v>
      </c>
      <c r="S18" s="432">
        <v>7</v>
      </c>
      <c r="T18" s="432">
        <v>2936</v>
      </c>
      <c r="U18" s="432">
        <v>1304</v>
      </c>
      <c r="V18" s="433">
        <v>7</v>
      </c>
    </row>
    <row r="19" spans="1:22" s="35" customFormat="1" ht="11.25" customHeight="1" x14ac:dyDescent="0.15">
      <c r="A19" s="434" t="s">
        <v>426</v>
      </c>
      <c r="B19" s="432">
        <v>5814</v>
      </c>
      <c r="C19" s="432">
        <v>2268</v>
      </c>
      <c r="D19" s="432">
        <v>248</v>
      </c>
      <c r="E19" s="432">
        <v>969</v>
      </c>
      <c r="F19" s="432">
        <v>1360</v>
      </c>
      <c r="G19" s="432">
        <v>14</v>
      </c>
      <c r="H19" s="432">
        <v>44</v>
      </c>
      <c r="I19" s="432">
        <v>911</v>
      </c>
      <c r="J19" s="432">
        <v>2874</v>
      </c>
      <c r="K19" s="432">
        <v>248</v>
      </c>
      <c r="L19" s="432">
        <v>968</v>
      </c>
      <c r="M19" s="432">
        <v>1360</v>
      </c>
      <c r="N19" s="432">
        <v>14</v>
      </c>
      <c r="O19" s="432">
        <v>44</v>
      </c>
      <c r="P19" s="432">
        <v>240</v>
      </c>
      <c r="Q19" s="432">
        <v>5404</v>
      </c>
      <c r="R19" s="432">
        <v>959</v>
      </c>
      <c r="S19" s="432">
        <v>5</v>
      </c>
      <c r="T19" s="432">
        <v>2463</v>
      </c>
      <c r="U19" s="432">
        <v>958</v>
      </c>
      <c r="V19" s="433">
        <v>5</v>
      </c>
    </row>
    <row r="20" spans="1:22" s="35" customFormat="1" ht="11.25" customHeight="1" x14ac:dyDescent="0.15">
      <c r="A20" s="434" t="s">
        <v>427</v>
      </c>
      <c r="B20" s="432">
        <v>4663</v>
      </c>
      <c r="C20" s="432">
        <v>2688</v>
      </c>
      <c r="D20" s="432">
        <v>188</v>
      </c>
      <c r="E20" s="432">
        <v>541</v>
      </c>
      <c r="F20" s="432">
        <v>562</v>
      </c>
      <c r="G20" s="432">
        <v>4</v>
      </c>
      <c r="H20" s="432">
        <v>15</v>
      </c>
      <c r="I20" s="432">
        <v>665</v>
      </c>
      <c r="J20" s="432">
        <v>1455</v>
      </c>
      <c r="K20" s="432">
        <v>188</v>
      </c>
      <c r="L20" s="432">
        <v>541</v>
      </c>
      <c r="M20" s="432">
        <v>561</v>
      </c>
      <c r="N20" s="432">
        <v>4</v>
      </c>
      <c r="O20" s="432">
        <v>15</v>
      </c>
      <c r="P20" s="432">
        <v>146</v>
      </c>
      <c r="Q20" s="432">
        <v>4542</v>
      </c>
      <c r="R20" s="432">
        <v>442</v>
      </c>
      <c r="S20" s="432">
        <v>3</v>
      </c>
      <c r="T20" s="432">
        <v>1335</v>
      </c>
      <c r="U20" s="432">
        <v>442</v>
      </c>
      <c r="V20" s="433">
        <v>3</v>
      </c>
    </row>
    <row r="21" spans="1:22" s="35" customFormat="1" ht="11.25" customHeight="1" x14ac:dyDescent="0.15">
      <c r="A21" s="434" t="s">
        <v>428</v>
      </c>
      <c r="B21" s="432">
        <v>3457</v>
      </c>
      <c r="C21" s="432">
        <v>2461</v>
      </c>
      <c r="D21" s="432">
        <v>90</v>
      </c>
      <c r="E21" s="432">
        <v>244</v>
      </c>
      <c r="F21" s="432">
        <v>184</v>
      </c>
      <c r="G21" s="432" t="s">
        <v>216</v>
      </c>
      <c r="H21" s="432">
        <v>13</v>
      </c>
      <c r="I21" s="432">
        <v>465</v>
      </c>
      <c r="J21" s="432">
        <v>613</v>
      </c>
      <c r="K21" s="432">
        <v>90</v>
      </c>
      <c r="L21" s="432">
        <v>244</v>
      </c>
      <c r="M21" s="432">
        <v>184</v>
      </c>
      <c r="N21" s="432" t="s">
        <v>216</v>
      </c>
      <c r="O21" s="432">
        <v>13</v>
      </c>
      <c r="P21" s="432">
        <v>82</v>
      </c>
      <c r="Q21" s="432">
        <v>3376</v>
      </c>
      <c r="R21" s="432">
        <v>103</v>
      </c>
      <c r="S21" s="432" t="s">
        <v>216</v>
      </c>
      <c r="T21" s="432">
        <v>532</v>
      </c>
      <c r="U21" s="432">
        <v>103</v>
      </c>
      <c r="V21" s="433" t="s">
        <v>216</v>
      </c>
    </row>
    <row r="22" spans="1:22" s="35" customFormat="1" ht="11.25" customHeight="1" x14ac:dyDescent="0.15">
      <c r="A22" s="434" t="s">
        <v>429</v>
      </c>
      <c r="B22" s="432">
        <v>3419</v>
      </c>
      <c r="C22" s="432">
        <v>2731</v>
      </c>
      <c r="D22" s="432">
        <v>61</v>
      </c>
      <c r="E22" s="432">
        <v>111</v>
      </c>
      <c r="F22" s="432">
        <v>63</v>
      </c>
      <c r="G22" s="432">
        <v>2</v>
      </c>
      <c r="H22" s="432">
        <v>4</v>
      </c>
      <c r="I22" s="432">
        <v>447</v>
      </c>
      <c r="J22" s="432">
        <v>305</v>
      </c>
      <c r="K22" s="432">
        <v>61</v>
      </c>
      <c r="L22" s="432">
        <v>111</v>
      </c>
      <c r="M22" s="432">
        <v>63</v>
      </c>
      <c r="N22" s="432">
        <v>2</v>
      </c>
      <c r="O22" s="432">
        <v>4</v>
      </c>
      <c r="P22" s="432">
        <v>64</v>
      </c>
      <c r="Q22" s="432">
        <v>3415</v>
      </c>
      <c r="R22" s="432">
        <v>60</v>
      </c>
      <c r="S22" s="432">
        <v>1</v>
      </c>
      <c r="T22" s="432">
        <v>300</v>
      </c>
      <c r="U22" s="432">
        <v>59</v>
      </c>
      <c r="V22" s="433">
        <v>1</v>
      </c>
    </row>
    <row r="23" spans="1:22" s="35" customFormat="1" ht="11.25" customHeight="1" x14ac:dyDescent="0.15">
      <c r="A23" s="434" t="s">
        <v>430</v>
      </c>
      <c r="B23" s="432">
        <v>2410</v>
      </c>
      <c r="C23" s="432">
        <v>2046</v>
      </c>
      <c r="D23" s="432">
        <v>36</v>
      </c>
      <c r="E23" s="432">
        <v>27</v>
      </c>
      <c r="F23" s="432">
        <v>20</v>
      </c>
      <c r="G23" s="432" t="s">
        <v>216</v>
      </c>
      <c r="H23" s="432" t="s">
        <v>216</v>
      </c>
      <c r="I23" s="432">
        <v>281</v>
      </c>
      <c r="J23" s="432">
        <v>115</v>
      </c>
      <c r="K23" s="432">
        <v>36</v>
      </c>
      <c r="L23" s="432">
        <v>27</v>
      </c>
      <c r="M23" s="432">
        <v>19</v>
      </c>
      <c r="N23" s="432" t="s">
        <v>216</v>
      </c>
      <c r="O23" s="432" t="s">
        <v>216</v>
      </c>
      <c r="P23" s="432">
        <v>33</v>
      </c>
      <c r="Q23" s="432">
        <v>2409</v>
      </c>
      <c r="R23" s="432">
        <v>19</v>
      </c>
      <c r="S23" s="432" t="s">
        <v>216</v>
      </c>
      <c r="T23" s="432">
        <v>115</v>
      </c>
      <c r="U23" s="432">
        <v>19</v>
      </c>
      <c r="V23" s="433" t="s">
        <v>216</v>
      </c>
    </row>
    <row r="24" spans="1:22" s="35" customFormat="1" ht="11.25" customHeight="1" x14ac:dyDescent="0.15">
      <c r="A24" s="434" t="s">
        <v>431</v>
      </c>
      <c r="B24" s="432">
        <v>2001</v>
      </c>
      <c r="C24" s="432">
        <v>1743</v>
      </c>
      <c r="D24" s="432">
        <v>12</v>
      </c>
      <c r="E24" s="432">
        <v>11</v>
      </c>
      <c r="F24" s="432">
        <v>3</v>
      </c>
      <c r="G24" s="432" t="s">
        <v>216</v>
      </c>
      <c r="H24" s="432" t="s">
        <v>216</v>
      </c>
      <c r="I24" s="432">
        <v>232</v>
      </c>
      <c r="J24" s="432">
        <v>55</v>
      </c>
      <c r="K24" s="432">
        <v>12</v>
      </c>
      <c r="L24" s="432">
        <v>11</v>
      </c>
      <c r="M24" s="432">
        <v>3</v>
      </c>
      <c r="N24" s="432" t="s">
        <v>216</v>
      </c>
      <c r="O24" s="432" t="s">
        <v>216</v>
      </c>
      <c r="P24" s="432">
        <v>29</v>
      </c>
      <c r="Q24" s="432">
        <v>2005</v>
      </c>
      <c r="R24" s="432">
        <v>7</v>
      </c>
      <c r="S24" s="432" t="s">
        <v>216</v>
      </c>
      <c r="T24" s="432">
        <v>59</v>
      </c>
      <c r="U24" s="432">
        <v>7</v>
      </c>
      <c r="V24" s="433" t="s">
        <v>216</v>
      </c>
    </row>
    <row r="25" spans="1:22" s="35" customFormat="1" ht="11.25" customHeight="1" x14ac:dyDescent="0.15">
      <c r="A25" s="435" t="s">
        <v>154</v>
      </c>
      <c r="B25" s="436">
        <v>1803</v>
      </c>
      <c r="C25" s="436" t="s">
        <v>216</v>
      </c>
      <c r="D25" s="436" t="s">
        <v>216</v>
      </c>
      <c r="E25" s="436" t="s">
        <v>216</v>
      </c>
      <c r="F25" s="436" t="s">
        <v>216</v>
      </c>
      <c r="G25" s="436" t="s">
        <v>216</v>
      </c>
      <c r="H25" s="436" t="s">
        <v>216</v>
      </c>
      <c r="I25" s="436">
        <v>1803</v>
      </c>
      <c r="J25" s="436" t="s">
        <v>216</v>
      </c>
      <c r="K25" s="436" t="s">
        <v>216</v>
      </c>
      <c r="L25" s="436" t="s">
        <v>216</v>
      </c>
      <c r="M25" s="436" t="s">
        <v>216</v>
      </c>
      <c r="N25" s="436" t="s">
        <v>216</v>
      </c>
      <c r="O25" s="436" t="s">
        <v>216</v>
      </c>
      <c r="P25" s="436" t="s">
        <v>216</v>
      </c>
      <c r="Q25" s="436">
        <v>1803</v>
      </c>
      <c r="R25" s="436" t="s">
        <v>216</v>
      </c>
      <c r="S25" s="436" t="s">
        <v>216</v>
      </c>
      <c r="T25" s="436" t="s">
        <v>216</v>
      </c>
      <c r="U25" s="436" t="s">
        <v>216</v>
      </c>
      <c r="V25" s="437" t="s">
        <v>216</v>
      </c>
    </row>
    <row r="26" spans="1:22" s="35" customFormat="1" ht="11.25" customHeight="1" x14ac:dyDescent="0.15">
      <c r="A26" s="431" t="s">
        <v>7</v>
      </c>
      <c r="B26" s="432">
        <v>47022</v>
      </c>
      <c r="C26" s="432">
        <v>11910</v>
      </c>
      <c r="D26" s="432">
        <v>1020</v>
      </c>
      <c r="E26" s="429">
        <v>10042</v>
      </c>
      <c r="F26" s="429">
        <v>13145</v>
      </c>
      <c r="G26" s="429">
        <v>137</v>
      </c>
      <c r="H26" s="429">
        <v>292</v>
      </c>
      <c r="I26" s="429">
        <v>10476</v>
      </c>
      <c r="J26" s="432">
        <v>20493</v>
      </c>
      <c r="K26" s="432">
        <v>1020</v>
      </c>
      <c r="L26" s="432">
        <v>5583</v>
      </c>
      <c r="M26" s="432">
        <v>11715</v>
      </c>
      <c r="N26" s="432">
        <v>97</v>
      </c>
      <c r="O26" s="429">
        <v>270</v>
      </c>
      <c r="P26" s="429">
        <v>1808</v>
      </c>
      <c r="Q26" s="432">
        <v>44426</v>
      </c>
      <c r="R26" s="432">
        <v>10594</v>
      </c>
      <c r="S26" s="429">
        <v>92</v>
      </c>
      <c r="T26" s="432">
        <v>16940</v>
      </c>
      <c r="U26" s="432">
        <v>8209</v>
      </c>
      <c r="V26" s="433">
        <v>50</v>
      </c>
    </row>
    <row r="27" spans="1:22" s="35" customFormat="1" ht="11.25" customHeight="1" x14ac:dyDescent="0.15">
      <c r="A27" s="434" t="s">
        <v>416</v>
      </c>
      <c r="B27" s="432">
        <v>8563</v>
      </c>
      <c r="C27" s="432">
        <v>4055</v>
      </c>
      <c r="D27" s="438" t="s">
        <v>216</v>
      </c>
      <c r="E27" s="432">
        <v>3116</v>
      </c>
      <c r="F27" s="432">
        <v>254</v>
      </c>
      <c r="G27" s="432">
        <v>1</v>
      </c>
      <c r="H27" s="432">
        <v>5</v>
      </c>
      <c r="I27" s="432">
        <v>1132</v>
      </c>
      <c r="J27" s="432" t="s">
        <v>216</v>
      </c>
      <c r="K27" s="432" t="s">
        <v>216</v>
      </c>
      <c r="L27" s="432" t="s">
        <v>216</v>
      </c>
      <c r="M27" s="432" t="s">
        <v>216</v>
      </c>
      <c r="N27" s="432" t="s">
        <v>216</v>
      </c>
      <c r="O27" s="432" t="s">
        <v>216</v>
      </c>
      <c r="P27" s="432" t="s">
        <v>216</v>
      </c>
      <c r="Q27" s="432">
        <v>8509</v>
      </c>
      <c r="R27" s="432">
        <v>200</v>
      </c>
      <c r="S27" s="432">
        <v>1</v>
      </c>
      <c r="T27" s="432" t="s">
        <v>216</v>
      </c>
      <c r="U27" s="432" t="s">
        <v>216</v>
      </c>
      <c r="V27" s="433" t="s">
        <v>216</v>
      </c>
    </row>
    <row r="28" spans="1:22" s="35" customFormat="1" ht="11.25" customHeight="1" x14ac:dyDescent="0.15">
      <c r="A28" s="434" t="s">
        <v>417</v>
      </c>
      <c r="B28" s="432">
        <v>2896</v>
      </c>
      <c r="C28" s="432">
        <v>133</v>
      </c>
      <c r="D28" s="439">
        <v>6</v>
      </c>
      <c r="E28" s="432">
        <v>1173</v>
      </c>
      <c r="F28" s="432">
        <v>876</v>
      </c>
      <c r="G28" s="432">
        <v>23</v>
      </c>
      <c r="H28" s="432">
        <v>13</v>
      </c>
      <c r="I28" s="432">
        <v>672</v>
      </c>
      <c r="J28" s="432">
        <v>317</v>
      </c>
      <c r="K28" s="432">
        <v>6</v>
      </c>
      <c r="L28" s="432">
        <v>167</v>
      </c>
      <c r="M28" s="432">
        <v>129</v>
      </c>
      <c r="N28" s="432">
        <v>5</v>
      </c>
      <c r="O28" s="432">
        <v>3</v>
      </c>
      <c r="P28" s="432">
        <v>7</v>
      </c>
      <c r="Q28" s="432">
        <v>3254</v>
      </c>
      <c r="R28" s="432">
        <v>1247</v>
      </c>
      <c r="S28" s="432">
        <v>10</v>
      </c>
      <c r="T28" s="432">
        <v>373</v>
      </c>
      <c r="U28" s="432">
        <v>190</v>
      </c>
      <c r="V28" s="433" t="s">
        <v>216</v>
      </c>
    </row>
    <row r="29" spans="1:22" s="35" customFormat="1" ht="11.25" customHeight="1" x14ac:dyDescent="0.15">
      <c r="A29" s="434" t="s">
        <v>432</v>
      </c>
      <c r="B29" s="432">
        <v>3058</v>
      </c>
      <c r="C29" s="432">
        <v>284</v>
      </c>
      <c r="D29" s="439">
        <v>14</v>
      </c>
      <c r="E29" s="432">
        <v>801</v>
      </c>
      <c r="F29" s="432">
        <v>1007</v>
      </c>
      <c r="G29" s="432">
        <v>32</v>
      </c>
      <c r="H29" s="432">
        <v>23</v>
      </c>
      <c r="I29" s="432">
        <v>897</v>
      </c>
      <c r="J29" s="432">
        <v>1329</v>
      </c>
      <c r="K29" s="432">
        <v>14</v>
      </c>
      <c r="L29" s="432">
        <v>491</v>
      </c>
      <c r="M29" s="432">
        <v>679</v>
      </c>
      <c r="N29" s="432">
        <v>13</v>
      </c>
      <c r="O29" s="432">
        <v>17</v>
      </c>
      <c r="P29" s="432">
        <v>115</v>
      </c>
      <c r="Q29" s="432">
        <v>3860</v>
      </c>
      <c r="R29" s="432">
        <v>1808</v>
      </c>
      <c r="S29" s="432">
        <v>33</v>
      </c>
      <c r="T29" s="432">
        <v>1389</v>
      </c>
      <c r="U29" s="432">
        <v>750</v>
      </c>
      <c r="V29" s="433">
        <v>2</v>
      </c>
    </row>
    <row r="30" spans="1:22" s="35" customFormat="1" ht="11.25" customHeight="1" x14ac:dyDescent="0.15">
      <c r="A30" s="434" t="s">
        <v>433</v>
      </c>
      <c r="B30" s="432">
        <v>2788</v>
      </c>
      <c r="C30" s="432">
        <v>209</v>
      </c>
      <c r="D30" s="439">
        <v>34</v>
      </c>
      <c r="E30" s="432">
        <v>515</v>
      </c>
      <c r="F30" s="432">
        <v>1178</v>
      </c>
      <c r="G30" s="432">
        <v>13</v>
      </c>
      <c r="H30" s="432">
        <v>24</v>
      </c>
      <c r="I30" s="432">
        <v>815</v>
      </c>
      <c r="J30" s="432">
        <v>1847</v>
      </c>
      <c r="K30" s="432">
        <v>34</v>
      </c>
      <c r="L30" s="432">
        <v>499</v>
      </c>
      <c r="M30" s="432">
        <v>1119</v>
      </c>
      <c r="N30" s="432">
        <v>11</v>
      </c>
      <c r="O30" s="432">
        <v>24</v>
      </c>
      <c r="P30" s="432">
        <v>160</v>
      </c>
      <c r="Q30" s="432">
        <v>2388</v>
      </c>
      <c r="R30" s="432">
        <v>787</v>
      </c>
      <c r="S30" s="432">
        <v>4</v>
      </c>
      <c r="T30" s="432">
        <v>1465</v>
      </c>
      <c r="U30" s="432">
        <v>744</v>
      </c>
      <c r="V30" s="433">
        <v>4</v>
      </c>
    </row>
    <row r="31" spans="1:22" s="35" customFormat="1" ht="11.25" customHeight="1" x14ac:dyDescent="0.15">
      <c r="A31" s="434" t="s">
        <v>434</v>
      </c>
      <c r="B31" s="432">
        <v>3199</v>
      </c>
      <c r="C31" s="432">
        <v>229</v>
      </c>
      <c r="D31" s="439">
        <v>42</v>
      </c>
      <c r="E31" s="432">
        <v>610</v>
      </c>
      <c r="F31" s="432">
        <v>1447</v>
      </c>
      <c r="G31" s="432">
        <v>7</v>
      </c>
      <c r="H31" s="432">
        <v>26</v>
      </c>
      <c r="I31" s="432">
        <v>838</v>
      </c>
      <c r="J31" s="432">
        <v>2320</v>
      </c>
      <c r="K31" s="432">
        <v>42</v>
      </c>
      <c r="L31" s="432">
        <v>607</v>
      </c>
      <c r="M31" s="432">
        <v>1429</v>
      </c>
      <c r="N31" s="432">
        <v>7</v>
      </c>
      <c r="O31" s="432">
        <v>25</v>
      </c>
      <c r="P31" s="432">
        <v>210</v>
      </c>
      <c r="Q31" s="432">
        <v>2680</v>
      </c>
      <c r="R31" s="432">
        <v>932</v>
      </c>
      <c r="S31" s="432">
        <v>3</v>
      </c>
      <c r="T31" s="432">
        <v>1800</v>
      </c>
      <c r="U31" s="432">
        <v>913</v>
      </c>
      <c r="V31" s="433">
        <v>3</v>
      </c>
    </row>
    <row r="32" spans="1:22" s="35" customFormat="1" ht="11.25" customHeight="1" x14ac:dyDescent="0.15">
      <c r="A32" s="434" t="s">
        <v>435</v>
      </c>
      <c r="B32" s="432">
        <v>3392</v>
      </c>
      <c r="C32" s="432">
        <v>256</v>
      </c>
      <c r="D32" s="439">
        <v>71</v>
      </c>
      <c r="E32" s="432">
        <v>588</v>
      </c>
      <c r="F32" s="432">
        <v>1584</v>
      </c>
      <c r="G32" s="432">
        <v>7</v>
      </c>
      <c r="H32" s="432">
        <v>39</v>
      </c>
      <c r="I32" s="432">
        <v>847</v>
      </c>
      <c r="J32" s="432">
        <v>2516</v>
      </c>
      <c r="K32" s="432">
        <v>71</v>
      </c>
      <c r="L32" s="432">
        <v>586</v>
      </c>
      <c r="M32" s="432">
        <v>1573</v>
      </c>
      <c r="N32" s="432">
        <v>7</v>
      </c>
      <c r="O32" s="432">
        <v>39</v>
      </c>
      <c r="P32" s="432">
        <v>240</v>
      </c>
      <c r="Q32" s="432">
        <v>2844</v>
      </c>
      <c r="R32" s="432">
        <v>1040</v>
      </c>
      <c r="S32" s="432">
        <v>3</v>
      </c>
      <c r="T32" s="432">
        <v>1973</v>
      </c>
      <c r="U32" s="432">
        <v>1034</v>
      </c>
      <c r="V32" s="433">
        <v>3</v>
      </c>
    </row>
    <row r="33" spans="1:22" s="35" customFormat="1" ht="11.25" customHeight="1" x14ac:dyDescent="0.15">
      <c r="A33" s="434" t="s">
        <v>436</v>
      </c>
      <c r="B33" s="432">
        <v>3694</v>
      </c>
      <c r="C33" s="432">
        <v>295</v>
      </c>
      <c r="D33" s="439">
        <v>117</v>
      </c>
      <c r="E33" s="432">
        <v>671</v>
      </c>
      <c r="F33" s="432">
        <v>1691</v>
      </c>
      <c r="G33" s="432">
        <v>13</v>
      </c>
      <c r="H33" s="432">
        <v>36</v>
      </c>
      <c r="I33" s="432">
        <v>871</v>
      </c>
      <c r="J33" s="432">
        <v>2727</v>
      </c>
      <c r="K33" s="432">
        <v>117</v>
      </c>
      <c r="L33" s="432">
        <v>667</v>
      </c>
      <c r="M33" s="432">
        <v>1686</v>
      </c>
      <c r="N33" s="432">
        <v>13</v>
      </c>
      <c r="O33" s="432">
        <v>36</v>
      </c>
      <c r="P33" s="432">
        <v>208</v>
      </c>
      <c r="Q33" s="432">
        <v>3092</v>
      </c>
      <c r="R33" s="432">
        <v>1094</v>
      </c>
      <c r="S33" s="432">
        <v>8</v>
      </c>
      <c r="T33" s="432">
        <v>2130</v>
      </c>
      <c r="U33" s="432">
        <v>1094</v>
      </c>
      <c r="V33" s="433">
        <v>8</v>
      </c>
    </row>
    <row r="34" spans="1:22" s="35" customFormat="1" ht="11.25" customHeight="1" x14ac:dyDescent="0.15">
      <c r="A34" s="434" t="s">
        <v>437</v>
      </c>
      <c r="B34" s="432">
        <v>3144</v>
      </c>
      <c r="C34" s="432">
        <v>331</v>
      </c>
      <c r="D34" s="439">
        <v>109</v>
      </c>
      <c r="E34" s="432">
        <v>548</v>
      </c>
      <c r="F34" s="432">
        <v>1371</v>
      </c>
      <c r="G34" s="432">
        <v>8</v>
      </c>
      <c r="H34" s="432">
        <v>22</v>
      </c>
      <c r="I34" s="432">
        <v>755</v>
      </c>
      <c r="J34" s="432">
        <v>2250</v>
      </c>
      <c r="K34" s="432">
        <v>109</v>
      </c>
      <c r="L34" s="432">
        <v>547</v>
      </c>
      <c r="M34" s="432">
        <v>1366</v>
      </c>
      <c r="N34" s="432">
        <v>8</v>
      </c>
      <c r="O34" s="432">
        <v>22</v>
      </c>
      <c r="P34" s="432">
        <v>198</v>
      </c>
      <c r="Q34" s="432">
        <v>2692</v>
      </c>
      <c r="R34" s="432">
        <v>919</v>
      </c>
      <c r="S34" s="432">
        <v>8</v>
      </c>
      <c r="T34" s="432">
        <v>1803</v>
      </c>
      <c r="U34" s="432">
        <v>919</v>
      </c>
      <c r="V34" s="433">
        <v>8</v>
      </c>
    </row>
    <row r="35" spans="1:22" s="35" customFormat="1" ht="11.25" customHeight="1" x14ac:dyDescent="0.15">
      <c r="A35" s="434" t="s">
        <v>438</v>
      </c>
      <c r="B35" s="432">
        <v>2802</v>
      </c>
      <c r="C35" s="432">
        <v>293</v>
      </c>
      <c r="D35" s="439">
        <v>114</v>
      </c>
      <c r="E35" s="432">
        <v>497</v>
      </c>
      <c r="F35" s="432">
        <v>1251</v>
      </c>
      <c r="G35" s="432">
        <v>6</v>
      </c>
      <c r="H35" s="432">
        <v>29</v>
      </c>
      <c r="I35" s="432">
        <v>612</v>
      </c>
      <c r="J35" s="432">
        <v>2086</v>
      </c>
      <c r="K35" s="432">
        <v>114</v>
      </c>
      <c r="L35" s="432">
        <v>497</v>
      </c>
      <c r="M35" s="432">
        <v>1249</v>
      </c>
      <c r="N35" s="432">
        <v>6</v>
      </c>
      <c r="O35" s="432">
        <v>29</v>
      </c>
      <c r="P35" s="432">
        <v>191</v>
      </c>
      <c r="Q35" s="432">
        <v>2385</v>
      </c>
      <c r="R35" s="432">
        <v>832</v>
      </c>
      <c r="S35" s="432">
        <v>8</v>
      </c>
      <c r="T35" s="432">
        <v>1671</v>
      </c>
      <c r="U35" s="432">
        <v>832</v>
      </c>
      <c r="V35" s="433">
        <v>8</v>
      </c>
    </row>
    <row r="36" spans="1:22" s="35" customFormat="1" ht="11.25" customHeight="1" x14ac:dyDescent="0.15">
      <c r="A36" s="434" t="s">
        <v>439</v>
      </c>
      <c r="B36" s="432">
        <v>2628</v>
      </c>
      <c r="C36" s="432">
        <v>390</v>
      </c>
      <c r="D36" s="439">
        <v>135</v>
      </c>
      <c r="E36" s="432">
        <v>481</v>
      </c>
      <c r="F36" s="432">
        <v>1068</v>
      </c>
      <c r="G36" s="432">
        <v>9</v>
      </c>
      <c r="H36" s="432">
        <v>30</v>
      </c>
      <c r="I36" s="432">
        <v>515</v>
      </c>
      <c r="J36" s="432">
        <v>1884</v>
      </c>
      <c r="K36" s="432">
        <v>135</v>
      </c>
      <c r="L36" s="432">
        <v>481</v>
      </c>
      <c r="M36" s="432">
        <v>1068</v>
      </c>
      <c r="N36" s="432">
        <v>9</v>
      </c>
      <c r="O36" s="432">
        <v>30</v>
      </c>
      <c r="P36" s="432">
        <v>161</v>
      </c>
      <c r="Q36" s="432">
        <v>2273</v>
      </c>
      <c r="R36" s="432">
        <v>717</v>
      </c>
      <c r="S36" s="432">
        <v>5</v>
      </c>
      <c r="T36" s="432">
        <v>1528</v>
      </c>
      <c r="U36" s="432">
        <v>716</v>
      </c>
      <c r="V36" s="433">
        <v>5</v>
      </c>
    </row>
    <row r="37" spans="1:22" s="35" customFormat="1" ht="11.25" customHeight="1" x14ac:dyDescent="0.15">
      <c r="A37" s="434" t="s">
        <v>440</v>
      </c>
      <c r="B37" s="432">
        <v>2874</v>
      </c>
      <c r="C37" s="432">
        <v>824</v>
      </c>
      <c r="D37" s="439">
        <v>146</v>
      </c>
      <c r="E37" s="432">
        <v>509</v>
      </c>
      <c r="F37" s="432">
        <v>875</v>
      </c>
      <c r="G37" s="432">
        <v>12</v>
      </c>
      <c r="H37" s="432">
        <v>28</v>
      </c>
      <c r="I37" s="432">
        <v>480</v>
      </c>
      <c r="J37" s="432">
        <v>1689</v>
      </c>
      <c r="K37" s="432">
        <v>146</v>
      </c>
      <c r="L37" s="432">
        <v>508</v>
      </c>
      <c r="M37" s="432">
        <v>875</v>
      </c>
      <c r="N37" s="432">
        <v>12</v>
      </c>
      <c r="O37" s="432">
        <v>28</v>
      </c>
      <c r="P37" s="432">
        <v>120</v>
      </c>
      <c r="Q37" s="432">
        <v>2574</v>
      </c>
      <c r="R37" s="432">
        <v>582</v>
      </c>
      <c r="S37" s="432">
        <v>5</v>
      </c>
      <c r="T37" s="432">
        <v>1388</v>
      </c>
      <c r="U37" s="432">
        <v>581</v>
      </c>
      <c r="V37" s="433">
        <v>5</v>
      </c>
    </row>
    <row r="38" spans="1:22" s="35" customFormat="1" ht="11.25" customHeight="1" x14ac:dyDescent="0.15">
      <c r="A38" s="434" t="s">
        <v>441</v>
      </c>
      <c r="B38" s="432">
        <v>2211</v>
      </c>
      <c r="C38" s="432">
        <v>1095</v>
      </c>
      <c r="D38" s="439">
        <v>111</v>
      </c>
      <c r="E38" s="432">
        <v>282</v>
      </c>
      <c r="F38" s="432">
        <v>353</v>
      </c>
      <c r="G38" s="432">
        <v>4</v>
      </c>
      <c r="H38" s="432">
        <v>9</v>
      </c>
      <c r="I38" s="432">
        <v>357</v>
      </c>
      <c r="J38" s="432">
        <v>841</v>
      </c>
      <c r="K38" s="432">
        <v>111</v>
      </c>
      <c r="L38" s="432">
        <v>282</v>
      </c>
      <c r="M38" s="432">
        <v>352</v>
      </c>
      <c r="N38" s="432">
        <v>4</v>
      </c>
      <c r="O38" s="432">
        <v>9</v>
      </c>
      <c r="P38" s="432">
        <v>83</v>
      </c>
      <c r="Q38" s="432">
        <v>2154</v>
      </c>
      <c r="R38" s="432">
        <v>297</v>
      </c>
      <c r="S38" s="432">
        <v>3</v>
      </c>
      <c r="T38" s="432">
        <v>785</v>
      </c>
      <c r="U38" s="432">
        <v>297</v>
      </c>
      <c r="V38" s="433">
        <v>3</v>
      </c>
    </row>
    <row r="39" spans="1:22" s="35" customFormat="1" ht="11.25" customHeight="1" x14ac:dyDescent="0.15">
      <c r="A39" s="434" t="s">
        <v>442</v>
      </c>
      <c r="B39" s="432">
        <v>1633</v>
      </c>
      <c r="C39" s="432">
        <v>1062</v>
      </c>
      <c r="D39" s="439">
        <v>58</v>
      </c>
      <c r="E39" s="432">
        <v>153</v>
      </c>
      <c r="F39" s="432">
        <v>120</v>
      </c>
      <c r="G39" s="432" t="s">
        <v>216</v>
      </c>
      <c r="H39" s="432">
        <v>6</v>
      </c>
      <c r="I39" s="432">
        <v>234</v>
      </c>
      <c r="J39" s="432">
        <v>386</v>
      </c>
      <c r="K39" s="432">
        <v>58</v>
      </c>
      <c r="L39" s="432">
        <v>153</v>
      </c>
      <c r="M39" s="432">
        <v>120</v>
      </c>
      <c r="N39" s="432" t="s">
        <v>216</v>
      </c>
      <c r="O39" s="432">
        <v>6</v>
      </c>
      <c r="P39" s="432">
        <v>49</v>
      </c>
      <c r="Q39" s="432">
        <v>1590</v>
      </c>
      <c r="R39" s="432">
        <v>77</v>
      </c>
      <c r="S39" s="432" t="s">
        <v>216</v>
      </c>
      <c r="T39" s="432">
        <v>343</v>
      </c>
      <c r="U39" s="432">
        <v>77</v>
      </c>
      <c r="V39" s="433" t="s">
        <v>216</v>
      </c>
    </row>
    <row r="40" spans="1:22" s="35" customFormat="1" ht="11.25" customHeight="1" x14ac:dyDescent="0.15">
      <c r="A40" s="434" t="s">
        <v>228</v>
      </c>
      <c r="B40" s="432">
        <v>1533</v>
      </c>
      <c r="C40" s="432">
        <v>1155</v>
      </c>
      <c r="D40" s="439">
        <v>35</v>
      </c>
      <c r="E40" s="432">
        <v>74</v>
      </c>
      <c r="F40" s="432">
        <v>51</v>
      </c>
      <c r="G40" s="432">
        <v>2</v>
      </c>
      <c r="H40" s="432">
        <v>2</v>
      </c>
      <c r="I40" s="432">
        <v>214</v>
      </c>
      <c r="J40" s="432">
        <v>205</v>
      </c>
      <c r="K40" s="432">
        <v>35</v>
      </c>
      <c r="L40" s="432">
        <v>74</v>
      </c>
      <c r="M40" s="432">
        <v>51</v>
      </c>
      <c r="N40" s="432">
        <v>2</v>
      </c>
      <c r="O40" s="432">
        <v>2</v>
      </c>
      <c r="P40" s="432">
        <v>41</v>
      </c>
      <c r="Q40" s="432">
        <v>1526</v>
      </c>
      <c r="R40" s="432">
        <v>45</v>
      </c>
      <c r="S40" s="432">
        <v>1</v>
      </c>
      <c r="T40" s="432">
        <v>198</v>
      </c>
      <c r="U40" s="432">
        <v>45</v>
      </c>
      <c r="V40" s="433">
        <v>1</v>
      </c>
    </row>
    <row r="41" spans="1:22" s="35" customFormat="1" ht="11.25" customHeight="1" x14ac:dyDescent="0.15">
      <c r="A41" s="434" t="s">
        <v>229</v>
      </c>
      <c r="B41" s="432">
        <v>1009</v>
      </c>
      <c r="C41" s="432">
        <v>820</v>
      </c>
      <c r="D41" s="439">
        <v>22</v>
      </c>
      <c r="E41" s="432">
        <v>19</v>
      </c>
      <c r="F41" s="432">
        <v>16</v>
      </c>
      <c r="G41" s="432" t="s">
        <v>216</v>
      </c>
      <c r="H41" s="432" t="s">
        <v>216</v>
      </c>
      <c r="I41" s="432">
        <v>132</v>
      </c>
      <c r="J41" s="432">
        <v>76</v>
      </c>
      <c r="K41" s="432">
        <v>22</v>
      </c>
      <c r="L41" s="432">
        <v>19</v>
      </c>
      <c r="M41" s="432">
        <v>16</v>
      </c>
      <c r="N41" s="432" t="s">
        <v>216</v>
      </c>
      <c r="O41" s="432" t="s">
        <v>216</v>
      </c>
      <c r="P41" s="432">
        <v>19</v>
      </c>
      <c r="Q41" s="432">
        <v>1006</v>
      </c>
      <c r="R41" s="432">
        <v>13</v>
      </c>
      <c r="S41" s="432" t="s">
        <v>216</v>
      </c>
      <c r="T41" s="432">
        <v>73</v>
      </c>
      <c r="U41" s="432">
        <v>13</v>
      </c>
      <c r="V41" s="433" t="s">
        <v>216</v>
      </c>
    </row>
    <row r="42" spans="1:22" s="35" customFormat="1" ht="11.25" customHeight="1" x14ac:dyDescent="0.15">
      <c r="A42" s="434" t="s">
        <v>431</v>
      </c>
      <c r="B42" s="432">
        <v>562</v>
      </c>
      <c r="C42" s="432">
        <v>479</v>
      </c>
      <c r="D42" s="439">
        <v>6</v>
      </c>
      <c r="E42" s="432">
        <v>5</v>
      </c>
      <c r="F42" s="432">
        <v>3</v>
      </c>
      <c r="G42" s="432" t="s">
        <v>216</v>
      </c>
      <c r="H42" s="432" t="s">
        <v>216</v>
      </c>
      <c r="I42" s="432">
        <v>69</v>
      </c>
      <c r="J42" s="432">
        <v>20</v>
      </c>
      <c r="K42" s="432">
        <v>6</v>
      </c>
      <c r="L42" s="432">
        <v>5</v>
      </c>
      <c r="M42" s="432">
        <v>3</v>
      </c>
      <c r="N42" s="432" t="s">
        <v>216</v>
      </c>
      <c r="O42" s="432" t="s">
        <v>216</v>
      </c>
      <c r="P42" s="432">
        <v>6</v>
      </c>
      <c r="Q42" s="432">
        <v>563</v>
      </c>
      <c r="R42" s="432">
        <v>4</v>
      </c>
      <c r="S42" s="432" t="s">
        <v>216</v>
      </c>
      <c r="T42" s="432">
        <v>21</v>
      </c>
      <c r="U42" s="432">
        <v>4</v>
      </c>
      <c r="V42" s="433" t="s">
        <v>216</v>
      </c>
    </row>
    <row r="43" spans="1:22" s="35" customFormat="1" ht="11.25" customHeight="1" x14ac:dyDescent="0.15">
      <c r="A43" s="434" t="s">
        <v>154</v>
      </c>
      <c r="B43" s="436">
        <v>1036</v>
      </c>
      <c r="C43" s="436" t="s">
        <v>216</v>
      </c>
      <c r="D43" s="440" t="s">
        <v>216</v>
      </c>
      <c r="E43" s="436" t="s">
        <v>216</v>
      </c>
      <c r="F43" s="436" t="s">
        <v>216</v>
      </c>
      <c r="G43" s="436" t="s">
        <v>216</v>
      </c>
      <c r="H43" s="436" t="s">
        <v>216</v>
      </c>
      <c r="I43" s="436">
        <v>1036</v>
      </c>
      <c r="J43" s="436" t="s">
        <v>216</v>
      </c>
      <c r="K43" s="436" t="s">
        <v>216</v>
      </c>
      <c r="L43" s="436" t="s">
        <v>216</v>
      </c>
      <c r="M43" s="436" t="s">
        <v>216</v>
      </c>
      <c r="N43" s="436" t="s">
        <v>216</v>
      </c>
      <c r="O43" s="436" t="s">
        <v>216</v>
      </c>
      <c r="P43" s="436" t="s">
        <v>216</v>
      </c>
      <c r="Q43" s="436">
        <v>1036</v>
      </c>
      <c r="R43" s="436" t="s">
        <v>216</v>
      </c>
      <c r="S43" s="436" t="s">
        <v>216</v>
      </c>
      <c r="T43" s="436" t="s">
        <v>216</v>
      </c>
      <c r="U43" s="436" t="s">
        <v>216</v>
      </c>
      <c r="V43" s="437" t="s">
        <v>216</v>
      </c>
    </row>
    <row r="44" spans="1:22" s="35" customFormat="1" ht="11.25" customHeight="1" x14ac:dyDescent="0.15">
      <c r="A44" s="428" t="s">
        <v>8</v>
      </c>
      <c r="B44" s="429">
        <v>49221</v>
      </c>
      <c r="C44" s="429">
        <v>18128</v>
      </c>
      <c r="D44" s="429">
        <v>712</v>
      </c>
      <c r="E44" s="429">
        <v>10216</v>
      </c>
      <c r="F44" s="429">
        <v>10453</v>
      </c>
      <c r="G44" s="429">
        <v>79</v>
      </c>
      <c r="H44" s="429">
        <v>178</v>
      </c>
      <c r="I44" s="429">
        <v>9455</v>
      </c>
      <c r="J44" s="429">
        <v>17360</v>
      </c>
      <c r="K44" s="429">
        <v>712</v>
      </c>
      <c r="L44" s="429">
        <v>6121</v>
      </c>
      <c r="M44" s="429">
        <v>9096</v>
      </c>
      <c r="N44" s="429">
        <v>29</v>
      </c>
      <c r="O44" s="429">
        <v>159</v>
      </c>
      <c r="P44" s="429">
        <v>1243</v>
      </c>
      <c r="Q44" s="429">
        <v>47122</v>
      </c>
      <c r="R44" s="429">
        <v>8400</v>
      </c>
      <c r="S44" s="429">
        <v>33</v>
      </c>
      <c r="T44" s="429">
        <v>14628</v>
      </c>
      <c r="U44" s="429">
        <v>6381</v>
      </c>
      <c r="V44" s="430">
        <v>12</v>
      </c>
    </row>
    <row r="45" spans="1:22" s="35" customFormat="1" ht="11.25" customHeight="1" x14ac:dyDescent="0.15">
      <c r="A45" s="434" t="s">
        <v>416</v>
      </c>
      <c r="B45" s="432">
        <v>8337</v>
      </c>
      <c r="C45" s="432">
        <v>4004</v>
      </c>
      <c r="D45" s="432" t="s">
        <v>216</v>
      </c>
      <c r="E45" s="432">
        <v>2994</v>
      </c>
      <c r="F45" s="432">
        <v>234</v>
      </c>
      <c r="G45" s="432" t="s">
        <v>216</v>
      </c>
      <c r="H45" s="432">
        <v>7</v>
      </c>
      <c r="I45" s="432">
        <v>1098</v>
      </c>
      <c r="J45" s="432" t="s">
        <v>216</v>
      </c>
      <c r="K45" s="432" t="s">
        <v>216</v>
      </c>
      <c r="L45" s="432" t="s">
        <v>216</v>
      </c>
      <c r="M45" s="432" t="s">
        <v>216</v>
      </c>
      <c r="N45" s="432" t="s">
        <v>216</v>
      </c>
      <c r="O45" s="432" t="s">
        <v>216</v>
      </c>
      <c r="P45" s="432" t="s">
        <v>216</v>
      </c>
      <c r="Q45" s="432">
        <v>8311</v>
      </c>
      <c r="R45" s="432">
        <v>207</v>
      </c>
      <c r="S45" s="432">
        <v>1</v>
      </c>
      <c r="T45" s="432" t="s">
        <v>216</v>
      </c>
      <c r="U45" s="432" t="s">
        <v>216</v>
      </c>
      <c r="V45" s="433" t="s">
        <v>216</v>
      </c>
    </row>
    <row r="46" spans="1:22" s="35" customFormat="1" ht="11.25" customHeight="1" x14ac:dyDescent="0.15">
      <c r="A46" s="434" t="s">
        <v>417</v>
      </c>
      <c r="B46" s="432">
        <v>2759</v>
      </c>
      <c r="C46" s="432">
        <v>120</v>
      </c>
      <c r="D46" s="432">
        <v>1</v>
      </c>
      <c r="E46" s="432">
        <v>1022</v>
      </c>
      <c r="F46" s="432">
        <v>938</v>
      </c>
      <c r="G46" s="432">
        <v>20</v>
      </c>
      <c r="H46" s="432">
        <v>12</v>
      </c>
      <c r="I46" s="432">
        <v>646</v>
      </c>
      <c r="J46" s="432">
        <v>300</v>
      </c>
      <c r="K46" s="432">
        <v>1</v>
      </c>
      <c r="L46" s="432">
        <v>143</v>
      </c>
      <c r="M46" s="432">
        <v>141</v>
      </c>
      <c r="N46" s="432">
        <v>1</v>
      </c>
      <c r="O46" s="432">
        <v>7</v>
      </c>
      <c r="P46" s="432">
        <v>7</v>
      </c>
      <c r="Q46" s="432">
        <v>2900</v>
      </c>
      <c r="R46" s="432">
        <v>1094</v>
      </c>
      <c r="S46" s="432">
        <v>5</v>
      </c>
      <c r="T46" s="432">
        <v>319</v>
      </c>
      <c r="U46" s="432">
        <v>161</v>
      </c>
      <c r="V46" s="433" t="s">
        <v>216</v>
      </c>
    </row>
    <row r="47" spans="1:22" s="35" customFormat="1" ht="11.25" customHeight="1" x14ac:dyDescent="0.15">
      <c r="A47" s="434" t="s">
        <v>432</v>
      </c>
      <c r="B47" s="432">
        <v>2728</v>
      </c>
      <c r="C47" s="432">
        <v>323</v>
      </c>
      <c r="D47" s="432">
        <v>17</v>
      </c>
      <c r="E47" s="432">
        <v>611</v>
      </c>
      <c r="F47" s="432">
        <v>959</v>
      </c>
      <c r="G47" s="432">
        <v>35</v>
      </c>
      <c r="H47" s="432">
        <v>21</v>
      </c>
      <c r="I47" s="432">
        <v>762</v>
      </c>
      <c r="J47" s="432">
        <v>1263</v>
      </c>
      <c r="K47" s="432">
        <v>17</v>
      </c>
      <c r="L47" s="432">
        <v>409</v>
      </c>
      <c r="M47" s="432">
        <v>711</v>
      </c>
      <c r="N47" s="432">
        <v>6</v>
      </c>
      <c r="O47" s="432">
        <v>17</v>
      </c>
      <c r="P47" s="432">
        <v>103</v>
      </c>
      <c r="Q47" s="432">
        <v>3236</v>
      </c>
      <c r="R47" s="432">
        <v>1487</v>
      </c>
      <c r="S47" s="432">
        <v>15</v>
      </c>
      <c r="T47" s="432">
        <v>1194</v>
      </c>
      <c r="U47" s="432">
        <v>646</v>
      </c>
      <c r="V47" s="433">
        <v>2</v>
      </c>
    </row>
    <row r="48" spans="1:22" s="35" customFormat="1" ht="11.25" customHeight="1" x14ac:dyDescent="0.15">
      <c r="A48" s="434" t="s">
        <v>433</v>
      </c>
      <c r="B48" s="432">
        <v>3023</v>
      </c>
      <c r="C48" s="432">
        <v>498</v>
      </c>
      <c r="D48" s="432">
        <v>27</v>
      </c>
      <c r="E48" s="432">
        <v>562</v>
      </c>
      <c r="F48" s="432">
        <v>1156</v>
      </c>
      <c r="G48" s="432">
        <v>10</v>
      </c>
      <c r="H48" s="432">
        <v>23</v>
      </c>
      <c r="I48" s="432">
        <v>747</v>
      </c>
      <c r="J48" s="432">
        <v>1871</v>
      </c>
      <c r="K48" s="432">
        <v>27</v>
      </c>
      <c r="L48" s="432">
        <v>552</v>
      </c>
      <c r="M48" s="432">
        <v>1121</v>
      </c>
      <c r="N48" s="432">
        <v>8</v>
      </c>
      <c r="O48" s="432">
        <v>22</v>
      </c>
      <c r="P48" s="432">
        <v>141</v>
      </c>
      <c r="Q48" s="432">
        <v>2541</v>
      </c>
      <c r="R48" s="432">
        <v>681</v>
      </c>
      <c r="S48" s="432">
        <v>3</v>
      </c>
      <c r="T48" s="432">
        <v>1405</v>
      </c>
      <c r="U48" s="432">
        <v>661</v>
      </c>
      <c r="V48" s="433">
        <v>2</v>
      </c>
    </row>
    <row r="49" spans="1:22" s="35" customFormat="1" ht="11.25" customHeight="1" x14ac:dyDescent="0.15">
      <c r="A49" s="434" t="s">
        <v>434</v>
      </c>
      <c r="B49" s="432">
        <v>3354</v>
      </c>
      <c r="C49" s="432">
        <v>708</v>
      </c>
      <c r="D49" s="432">
        <v>45</v>
      </c>
      <c r="E49" s="432">
        <v>600</v>
      </c>
      <c r="F49" s="432">
        <v>1161</v>
      </c>
      <c r="G49" s="432">
        <v>3</v>
      </c>
      <c r="H49" s="432">
        <v>10</v>
      </c>
      <c r="I49" s="432">
        <v>827</v>
      </c>
      <c r="J49" s="432">
        <v>1928</v>
      </c>
      <c r="K49" s="432">
        <v>45</v>
      </c>
      <c r="L49" s="432">
        <v>596</v>
      </c>
      <c r="M49" s="432">
        <v>1138</v>
      </c>
      <c r="N49" s="432">
        <v>3</v>
      </c>
      <c r="O49" s="432">
        <v>9</v>
      </c>
      <c r="P49" s="432">
        <v>137</v>
      </c>
      <c r="Q49" s="432">
        <v>2877</v>
      </c>
      <c r="R49" s="432">
        <v>685</v>
      </c>
      <c r="S49" s="432">
        <v>2</v>
      </c>
      <c r="T49" s="432">
        <v>1464</v>
      </c>
      <c r="U49" s="432">
        <v>676</v>
      </c>
      <c r="V49" s="433">
        <v>1</v>
      </c>
    </row>
    <row r="50" spans="1:22" s="35" customFormat="1" ht="11.25" customHeight="1" x14ac:dyDescent="0.15">
      <c r="A50" s="434" t="s">
        <v>435</v>
      </c>
      <c r="B50" s="432">
        <v>3504</v>
      </c>
      <c r="C50" s="432">
        <v>770</v>
      </c>
      <c r="D50" s="432">
        <v>68</v>
      </c>
      <c r="E50" s="432">
        <v>698</v>
      </c>
      <c r="F50" s="432">
        <v>1185</v>
      </c>
      <c r="G50" s="432">
        <v>2</v>
      </c>
      <c r="H50" s="432">
        <v>11</v>
      </c>
      <c r="I50" s="432">
        <v>770</v>
      </c>
      <c r="J50" s="432">
        <v>2087</v>
      </c>
      <c r="K50" s="432">
        <v>68</v>
      </c>
      <c r="L50" s="432">
        <v>694</v>
      </c>
      <c r="M50" s="432">
        <v>1176</v>
      </c>
      <c r="N50" s="432">
        <v>2</v>
      </c>
      <c r="O50" s="432">
        <v>10</v>
      </c>
      <c r="P50" s="432">
        <v>137</v>
      </c>
      <c r="Q50" s="432">
        <v>3092</v>
      </c>
      <c r="R50" s="432">
        <v>774</v>
      </c>
      <c r="S50" s="432">
        <v>1</v>
      </c>
      <c r="T50" s="432">
        <v>1680</v>
      </c>
      <c r="U50" s="432">
        <v>770</v>
      </c>
      <c r="V50" s="433">
        <v>1</v>
      </c>
    </row>
    <row r="51" spans="1:22" s="35" customFormat="1" ht="11.25" customHeight="1" x14ac:dyDescent="0.15">
      <c r="A51" s="434" t="s">
        <v>436</v>
      </c>
      <c r="B51" s="432">
        <v>3865</v>
      </c>
      <c r="C51" s="432">
        <v>815</v>
      </c>
      <c r="D51" s="432">
        <v>66</v>
      </c>
      <c r="E51" s="432">
        <v>802</v>
      </c>
      <c r="F51" s="432">
        <v>1353</v>
      </c>
      <c r="G51" s="432">
        <v>5</v>
      </c>
      <c r="H51" s="432">
        <v>21</v>
      </c>
      <c r="I51" s="432">
        <v>803</v>
      </c>
      <c r="J51" s="432">
        <v>2386</v>
      </c>
      <c r="K51" s="432">
        <v>66</v>
      </c>
      <c r="L51" s="432">
        <v>801</v>
      </c>
      <c r="M51" s="432">
        <v>1351</v>
      </c>
      <c r="N51" s="432">
        <v>5</v>
      </c>
      <c r="O51" s="432">
        <v>21</v>
      </c>
      <c r="P51" s="432">
        <v>142</v>
      </c>
      <c r="Q51" s="432">
        <v>3378</v>
      </c>
      <c r="R51" s="432">
        <v>868</v>
      </c>
      <c r="S51" s="432">
        <v>3</v>
      </c>
      <c r="T51" s="432">
        <v>1899</v>
      </c>
      <c r="U51" s="432">
        <v>866</v>
      </c>
      <c r="V51" s="433">
        <v>3</v>
      </c>
    </row>
    <row r="52" spans="1:22" s="35" customFormat="1" ht="11.25" customHeight="1" x14ac:dyDescent="0.15">
      <c r="A52" s="434" t="s">
        <v>437</v>
      </c>
      <c r="B52" s="432">
        <v>3338</v>
      </c>
      <c r="C52" s="432">
        <v>756</v>
      </c>
      <c r="D52" s="432">
        <v>74</v>
      </c>
      <c r="E52" s="432">
        <v>759</v>
      </c>
      <c r="F52" s="432">
        <v>1084</v>
      </c>
      <c r="G52" s="432" t="s">
        <v>216</v>
      </c>
      <c r="H52" s="432">
        <v>16</v>
      </c>
      <c r="I52" s="432">
        <v>649</v>
      </c>
      <c r="J52" s="432">
        <v>2040</v>
      </c>
      <c r="K52" s="432">
        <v>74</v>
      </c>
      <c r="L52" s="432">
        <v>759</v>
      </c>
      <c r="M52" s="432">
        <v>1082</v>
      </c>
      <c r="N52" s="432" t="s">
        <v>216</v>
      </c>
      <c r="O52" s="432">
        <v>16</v>
      </c>
      <c r="P52" s="432">
        <v>109</v>
      </c>
      <c r="Q52" s="432">
        <v>3018</v>
      </c>
      <c r="R52" s="432">
        <v>763</v>
      </c>
      <c r="S52" s="432">
        <v>1</v>
      </c>
      <c r="T52" s="432">
        <v>1720</v>
      </c>
      <c r="U52" s="432">
        <v>761</v>
      </c>
      <c r="V52" s="433">
        <v>1</v>
      </c>
    </row>
    <row r="53" spans="1:22" s="35" customFormat="1" ht="11.25" customHeight="1" x14ac:dyDescent="0.15">
      <c r="A53" s="434" t="s">
        <v>438</v>
      </c>
      <c r="B53" s="432">
        <v>2845</v>
      </c>
      <c r="C53" s="432">
        <v>724</v>
      </c>
      <c r="D53" s="432">
        <v>64</v>
      </c>
      <c r="E53" s="432">
        <v>687</v>
      </c>
      <c r="F53" s="432">
        <v>884</v>
      </c>
      <c r="G53" s="432">
        <v>1</v>
      </c>
      <c r="H53" s="432">
        <v>13</v>
      </c>
      <c r="I53" s="432">
        <v>472</v>
      </c>
      <c r="J53" s="432">
        <v>1744</v>
      </c>
      <c r="K53" s="432">
        <v>64</v>
      </c>
      <c r="L53" s="432">
        <v>686</v>
      </c>
      <c r="M53" s="432">
        <v>881</v>
      </c>
      <c r="N53" s="432">
        <v>1</v>
      </c>
      <c r="O53" s="432">
        <v>13</v>
      </c>
      <c r="P53" s="432">
        <v>99</v>
      </c>
      <c r="Q53" s="432">
        <v>2641</v>
      </c>
      <c r="R53" s="432">
        <v>681</v>
      </c>
      <c r="S53" s="432" t="s">
        <v>216</v>
      </c>
      <c r="T53" s="432">
        <v>1543</v>
      </c>
      <c r="U53" s="432">
        <v>681</v>
      </c>
      <c r="V53" s="433" t="s">
        <v>216</v>
      </c>
    </row>
    <row r="54" spans="1:22" s="35" customFormat="1" ht="11.25" customHeight="1" x14ac:dyDescent="0.15">
      <c r="A54" s="434" t="s">
        <v>439</v>
      </c>
      <c r="B54" s="432">
        <v>2759</v>
      </c>
      <c r="C54" s="432">
        <v>908</v>
      </c>
      <c r="D54" s="432">
        <v>93</v>
      </c>
      <c r="E54" s="432">
        <v>620</v>
      </c>
      <c r="F54" s="432">
        <v>725</v>
      </c>
      <c r="G54" s="432">
        <v>1</v>
      </c>
      <c r="H54" s="432">
        <v>13</v>
      </c>
      <c r="I54" s="432">
        <v>399</v>
      </c>
      <c r="J54" s="432">
        <v>1541</v>
      </c>
      <c r="K54" s="432">
        <v>93</v>
      </c>
      <c r="L54" s="432">
        <v>620</v>
      </c>
      <c r="M54" s="432">
        <v>722</v>
      </c>
      <c r="N54" s="432">
        <v>1</v>
      </c>
      <c r="O54" s="432">
        <v>13</v>
      </c>
      <c r="P54" s="432">
        <v>92</v>
      </c>
      <c r="Q54" s="432">
        <v>2623</v>
      </c>
      <c r="R54" s="432">
        <v>588</v>
      </c>
      <c r="S54" s="432">
        <v>2</v>
      </c>
      <c r="T54" s="432">
        <v>1408</v>
      </c>
      <c r="U54" s="432">
        <v>588</v>
      </c>
      <c r="V54" s="433">
        <v>2</v>
      </c>
    </row>
    <row r="55" spans="1:22" s="35" customFormat="1" ht="11.25" customHeight="1" x14ac:dyDescent="0.15">
      <c r="A55" s="434" t="s">
        <v>440</v>
      </c>
      <c r="B55" s="432">
        <v>2940</v>
      </c>
      <c r="C55" s="432">
        <v>1444</v>
      </c>
      <c r="D55" s="432">
        <v>102</v>
      </c>
      <c r="E55" s="432">
        <v>460</v>
      </c>
      <c r="F55" s="432">
        <v>485</v>
      </c>
      <c r="G55" s="432">
        <v>2</v>
      </c>
      <c r="H55" s="432">
        <v>16</v>
      </c>
      <c r="I55" s="432">
        <v>431</v>
      </c>
      <c r="J55" s="432">
        <v>1185</v>
      </c>
      <c r="K55" s="432">
        <v>102</v>
      </c>
      <c r="L55" s="432">
        <v>460</v>
      </c>
      <c r="M55" s="432">
        <v>485</v>
      </c>
      <c r="N55" s="432">
        <v>2</v>
      </c>
      <c r="O55" s="432">
        <v>16</v>
      </c>
      <c r="P55" s="432">
        <v>120</v>
      </c>
      <c r="Q55" s="432">
        <v>2830</v>
      </c>
      <c r="R55" s="432">
        <v>377</v>
      </c>
      <c r="S55" s="432" t="s">
        <v>216</v>
      </c>
      <c r="T55" s="432">
        <v>1075</v>
      </c>
      <c r="U55" s="432">
        <v>377</v>
      </c>
      <c r="V55" s="433" t="s">
        <v>216</v>
      </c>
    </row>
    <row r="56" spans="1:22" s="35" customFormat="1" ht="11.25" customHeight="1" x14ac:dyDescent="0.15">
      <c r="A56" s="434" t="s">
        <v>441</v>
      </c>
      <c r="B56" s="432">
        <v>2452</v>
      </c>
      <c r="C56" s="432">
        <v>1593</v>
      </c>
      <c r="D56" s="432">
        <v>77</v>
      </c>
      <c r="E56" s="432">
        <v>259</v>
      </c>
      <c r="F56" s="432">
        <v>209</v>
      </c>
      <c r="G56" s="432" t="s">
        <v>216</v>
      </c>
      <c r="H56" s="432">
        <v>6</v>
      </c>
      <c r="I56" s="432">
        <v>308</v>
      </c>
      <c r="J56" s="432">
        <v>614</v>
      </c>
      <c r="K56" s="432">
        <v>77</v>
      </c>
      <c r="L56" s="432">
        <v>259</v>
      </c>
      <c r="M56" s="432">
        <v>209</v>
      </c>
      <c r="N56" s="432" t="s">
        <v>216</v>
      </c>
      <c r="O56" s="432">
        <v>6</v>
      </c>
      <c r="P56" s="432">
        <v>63</v>
      </c>
      <c r="Q56" s="432">
        <v>2388</v>
      </c>
      <c r="R56" s="432">
        <v>145</v>
      </c>
      <c r="S56" s="432" t="s">
        <v>216</v>
      </c>
      <c r="T56" s="432">
        <v>550</v>
      </c>
      <c r="U56" s="432">
        <v>145</v>
      </c>
      <c r="V56" s="433" t="s">
        <v>216</v>
      </c>
    </row>
    <row r="57" spans="1:22" s="35" customFormat="1" ht="11.25" customHeight="1" x14ac:dyDescent="0.15">
      <c r="A57" s="434" t="s">
        <v>442</v>
      </c>
      <c r="B57" s="432">
        <v>1824</v>
      </c>
      <c r="C57" s="432">
        <v>1399</v>
      </c>
      <c r="D57" s="432">
        <v>32</v>
      </c>
      <c r="E57" s="432">
        <v>91</v>
      </c>
      <c r="F57" s="432">
        <v>64</v>
      </c>
      <c r="G57" s="432" t="s">
        <v>216</v>
      </c>
      <c r="H57" s="432">
        <v>7</v>
      </c>
      <c r="I57" s="432">
        <v>231</v>
      </c>
      <c r="J57" s="432">
        <v>227</v>
      </c>
      <c r="K57" s="432">
        <v>32</v>
      </c>
      <c r="L57" s="432">
        <v>91</v>
      </c>
      <c r="M57" s="432">
        <v>64</v>
      </c>
      <c r="N57" s="432" t="s">
        <v>216</v>
      </c>
      <c r="O57" s="432">
        <v>7</v>
      </c>
      <c r="P57" s="432">
        <v>33</v>
      </c>
      <c r="Q57" s="432">
        <v>1786</v>
      </c>
      <c r="R57" s="432">
        <v>26</v>
      </c>
      <c r="S57" s="432" t="s">
        <v>216</v>
      </c>
      <c r="T57" s="432">
        <v>189</v>
      </c>
      <c r="U57" s="432">
        <v>26</v>
      </c>
      <c r="V57" s="433" t="s">
        <v>216</v>
      </c>
    </row>
    <row r="58" spans="1:22" s="35" customFormat="1" ht="11.25" customHeight="1" x14ac:dyDescent="0.15">
      <c r="A58" s="434" t="s">
        <v>228</v>
      </c>
      <c r="B58" s="432">
        <v>1886</v>
      </c>
      <c r="C58" s="432">
        <v>1576</v>
      </c>
      <c r="D58" s="432">
        <v>26</v>
      </c>
      <c r="E58" s="432">
        <v>37</v>
      </c>
      <c r="F58" s="432">
        <v>12</v>
      </c>
      <c r="G58" s="432" t="s">
        <v>216</v>
      </c>
      <c r="H58" s="432">
        <v>2</v>
      </c>
      <c r="I58" s="432">
        <v>233</v>
      </c>
      <c r="J58" s="432">
        <v>100</v>
      </c>
      <c r="K58" s="432">
        <v>26</v>
      </c>
      <c r="L58" s="432">
        <v>37</v>
      </c>
      <c r="M58" s="432">
        <v>12</v>
      </c>
      <c r="N58" s="432" t="s">
        <v>216</v>
      </c>
      <c r="O58" s="432">
        <v>2</v>
      </c>
      <c r="P58" s="432">
        <v>23</v>
      </c>
      <c r="Q58" s="432">
        <v>1889</v>
      </c>
      <c r="R58" s="432">
        <v>15</v>
      </c>
      <c r="S58" s="432" t="s">
        <v>216</v>
      </c>
      <c r="T58" s="432">
        <v>102</v>
      </c>
      <c r="U58" s="432">
        <v>14</v>
      </c>
      <c r="V58" s="433" t="s">
        <v>216</v>
      </c>
    </row>
    <row r="59" spans="1:22" s="35" customFormat="1" ht="11.25" customHeight="1" x14ac:dyDescent="0.15">
      <c r="A59" s="434" t="s">
        <v>229</v>
      </c>
      <c r="B59" s="432">
        <v>1401</v>
      </c>
      <c r="C59" s="432">
        <v>1226</v>
      </c>
      <c r="D59" s="432">
        <v>14</v>
      </c>
      <c r="E59" s="432">
        <v>8</v>
      </c>
      <c r="F59" s="432">
        <v>4</v>
      </c>
      <c r="G59" s="432" t="s">
        <v>216</v>
      </c>
      <c r="H59" s="432" t="s">
        <v>216</v>
      </c>
      <c r="I59" s="432">
        <v>149</v>
      </c>
      <c r="J59" s="432">
        <v>39</v>
      </c>
      <c r="K59" s="432">
        <v>14</v>
      </c>
      <c r="L59" s="432">
        <v>8</v>
      </c>
      <c r="M59" s="432">
        <v>3</v>
      </c>
      <c r="N59" s="432" t="s">
        <v>216</v>
      </c>
      <c r="O59" s="432" t="s">
        <v>216</v>
      </c>
      <c r="P59" s="432">
        <v>14</v>
      </c>
      <c r="Q59" s="432">
        <v>1403</v>
      </c>
      <c r="R59" s="432">
        <v>6</v>
      </c>
      <c r="S59" s="432" t="s">
        <v>216</v>
      </c>
      <c r="T59" s="432">
        <v>42</v>
      </c>
      <c r="U59" s="432">
        <v>6</v>
      </c>
      <c r="V59" s="433" t="s">
        <v>216</v>
      </c>
    </row>
    <row r="60" spans="1:22" s="35" customFormat="1" ht="11.25" customHeight="1" x14ac:dyDescent="0.15">
      <c r="A60" s="434" t="s">
        <v>431</v>
      </c>
      <c r="B60" s="432">
        <v>1439</v>
      </c>
      <c r="C60" s="432">
        <v>1264</v>
      </c>
      <c r="D60" s="432">
        <v>6</v>
      </c>
      <c r="E60" s="432">
        <v>6</v>
      </c>
      <c r="F60" s="432" t="s">
        <v>216</v>
      </c>
      <c r="G60" s="432" t="s">
        <v>216</v>
      </c>
      <c r="H60" s="432" t="s">
        <v>216</v>
      </c>
      <c r="I60" s="432">
        <v>163</v>
      </c>
      <c r="J60" s="432">
        <v>35</v>
      </c>
      <c r="K60" s="432">
        <v>6</v>
      </c>
      <c r="L60" s="432">
        <v>6</v>
      </c>
      <c r="M60" s="432" t="s">
        <v>216</v>
      </c>
      <c r="N60" s="432" t="s">
        <v>216</v>
      </c>
      <c r="O60" s="432" t="s">
        <v>216</v>
      </c>
      <c r="P60" s="432">
        <v>23</v>
      </c>
      <c r="Q60" s="432">
        <v>1442</v>
      </c>
      <c r="R60" s="432">
        <v>3</v>
      </c>
      <c r="S60" s="432" t="s">
        <v>216</v>
      </c>
      <c r="T60" s="432">
        <v>38</v>
      </c>
      <c r="U60" s="432">
        <v>3</v>
      </c>
      <c r="V60" s="433" t="s">
        <v>216</v>
      </c>
    </row>
    <row r="61" spans="1:22" s="35" customFormat="1" ht="11.25" customHeight="1" x14ac:dyDescent="0.15">
      <c r="A61" s="441" t="s">
        <v>154</v>
      </c>
      <c r="B61" s="442">
        <v>767</v>
      </c>
      <c r="C61" s="442" t="s">
        <v>216</v>
      </c>
      <c r="D61" s="442" t="s">
        <v>216</v>
      </c>
      <c r="E61" s="442" t="s">
        <v>216</v>
      </c>
      <c r="F61" s="442" t="s">
        <v>216</v>
      </c>
      <c r="G61" s="442" t="s">
        <v>216</v>
      </c>
      <c r="H61" s="442" t="s">
        <v>216</v>
      </c>
      <c r="I61" s="442">
        <v>767</v>
      </c>
      <c r="J61" s="442" t="s">
        <v>216</v>
      </c>
      <c r="K61" s="442" t="s">
        <v>216</v>
      </c>
      <c r="L61" s="442" t="s">
        <v>216</v>
      </c>
      <c r="M61" s="442" t="s">
        <v>216</v>
      </c>
      <c r="N61" s="442" t="s">
        <v>216</v>
      </c>
      <c r="O61" s="442" t="s">
        <v>216</v>
      </c>
      <c r="P61" s="442" t="s">
        <v>216</v>
      </c>
      <c r="Q61" s="442">
        <v>767</v>
      </c>
      <c r="R61" s="442" t="s">
        <v>216</v>
      </c>
      <c r="S61" s="442" t="s">
        <v>216</v>
      </c>
      <c r="T61" s="442" t="s">
        <v>216</v>
      </c>
      <c r="U61" s="442" t="s">
        <v>216</v>
      </c>
      <c r="V61" s="443" t="s">
        <v>216</v>
      </c>
    </row>
    <row r="62" spans="1:22" s="35" customFormat="1" ht="11.25" customHeight="1" x14ac:dyDescent="0.15">
      <c r="A62" s="695" t="s">
        <v>711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V62" s="25" t="s">
        <v>670</v>
      </c>
    </row>
    <row r="63" spans="1:22" x14ac:dyDescent="0.15">
      <c r="A63" s="695" t="s">
        <v>712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15">
      <c r="A64" s="695" t="s">
        <v>713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</sheetData>
  <mergeCells count="23">
    <mergeCell ref="R2:V2"/>
    <mergeCell ref="B3:I3"/>
    <mergeCell ref="Q3:S3"/>
    <mergeCell ref="T3:V3"/>
    <mergeCell ref="C4:I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M5:M6"/>
    <mergeCell ref="V5:V6"/>
    <mergeCell ref="N5:N6"/>
    <mergeCell ref="O5:O6"/>
    <mergeCell ref="P5:P6"/>
    <mergeCell ref="R5:R6"/>
    <mergeCell ref="S5:S6"/>
    <mergeCell ref="U5:U6"/>
  </mergeCells>
  <phoneticPr fontId="3"/>
  <pageMargins left="0.78740157480314965" right="0.59055118110236227" top="0.98425196850393704" bottom="0.62992125984251968" header="0.51181102362204722" footer="0.51181102362204722"/>
  <pageSetup paperSize="9" orientation="portrait" horizontalDpi="300" verticalDpi="300" r:id="rId1"/>
  <headerFooter alignWithMargins="0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69"/>
  <sheetViews>
    <sheetView showGridLines="0" zoomScaleNormal="100" workbookViewId="0">
      <selection sqref="A1:N1"/>
    </sheetView>
  </sheetViews>
  <sheetFormatPr defaultRowHeight="13.5" x14ac:dyDescent="0.15"/>
  <cols>
    <col min="1" max="1" width="10.375" style="33" customWidth="1"/>
    <col min="2" max="2" width="8.125" style="33" customWidth="1"/>
    <col min="3" max="3" width="7.625" style="33" customWidth="1"/>
    <col min="4" max="5" width="6.875" style="33" customWidth="1"/>
    <col min="6" max="7" width="7.125" style="33" customWidth="1"/>
    <col min="8" max="8" width="6.875" style="390" customWidth="1"/>
    <col min="9" max="10" width="6.875" style="33" customWidth="1"/>
    <col min="11" max="11" width="7.125" style="33" customWidth="1"/>
    <col min="12" max="14" width="7.625" style="444" customWidth="1"/>
    <col min="15" max="16384" width="9" style="33"/>
  </cols>
  <sheetData>
    <row r="1" spans="1:15" ht="21" customHeight="1" x14ac:dyDescent="0.15">
      <c r="A1" s="1052" t="s">
        <v>443</v>
      </c>
      <c r="B1" s="1052"/>
      <c r="C1" s="1052"/>
      <c r="D1" s="1052"/>
      <c r="E1" s="1052"/>
      <c r="F1" s="1052"/>
      <c r="G1" s="1052"/>
      <c r="H1" s="1052"/>
      <c r="I1" s="1052"/>
      <c r="J1" s="1052"/>
      <c r="K1" s="1052"/>
      <c r="L1" s="1052"/>
      <c r="M1" s="1052"/>
      <c r="N1" s="1052"/>
      <c r="O1" s="36"/>
    </row>
    <row r="2" spans="1:15" x14ac:dyDescent="0.15">
      <c r="A2" s="8"/>
      <c r="B2" s="8"/>
      <c r="C2" s="8"/>
      <c r="D2" s="8"/>
      <c r="E2" s="8"/>
      <c r="F2" s="8"/>
      <c r="G2" s="8"/>
      <c r="H2" s="362"/>
      <c r="I2" s="8"/>
      <c r="K2" s="418"/>
      <c r="L2" s="418"/>
      <c r="N2" s="13" t="s">
        <v>720</v>
      </c>
      <c r="O2" s="36"/>
    </row>
    <row r="3" spans="1:15" ht="14.25" customHeight="1" x14ac:dyDescent="0.15">
      <c r="A3" s="445"/>
      <c r="B3" s="37"/>
      <c r="C3" s="1092" t="s">
        <v>444</v>
      </c>
      <c r="D3" s="1064"/>
      <c r="E3" s="1064"/>
      <c r="F3" s="1064"/>
      <c r="G3" s="1064"/>
      <c r="H3" s="1064"/>
      <c r="I3" s="1064"/>
      <c r="J3" s="1093" t="s">
        <v>445</v>
      </c>
      <c r="K3" s="1094"/>
      <c r="L3" s="1094"/>
      <c r="M3" s="1095"/>
      <c r="N3" s="878" t="s">
        <v>154</v>
      </c>
      <c r="O3" s="36"/>
    </row>
    <row r="4" spans="1:15" ht="14.25" customHeight="1" x14ac:dyDescent="0.15">
      <c r="A4" s="446" t="s">
        <v>446</v>
      </c>
      <c r="B4" s="1097" t="s">
        <v>6</v>
      </c>
      <c r="C4" s="1097" t="s">
        <v>6</v>
      </c>
      <c r="D4" s="1099" t="s">
        <v>447</v>
      </c>
      <c r="E4" s="1100"/>
      <c r="F4" s="1100"/>
      <c r="G4" s="1100"/>
      <c r="H4" s="1101"/>
      <c r="I4" s="1076" t="s">
        <v>448</v>
      </c>
      <c r="J4" s="1097" t="s">
        <v>46</v>
      </c>
      <c r="K4" s="1102" t="s">
        <v>449</v>
      </c>
      <c r="L4" s="1103" t="s">
        <v>450</v>
      </c>
      <c r="M4" s="1102" t="s">
        <v>41</v>
      </c>
      <c r="N4" s="1096"/>
      <c r="O4" s="36"/>
    </row>
    <row r="5" spans="1:15" ht="10.5" customHeight="1" x14ac:dyDescent="0.15">
      <c r="A5" s="446" t="s">
        <v>451</v>
      </c>
      <c r="B5" s="1097"/>
      <c r="C5" s="1097"/>
      <c r="D5" s="1097" t="s">
        <v>6</v>
      </c>
      <c r="E5" s="1076" t="s">
        <v>452</v>
      </c>
      <c r="F5" s="1076" t="s">
        <v>453</v>
      </c>
      <c r="G5" s="1025" t="s">
        <v>454</v>
      </c>
      <c r="H5" s="1076" t="s">
        <v>455</v>
      </c>
      <c r="I5" s="1091"/>
      <c r="J5" s="1097"/>
      <c r="K5" s="1097"/>
      <c r="L5" s="1104"/>
      <c r="M5" s="1097"/>
      <c r="N5" s="1096"/>
      <c r="O5" s="36"/>
    </row>
    <row r="6" spans="1:15" ht="10.5" customHeight="1" x14ac:dyDescent="0.15">
      <c r="A6" s="446" t="s">
        <v>210</v>
      </c>
      <c r="B6" s="1097"/>
      <c r="C6" s="1097"/>
      <c r="D6" s="1097"/>
      <c r="E6" s="1091"/>
      <c r="F6" s="1091"/>
      <c r="G6" s="1106"/>
      <c r="H6" s="1091"/>
      <c r="I6" s="1091"/>
      <c r="J6" s="1097"/>
      <c r="K6" s="1097"/>
      <c r="L6" s="1104"/>
      <c r="M6" s="1097"/>
      <c r="N6" s="1096"/>
      <c r="O6" s="36"/>
    </row>
    <row r="7" spans="1:15" ht="21.75" customHeight="1" x14ac:dyDescent="0.15">
      <c r="A7" s="446"/>
      <c r="B7" s="1098"/>
      <c r="C7" s="1098"/>
      <c r="D7" s="1098"/>
      <c r="E7" s="1077"/>
      <c r="F7" s="1077"/>
      <c r="G7" s="1107"/>
      <c r="H7" s="1077"/>
      <c r="I7" s="1077"/>
      <c r="J7" s="1098"/>
      <c r="K7" s="1098"/>
      <c r="L7" s="1105"/>
      <c r="M7" s="1098"/>
      <c r="N7" s="879"/>
      <c r="O7" s="36"/>
    </row>
    <row r="8" spans="1:15" s="35" customFormat="1" ht="15" customHeight="1" x14ac:dyDescent="0.15">
      <c r="A8" s="447" t="s">
        <v>456</v>
      </c>
      <c r="B8" s="448">
        <v>77540</v>
      </c>
      <c r="C8" s="448">
        <v>40438</v>
      </c>
      <c r="D8" s="448">
        <v>37853</v>
      </c>
      <c r="E8" s="448">
        <v>32311</v>
      </c>
      <c r="F8" s="448">
        <v>3537</v>
      </c>
      <c r="G8" s="448">
        <v>877</v>
      </c>
      <c r="H8" s="449">
        <v>1128</v>
      </c>
      <c r="I8" s="448">
        <v>2585</v>
      </c>
      <c r="J8" s="448">
        <v>24674</v>
      </c>
      <c r="K8" s="448">
        <v>8628</v>
      </c>
      <c r="L8" s="450">
        <v>5280</v>
      </c>
      <c r="M8" s="450">
        <v>10766</v>
      </c>
      <c r="N8" s="451">
        <v>12428</v>
      </c>
      <c r="O8" s="96"/>
    </row>
    <row r="9" spans="1:15" s="35" customFormat="1" ht="11.45" customHeight="1" x14ac:dyDescent="0.15">
      <c r="A9" s="452" t="s">
        <v>457</v>
      </c>
      <c r="B9" s="453">
        <v>5655</v>
      </c>
      <c r="C9" s="453">
        <v>735</v>
      </c>
      <c r="D9" s="453">
        <v>617</v>
      </c>
      <c r="E9" s="453">
        <v>233</v>
      </c>
      <c r="F9" s="453">
        <v>17</v>
      </c>
      <c r="G9" s="453">
        <v>359</v>
      </c>
      <c r="H9" s="454">
        <v>8</v>
      </c>
      <c r="I9" s="453">
        <v>118</v>
      </c>
      <c r="J9" s="453">
        <v>3868</v>
      </c>
      <c r="K9" s="453">
        <v>41</v>
      </c>
      <c r="L9" s="455">
        <v>3733</v>
      </c>
      <c r="M9" s="455">
        <v>94</v>
      </c>
      <c r="N9" s="456">
        <v>1052</v>
      </c>
      <c r="O9" s="96"/>
    </row>
    <row r="10" spans="1:15" s="35" customFormat="1" ht="11.45" customHeight="1" x14ac:dyDescent="0.15">
      <c r="A10" s="452" t="s">
        <v>458</v>
      </c>
      <c r="B10" s="453">
        <v>5786</v>
      </c>
      <c r="C10" s="453">
        <v>2935</v>
      </c>
      <c r="D10" s="453">
        <v>2592</v>
      </c>
      <c r="E10" s="453">
        <v>2024</v>
      </c>
      <c r="F10" s="453">
        <v>88</v>
      </c>
      <c r="G10" s="453">
        <v>430</v>
      </c>
      <c r="H10" s="454">
        <v>50</v>
      </c>
      <c r="I10" s="453">
        <v>343</v>
      </c>
      <c r="J10" s="453">
        <v>1529</v>
      </c>
      <c r="K10" s="453">
        <v>160</v>
      </c>
      <c r="L10" s="455">
        <v>1265</v>
      </c>
      <c r="M10" s="455">
        <v>104</v>
      </c>
      <c r="N10" s="456">
        <v>1322</v>
      </c>
      <c r="O10" s="96"/>
    </row>
    <row r="11" spans="1:15" s="35" customFormat="1" ht="11.45" customHeight="1" x14ac:dyDescent="0.15">
      <c r="A11" s="452" t="s">
        <v>459</v>
      </c>
      <c r="B11" s="453">
        <v>5811</v>
      </c>
      <c r="C11" s="453">
        <v>4014</v>
      </c>
      <c r="D11" s="453">
        <v>3718</v>
      </c>
      <c r="E11" s="453">
        <v>3384</v>
      </c>
      <c r="F11" s="453">
        <v>159</v>
      </c>
      <c r="G11" s="453">
        <v>53</v>
      </c>
      <c r="H11" s="454">
        <v>122</v>
      </c>
      <c r="I11" s="453">
        <v>296</v>
      </c>
      <c r="J11" s="453">
        <v>561</v>
      </c>
      <c r="K11" s="453">
        <v>346</v>
      </c>
      <c r="L11" s="455">
        <v>150</v>
      </c>
      <c r="M11" s="455">
        <v>65</v>
      </c>
      <c r="N11" s="456">
        <v>1236</v>
      </c>
      <c r="O11" s="96"/>
    </row>
    <row r="12" spans="1:15" s="35" customFormat="1" ht="11.45" customHeight="1" x14ac:dyDescent="0.15">
      <c r="A12" s="452" t="s">
        <v>460</v>
      </c>
      <c r="B12" s="453">
        <v>6553</v>
      </c>
      <c r="C12" s="453">
        <v>4502</v>
      </c>
      <c r="D12" s="453">
        <v>4248</v>
      </c>
      <c r="E12" s="453">
        <v>3797</v>
      </c>
      <c r="F12" s="453">
        <v>260</v>
      </c>
      <c r="G12" s="453">
        <v>16</v>
      </c>
      <c r="H12" s="454">
        <v>175</v>
      </c>
      <c r="I12" s="453">
        <v>254</v>
      </c>
      <c r="J12" s="453">
        <v>742</v>
      </c>
      <c r="K12" s="453">
        <v>582</v>
      </c>
      <c r="L12" s="455">
        <v>59</v>
      </c>
      <c r="M12" s="455">
        <v>101</v>
      </c>
      <c r="N12" s="456">
        <v>1309</v>
      </c>
      <c r="O12" s="96"/>
    </row>
    <row r="13" spans="1:15" s="35" customFormat="1" ht="11.45" customHeight="1" x14ac:dyDescent="0.15">
      <c r="A13" s="452" t="s">
        <v>461</v>
      </c>
      <c r="B13" s="453">
        <v>6896</v>
      </c>
      <c r="C13" s="453">
        <v>4849</v>
      </c>
      <c r="D13" s="453">
        <v>4603</v>
      </c>
      <c r="E13" s="453">
        <v>4072</v>
      </c>
      <c r="F13" s="453">
        <v>359</v>
      </c>
      <c r="G13" s="453">
        <v>7</v>
      </c>
      <c r="H13" s="454">
        <v>165</v>
      </c>
      <c r="I13" s="453">
        <v>246</v>
      </c>
      <c r="J13" s="453">
        <v>810</v>
      </c>
      <c r="K13" s="453">
        <v>664</v>
      </c>
      <c r="L13" s="455">
        <v>30</v>
      </c>
      <c r="M13" s="455">
        <v>116</v>
      </c>
      <c r="N13" s="456">
        <v>1237</v>
      </c>
      <c r="O13" s="96"/>
    </row>
    <row r="14" spans="1:15" s="35" customFormat="1" ht="11.45" customHeight="1" x14ac:dyDescent="0.15">
      <c r="A14" s="452" t="s">
        <v>462</v>
      </c>
      <c r="B14" s="453">
        <v>7559</v>
      </c>
      <c r="C14" s="453">
        <v>5397</v>
      </c>
      <c r="D14" s="453">
        <v>5113</v>
      </c>
      <c r="E14" s="453">
        <v>4516</v>
      </c>
      <c r="F14" s="453">
        <v>495</v>
      </c>
      <c r="G14" s="453">
        <v>8</v>
      </c>
      <c r="H14" s="454">
        <v>94</v>
      </c>
      <c r="I14" s="453">
        <v>284</v>
      </c>
      <c r="J14" s="453">
        <v>841</v>
      </c>
      <c r="K14" s="453">
        <v>679</v>
      </c>
      <c r="L14" s="455">
        <v>15</v>
      </c>
      <c r="M14" s="455">
        <v>147</v>
      </c>
      <c r="N14" s="456">
        <v>1321</v>
      </c>
      <c r="O14" s="96"/>
    </row>
    <row r="15" spans="1:15" s="35" customFormat="1" ht="11.45" customHeight="1" x14ac:dyDescent="0.15">
      <c r="A15" s="452" t="s">
        <v>463</v>
      </c>
      <c r="B15" s="453">
        <v>6482</v>
      </c>
      <c r="C15" s="453">
        <v>4539</v>
      </c>
      <c r="D15" s="453">
        <v>4290</v>
      </c>
      <c r="E15" s="453">
        <v>3765</v>
      </c>
      <c r="F15" s="453">
        <v>451</v>
      </c>
      <c r="G15" s="453">
        <v>2</v>
      </c>
      <c r="H15" s="454">
        <v>72</v>
      </c>
      <c r="I15" s="453">
        <v>249</v>
      </c>
      <c r="J15" s="453">
        <v>849</v>
      </c>
      <c r="K15" s="453">
        <v>633</v>
      </c>
      <c r="L15" s="455">
        <v>11</v>
      </c>
      <c r="M15" s="455">
        <v>205</v>
      </c>
      <c r="N15" s="456">
        <v>1094</v>
      </c>
      <c r="O15" s="96"/>
    </row>
    <row r="16" spans="1:15" s="35" customFormat="1" ht="11.45" customHeight="1" x14ac:dyDescent="0.15">
      <c r="A16" s="452" t="s">
        <v>464</v>
      </c>
      <c r="B16" s="453">
        <v>5647</v>
      </c>
      <c r="C16" s="453">
        <v>4056</v>
      </c>
      <c r="D16" s="453">
        <v>3830</v>
      </c>
      <c r="E16" s="453">
        <v>3324</v>
      </c>
      <c r="F16" s="453">
        <v>436</v>
      </c>
      <c r="G16" s="453" t="s">
        <v>216</v>
      </c>
      <c r="H16" s="454">
        <v>70</v>
      </c>
      <c r="I16" s="453">
        <v>226</v>
      </c>
      <c r="J16" s="453">
        <v>798</v>
      </c>
      <c r="K16" s="453">
        <v>598</v>
      </c>
      <c r="L16" s="455">
        <v>7</v>
      </c>
      <c r="M16" s="455">
        <v>193</v>
      </c>
      <c r="N16" s="456">
        <v>793</v>
      </c>
      <c r="O16" s="96"/>
    </row>
    <row r="17" spans="1:15" s="35" customFormat="1" ht="11.45" customHeight="1" x14ac:dyDescent="0.15">
      <c r="A17" s="452" t="s">
        <v>465</v>
      </c>
      <c r="B17" s="453">
        <v>5387</v>
      </c>
      <c r="C17" s="453">
        <v>3629</v>
      </c>
      <c r="D17" s="453">
        <v>3425</v>
      </c>
      <c r="E17" s="453">
        <v>2935</v>
      </c>
      <c r="F17" s="453">
        <v>416</v>
      </c>
      <c r="G17" s="453" t="s">
        <v>216</v>
      </c>
      <c r="H17" s="454">
        <v>74</v>
      </c>
      <c r="I17" s="453">
        <v>204</v>
      </c>
      <c r="J17" s="453">
        <v>1097</v>
      </c>
      <c r="K17" s="453">
        <v>797</v>
      </c>
      <c r="L17" s="455">
        <v>3</v>
      </c>
      <c r="M17" s="455">
        <v>297</v>
      </c>
      <c r="N17" s="456">
        <v>661</v>
      </c>
      <c r="O17" s="96"/>
    </row>
    <row r="18" spans="1:15" s="35" customFormat="1" ht="11.45" customHeight="1" x14ac:dyDescent="0.15">
      <c r="A18" s="452" t="s">
        <v>466</v>
      </c>
      <c r="B18" s="453">
        <v>5814</v>
      </c>
      <c r="C18" s="453">
        <v>3084</v>
      </c>
      <c r="D18" s="453">
        <v>2874</v>
      </c>
      <c r="E18" s="453">
        <v>2396</v>
      </c>
      <c r="F18" s="453">
        <v>387</v>
      </c>
      <c r="G18" s="453">
        <v>2</v>
      </c>
      <c r="H18" s="454">
        <v>89</v>
      </c>
      <c r="I18" s="453">
        <v>210</v>
      </c>
      <c r="J18" s="453">
        <v>2061</v>
      </c>
      <c r="K18" s="453">
        <v>1159</v>
      </c>
      <c r="L18" s="455">
        <v>3</v>
      </c>
      <c r="M18" s="455">
        <v>899</v>
      </c>
      <c r="N18" s="456">
        <v>669</v>
      </c>
      <c r="O18" s="96"/>
    </row>
    <row r="19" spans="1:15" s="35" customFormat="1" ht="11.45" customHeight="1" x14ac:dyDescent="0.15">
      <c r="A19" s="452" t="s">
        <v>467</v>
      </c>
      <c r="B19" s="453">
        <v>4663</v>
      </c>
      <c r="C19" s="453">
        <v>1558</v>
      </c>
      <c r="D19" s="453">
        <v>1455</v>
      </c>
      <c r="E19" s="453">
        <v>1132</v>
      </c>
      <c r="F19" s="453">
        <v>254</v>
      </c>
      <c r="G19" s="454" t="s">
        <v>216</v>
      </c>
      <c r="H19" s="454">
        <v>69</v>
      </c>
      <c r="I19" s="453">
        <v>103</v>
      </c>
      <c r="J19" s="453">
        <v>2587</v>
      </c>
      <c r="K19" s="453">
        <v>1036</v>
      </c>
      <c r="L19" s="455">
        <v>2</v>
      </c>
      <c r="M19" s="455">
        <v>1549</v>
      </c>
      <c r="N19" s="456">
        <v>518</v>
      </c>
      <c r="O19" s="96"/>
    </row>
    <row r="20" spans="1:15" s="35" customFormat="1" ht="11.45" customHeight="1" x14ac:dyDescent="0.15">
      <c r="A20" s="452" t="s">
        <v>468</v>
      </c>
      <c r="B20" s="453">
        <v>3457</v>
      </c>
      <c r="C20" s="453">
        <v>646</v>
      </c>
      <c r="D20" s="453">
        <v>613</v>
      </c>
      <c r="E20" s="453">
        <v>444</v>
      </c>
      <c r="F20" s="453">
        <v>119</v>
      </c>
      <c r="G20" s="454" t="s">
        <v>216</v>
      </c>
      <c r="H20" s="454">
        <v>50</v>
      </c>
      <c r="I20" s="453">
        <v>33</v>
      </c>
      <c r="J20" s="453">
        <v>2429</v>
      </c>
      <c r="K20" s="453">
        <v>749</v>
      </c>
      <c r="L20" s="455">
        <v>1</v>
      </c>
      <c r="M20" s="455">
        <v>1679</v>
      </c>
      <c r="N20" s="456">
        <v>382</v>
      </c>
      <c r="O20" s="96"/>
    </row>
    <row r="21" spans="1:15" s="35" customFormat="1" ht="11.45" customHeight="1" x14ac:dyDescent="0.15">
      <c r="A21" s="452" t="s">
        <v>469</v>
      </c>
      <c r="B21" s="453">
        <v>3419</v>
      </c>
      <c r="C21" s="453">
        <v>320</v>
      </c>
      <c r="D21" s="453">
        <v>305</v>
      </c>
      <c r="E21" s="453">
        <v>204</v>
      </c>
      <c r="F21" s="453">
        <v>65</v>
      </c>
      <c r="G21" s="454" t="s">
        <v>216</v>
      </c>
      <c r="H21" s="454">
        <v>36</v>
      </c>
      <c r="I21" s="453">
        <v>15</v>
      </c>
      <c r="J21" s="453">
        <v>2716</v>
      </c>
      <c r="K21" s="453">
        <v>644</v>
      </c>
      <c r="L21" s="455" t="s">
        <v>216</v>
      </c>
      <c r="M21" s="455">
        <v>2072</v>
      </c>
      <c r="N21" s="456">
        <v>383</v>
      </c>
      <c r="O21" s="96"/>
    </row>
    <row r="22" spans="1:15" s="35" customFormat="1" ht="11.45" customHeight="1" x14ac:dyDescent="0.15">
      <c r="A22" s="452" t="s">
        <v>470</v>
      </c>
      <c r="B22" s="453">
        <v>2410</v>
      </c>
      <c r="C22" s="453">
        <v>118</v>
      </c>
      <c r="D22" s="453">
        <v>115</v>
      </c>
      <c r="E22" s="453">
        <v>63</v>
      </c>
      <c r="F22" s="453">
        <v>24</v>
      </c>
      <c r="G22" s="454" t="s">
        <v>216</v>
      </c>
      <c r="H22" s="454">
        <v>28</v>
      </c>
      <c r="I22" s="453">
        <v>3</v>
      </c>
      <c r="J22" s="453">
        <v>2044</v>
      </c>
      <c r="K22" s="453">
        <v>379</v>
      </c>
      <c r="L22" s="455">
        <v>1</v>
      </c>
      <c r="M22" s="455">
        <v>1664</v>
      </c>
      <c r="N22" s="456">
        <v>248</v>
      </c>
      <c r="O22" s="96"/>
    </row>
    <row r="23" spans="1:15" s="35" customFormat="1" ht="11.45" customHeight="1" x14ac:dyDescent="0.15">
      <c r="A23" s="452" t="s">
        <v>471</v>
      </c>
      <c r="B23" s="453">
        <v>2001</v>
      </c>
      <c r="C23" s="453">
        <v>56</v>
      </c>
      <c r="D23" s="453">
        <v>55</v>
      </c>
      <c r="E23" s="453">
        <v>22</v>
      </c>
      <c r="F23" s="453">
        <v>7</v>
      </c>
      <c r="G23" s="454" t="s">
        <v>216</v>
      </c>
      <c r="H23" s="453">
        <v>26</v>
      </c>
      <c r="I23" s="454">
        <v>1</v>
      </c>
      <c r="J23" s="453">
        <v>1742</v>
      </c>
      <c r="K23" s="453">
        <v>161</v>
      </c>
      <c r="L23" s="455" t="s">
        <v>216</v>
      </c>
      <c r="M23" s="455">
        <v>1581</v>
      </c>
      <c r="N23" s="456">
        <v>203</v>
      </c>
      <c r="O23" s="96"/>
    </row>
    <row r="24" spans="1:15" s="35" customFormat="1" ht="11.45" customHeight="1" x14ac:dyDescent="0.15">
      <c r="A24" s="452" t="s">
        <v>325</v>
      </c>
      <c r="B24" s="453"/>
      <c r="C24" s="453"/>
      <c r="D24" s="453"/>
      <c r="E24" s="453"/>
      <c r="F24" s="453"/>
      <c r="G24" s="453"/>
      <c r="H24" s="454"/>
      <c r="I24" s="453"/>
      <c r="J24" s="453"/>
      <c r="K24" s="453"/>
      <c r="L24" s="455"/>
      <c r="M24" s="455"/>
      <c r="N24" s="456"/>
      <c r="O24" s="96"/>
    </row>
    <row r="25" spans="1:15" s="35" customFormat="1" ht="11.45" customHeight="1" x14ac:dyDescent="0.15">
      <c r="A25" s="452" t="s">
        <v>472</v>
      </c>
      <c r="B25" s="453">
        <v>61590</v>
      </c>
      <c r="C25" s="453">
        <v>37740</v>
      </c>
      <c r="D25" s="453">
        <v>35310</v>
      </c>
      <c r="E25" s="453">
        <v>30446</v>
      </c>
      <c r="F25" s="453">
        <v>3068</v>
      </c>
      <c r="G25" s="453">
        <v>877</v>
      </c>
      <c r="H25" s="454">
        <v>919</v>
      </c>
      <c r="I25" s="453">
        <v>2430</v>
      </c>
      <c r="J25" s="453">
        <v>13156</v>
      </c>
      <c r="K25" s="453">
        <v>5659</v>
      </c>
      <c r="L25" s="455">
        <v>5276</v>
      </c>
      <c r="M25" s="455">
        <v>2221</v>
      </c>
      <c r="N25" s="456">
        <v>10694</v>
      </c>
      <c r="O25" s="96"/>
    </row>
    <row r="26" spans="1:15" s="35" customFormat="1" ht="11.25" customHeight="1" x14ac:dyDescent="0.15">
      <c r="A26" s="452" t="s">
        <v>473</v>
      </c>
      <c r="B26" s="453">
        <v>15950</v>
      </c>
      <c r="C26" s="453">
        <v>2698</v>
      </c>
      <c r="D26" s="453">
        <v>2543</v>
      </c>
      <c r="E26" s="453">
        <v>1865</v>
      </c>
      <c r="F26" s="453">
        <v>469</v>
      </c>
      <c r="G26" s="453" t="s">
        <v>216</v>
      </c>
      <c r="H26" s="453">
        <v>209</v>
      </c>
      <c r="I26" s="453">
        <v>155</v>
      </c>
      <c r="J26" s="453">
        <v>11518</v>
      </c>
      <c r="K26" s="453">
        <v>2969</v>
      </c>
      <c r="L26" s="455">
        <v>4</v>
      </c>
      <c r="M26" s="455">
        <v>8545</v>
      </c>
      <c r="N26" s="456">
        <v>1734</v>
      </c>
      <c r="O26" s="96"/>
    </row>
    <row r="27" spans="1:15" s="35" customFormat="1" ht="11.25" customHeight="1" x14ac:dyDescent="0.15">
      <c r="A27" s="452" t="s">
        <v>703</v>
      </c>
      <c r="B27" s="453">
        <v>7830</v>
      </c>
      <c r="C27" s="453">
        <v>494</v>
      </c>
      <c r="D27" s="453">
        <v>475</v>
      </c>
      <c r="E27" s="453">
        <v>289</v>
      </c>
      <c r="F27" s="453">
        <v>96</v>
      </c>
      <c r="G27" s="454" t="s">
        <v>216</v>
      </c>
      <c r="H27" s="454">
        <v>90</v>
      </c>
      <c r="I27" s="453">
        <v>19</v>
      </c>
      <c r="J27" s="453">
        <v>6502</v>
      </c>
      <c r="K27" s="453">
        <v>1184</v>
      </c>
      <c r="L27" s="455">
        <v>1</v>
      </c>
      <c r="M27" s="455">
        <v>5317</v>
      </c>
      <c r="N27" s="456">
        <v>834</v>
      </c>
      <c r="O27" s="96"/>
    </row>
    <row r="28" spans="1:15" s="35" customFormat="1" ht="15" customHeight="1" x14ac:dyDescent="0.15">
      <c r="A28" s="428" t="s">
        <v>7</v>
      </c>
      <c r="B28" s="448">
        <v>37423</v>
      </c>
      <c r="C28" s="448">
        <v>22149</v>
      </c>
      <c r="D28" s="448">
        <v>20493</v>
      </c>
      <c r="E28" s="448">
        <v>19310</v>
      </c>
      <c r="F28" s="448">
        <v>254</v>
      </c>
      <c r="G28" s="448">
        <v>455</v>
      </c>
      <c r="H28" s="449">
        <v>474</v>
      </c>
      <c r="I28" s="448">
        <v>1656</v>
      </c>
      <c r="J28" s="448">
        <v>9006</v>
      </c>
      <c r="K28" s="448">
        <v>638</v>
      </c>
      <c r="L28" s="450">
        <v>2807</v>
      </c>
      <c r="M28" s="450">
        <v>5561</v>
      </c>
      <c r="N28" s="451">
        <v>6268</v>
      </c>
      <c r="O28" s="96"/>
    </row>
    <row r="29" spans="1:15" s="35" customFormat="1" ht="11.45" customHeight="1" x14ac:dyDescent="0.15">
      <c r="A29" s="452" t="s">
        <v>457</v>
      </c>
      <c r="B29" s="453">
        <v>2896</v>
      </c>
      <c r="C29" s="453">
        <v>391</v>
      </c>
      <c r="D29" s="453">
        <v>317</v>
      </c>
      <c r="E29" s="453">
        <v>144</v>
      </c>
      <c r="F29" s="453">
        <v>5</v>
      </c>
      <c r="G29" s="453">
        <v>163</v>
      </c>
      <c r="H29" s="454">
        <v>5</v>
      </c>
      <c r="I29" s="453">
        <v>74</v>
      </c>
      <c r="J29" s="453">
        <v>1966</v>
      </c>
      <c r="K29" s="453">
        <v>6</v>
      </c>
      <c r="L29" s="455">
        <v>1907</v>
      </c>
      <c r="M29" s="455">
        <v>53</v>
      </c>
      <c r="N29" s="456">
        <v>539</v>
      </c>
      <c r="O29" s="457"/>
    </row>
    <row r="30" spans="1:15" s="35" customFormat="1" ht="11.45" customHeight="1" x14ac:dyDescent="0.15">
      <c r="A30" s="452" t="s">
        <v>474</v>
      </c>
      <c r="B30" s="453">
        <v>3058</v>
      </c>
      <c r="C30" s="453">
        <v>1530</v>
      </c>
      <c r="D30" s="453">
        <v>1329</v>
      </c>
      <c r="E30" s="453">
        <v>1042</v>
      </c>
      <c r="F30" s="453">
        <v>20</v>
      </c>
      <c r="G30" s="453">
        <v>243</v>
      </c>
      <c r="H30" s="454">
        <v>24</v>
      </c>
      <c r="I30" s="453">
        <v>201</v>
      </c>
      <c r="J30" s="453">
        <v>824</v>
      </c>
      <c r="K30" s="453">
        <v>17</v>
      </c>
      <c r="L30" s="455">
        <v>741</v>
      </c>
      <c r="M30" s="455">
        <v>66</v>
      </c>
      <c r="N30" s="456">
        <v>704</v>
      </c>
      <c r="O30" s="96"/>
    </row>
    <row r="31" spans="1:15" s="35" customFormat="1" ht="11.45" customHeight="1" x14ac:dyDescent="0.15">
      <c r="A31" s="452" t="s">
        <v>475</v>
      </c>
      <c r="B31" s="453">
        <v>2788</v>
      </c>
      <c r="C31" s="453">
        <v>2018</v>
      </c>
      <c r="D31" s="453">
        <v>1847</v>
      </c>
      <c r="E31" s="453">
        <v>1787</v>
      </c>
      <c r="F31" s="453">
        <v>9</v>
      </c>
      <c r="G31" s="453">
        <v>35</v>
      </c>
      <c r="H31" s="454">
        <v>16</v>
      </c>
      <c r="I31" s="453">
        <v>171</v>
      </c>
      <c r="J31" s="453">
        <v>130</v>
      </c>
      <c r="K31" s="453">
        <v>6</v>
      </c>
      <c r="L31" s="455">
        <v>92</v>
      </c>
      <c r="M31" s="455">
        <v>32</v>
      </c>
      <c r="N31" s="456">
        <v>640</v>
      </c>
      <c r="O31" s="96"/>
    </row>
    <row r="32" spans="1:15" s="35" customFormat="1" ht="11.45" customHeight="1" x14ac:dyDescent="0.15">
      <c r="A32" s="452" t="s">
        <v>476</v>
      </c>
      <c r="B32" s="453">
        <v>3199</v>
      </c>
      <c r="C32" s="453">
        <v>2479</v>
      </c>
      <c r="D32" s="453">
        <v>2320</v>
      </c>
      <c r="E32" s="453">
        <v>2276</v>
      </c>
      <c r="F32" s="453">
        <v>8</v>
      </c>
      <c r="G32" s="453">
        <v>7</v>
      </c>
      <c r="H32" s="454">
        <v>29</v>
      </c>
      <c r="I32" s="453">
        <v>159</v>
      </c>
      <c r="J32" s="453">
        <v>97</v>
      </c>
      <c r="K32" s="453">
        <v>14</v>
      </c>
      <c r="L32" s="455">
        <v>27</v>
      </c>
      <c r="M32" s="455">
        <v>56</v>
      </c>
      <c r="N32" s="456">
        <v>623</v>
      </c>
      <c r="O32" s="96"/>
    </row>
    <row r="33" spans="1:15" s="35" customFormat="1" ht="11.45" customHeight="1" x14ac:dyDescent="0.15">
      <c r="A33" s="452" t="s">
        <v>477</v>
      </c>
      <c r="B33" s="453">
        <v>3392</v>
      </c>
      <c r="C33" s="453">
        <v>2674</v>
      </c>
      <c r="D33" s="453">
        <v>2516</v>
      </c>
      <c r="E33" s="453">
        <v>2471</v>
      </c>
      <c r="F33" s="453">
        <v>13</v>
      </c>
      <c r="G33" s="453">
        <v>4</v>
      </c>
      <c r="H33" s="454">
        <v>28</v>
      </c>
      <c r="I33" s="453">
        <v>158</v>
      </c>
      <c r="J33" s="453">
        <v>113</v>
      </c>
      <c r="K33" s="453">
        <v>19</v>
      </c>
      <c r="L33" s="455">
        <v>15</v>
      </c>
      <c r="M33" s="455">
        <v>79</v>
      </c>
      <c r="N33" s="456">
        <v>605</v>
      </c>
      <c r="O33" s="96"/>
    </row>
    <row r="34" spans="1:15" s="35" customFormat="1" ht="11.45" customHeight="1" x14ac:dyDescent="0.15">
      <c r="A34" s="452" t="s">
        <v>478</v>
      </c>
      <c r="B34" s="453">
        <v>3694</v>
      </c>
      <c r="C34" s="453">
        <v>2891</v>
      </c>
      <c r="D34" s="453">
        <v>2727</v>
      </c>
      <c r="E34" s="453">
        <v>2662</v>
      </c>
      <c r="F34" s="453">
        <v>24</v>
      </c>
      <c r="G34" s="453">
        <v>2</v>
      </c>
      <c r="H34" s="454">
        <v>39</v>
      </c>
      <c r="I34" s="453">
        <v>164</v>
      </c>
      <c r="J34" s="453">
        <v>143</v>
      </c>
      <c r="K34" s="453">
        <v>35</v>
      </c>
      <c r="L34" s="455">
        <v>12</v>
      </c>
      <c r="M34" s="455">
        <v>96</v>
      </c>
      <c r="N34" s="456">
        <v>660</v>
      </c>
      <c r="O34" s="96"/>
    </row>
    <row r="35" spans="1:15" s="35" customFormat="1" ht="11.45" customHeight="1" x14ac:dyDescent="0.15">
      <c r="A35" s="452" t="s">
        <v>479</v>
      </c>
      <c r="B35" s="453">
        <v>3144</v>
      </c>
      <c r="C35" s="453">
        <v>2415</v>
      </c>
      <c r="D35" s="458">
        <v>2250</v>
      </c>
      <c r="E35" s="453">
        <v>2196</v>
      </c>
      <c r="F35" s="459">
        <v>20</v>
      </c>
      <c r="G35" s="454">
        <v>1</v>
      </c>
      <c r="H35" s="454">
        <v>33</v>
      </c>
      <c r="I35" s="453">
        <v>165</v>
      </c>
      <c r="J35" s="453">
        <v>173</v>
      </c>
      <c r="K35" s="453">
        <v>32</v>
      </c>
      <c r="L35" s="455">
        <v>7</v>
      </c>
      <c r="M35" s="455">
        <v>134</v>
      </c>
      <c r="N35" s="456">
        <v>556</v>
      </c>
      <c r="O35" s="96"/>
    </row>
    <row r="36" spans="1:15" s="35" customFormat="1" ht="11.45" customHeight="1" x14ac:dyDescent="0.15">
      <c r="A36" s="452" t="s">
        <v>480</v>
      </c>
      <c r="B36" s="453">
        <v>2802</v>
      </c>
      <c r="C36" s="453">
        <v>2225</v>
      </c>
      <c r="D36" s="453">
        <v>2086</v>
      </c>
      <c r="E36" s="453">
        <v>2019</v>
      </c>
      <c r="F36" s="453">
        <v>16</v>
      </c>
      <c r="G36" s="454" t="s">
        <v>216</v>
      </c>
      <c r="H36" s="454">
        <v>51</v>
      </c>
      <c r="I36" s="453">
        <v>139</v>
      </c>
      <c r="J36" s="453">
        <v>156</v>
      </c>
      <c r="K36" s="453">
        <v>36</v>
      </c>
      <c r="L36" s="455">
        <v>2</v>
      </c>
      <c r="M36" s="455">
        <v>118</v>
      </c>
      <c r="N36" s="456">
        <v>421</v>
      </c>
      <c r="O36" s="96"/>
    </row>
    <row r="37" spans="1:15" s="35" customFormat="1" ht="11.45" customHeight="1" x14ac:dyDescent="0.15">
      <c r="A37" s="452" t="s">
        <v>481</v>
      </c>
      <c r="B37" s="453">
        <v>2628</v>
      </c>
      <c r="C37" s="453">
        <v>2032</v>
      </c>
      <c r="D37" s="453">
        <v>1884</v>
      </c>
      <c r="E37" s="453">
        <v>1810</v>
      </c>
      <c r="F37" s="453">
        <v>16</v>
      </c>
      <c r="G37" s="432" t="s">
        <v>216</v>
      </c>
      <c r="H37" s="454">
        <v>58</v>
      </c>
      <c r="I37" s="453">
        <v>148</v>
      </c>
      <c r="J37" s="453">
        <v>242</v>
      </c>
      <c r="K37" s="453">
        <v>58</v>
      </c>
      <c r="L37" s="455" t="s">
        <v>216</v>
      </c>
      <c r="M37" s="455">
        <v>184</v>
      </c>
      <c r="N37" s="456">
        <v>354</v>
      </c>
      <c r="O37" s="96"/>
    </row>
    <row r="38" spans="1:15" s="35" customFormat="1" ht="11.45" customHeight="1" x14ac:dyDescent="0.15">
      <c r="A38" s="452" t="s">
        <v>482</v>
      </c>
      <c r="B38" s="453">
        <v>2874</v>
      </c>
      <c r="C38" s="453">
        <v>1841</v>
      </c>
      <c r="D38" s="453">
        <v>1689</v>
      </c>
      <c r="E38" s="453">
        <v>1595</v>
      </c>
      <c r="F38" s="453">
        <v>34</v>
      </c>
      <c r="G38" s="432" t="s">
        <v>216</v>
      </c>
      <c r="H38" s="454">
        <v>60</v>
      </c>
      <c r="I38" s="453">
        <v>152</v>
      </c>
      <c r="J38" s="453">
        <v>674</v>
      </c>
      <c r="K38" s="453">
        <v>103</v>
      </c>
      <c r="L38" s="455">
        <v>2</v>
      </c>
      <c r="M38" s="455">
        <v>569</v>
      </c>
      <c r="N38" s="456">
        <v>359</v>
      </c>
      <c r="O38" s="96"/>
    </row>
    <row r="39" spans="1:15" s="35" customFormat="1" ht="11.45" customHeight="1" x14ac:dyDescent="0.15">
      <c r="A39" s="452" t="s">
        <v>483</v>
      </c>
      <c r="B39" s="453">
        <v>2211</v>
      </c>
      <c r="C39" s="453">
        <v>922</v>
      </c>
      <c r="D39" s="453">
        <v>841</v>
      </c>
      <c r="E39" s="453">
        <v>754</v>
      </c>
      <c r="F39" s="453">
        <v>34</v>
      </c>
      <c r="G39" s="432" t="s">
        <v>216</v>
      </c>
      <c r="H39" s="454">
        <v>53</v>
      </c>
      <c r="I39" s="453">
        <v>81</v>
      </c>
      <c r="J39" s="453">
        <v>1015</v>
      </c>
      <c r="K39" s="453">
        <v>102</v>
      </c>
      <c r="L39" s="455">
        <v>1</v>
      </c>
      <c r="M39" s="455">
        <v>912</v>
      </c>
      <c r="N39" s="456">
        <v>274</v>
      </c>
      <c r="O39" s="96"/>
    </row>
    <row r="40" spans="1:15" s="35" customFormat="1" ht="11.45" customHeight="1" x14ac:dyDescent="0.15">
      <c r="A40" s="452" t="s">
        <v>484</v>
      </c>
      <c r="B40" s="453">
        <v>1633</v>
      </c>
      <c r="C40" s="453">
        <v>415</v>
      </c>
      <c r="D40" s="453">
        <v>386</v>
      </c>
      <c r="E40" s="453">
        <v>331</v>
      </c>
      <c r="F40" s="453">
        <v>26</v>
      </c>
      <c r="G40" s="432" t="s">
        <v>216</v>
      </c>
      <c r="H40" s="454">
        <v>29</v>
      </c>
      <c r="I40" s="453">
        <v>29</v>
      </c>
      <c r="J40" s="453">
        <v>1034</v>
      </c>
      <c r="K40" s="453">
        <v>95</v>
      </c>
      <c r="L40" s="455">
        <v>1</v>
      </c>
      <c r="M40" s="455">
        <v>938</v>
      </c>
      <c r="N40" s="456">
        <v>184</v>
      </c>
      <c r="O40" s="96"/>
    </row>
    <row r="41" spans="1:15" s="35" customFormat="1" ht="11.45" customHeight="1" x14ac:dyDescent="0.15">
      <c r="A41" s="452" t="s">
        <v>485</v>
      </c>
      <c r="B41" s="453">
        <v>1533</v>
      </c>
      <c r="C41" s="453">
        <v>217</v>
      </c>
      <c r="D41" s="453">
        <v>205</v>
      </c>
      <c r="E41" s="453">
        <v>158</v>
      </c>
      <c r="F41" s="453">
        <v>22</v>
      </c>
      <c r="G41" s="432" t="s">
        <v>216</v>
      </c>
      <c r="H41" s="454">
        <v>25</v>
      </c>
      <c r="I41" s="453">
        <v>12</v>
      </c>
      <c r="J41" s="453">
        <v>1143</v>
      </c>
      <c r="K41" s="453">
        <v>56</v>
      </c>
      <c r="L41" s="455" t="s">
        <v>216</v>
      </c>
      <c r="M41" s="455">
        <v>1087</v>
      </c>
      <c r="N41" s="456">
        <v>173</v>
      </c>
      <c r="O41" s="96"/>
    </row>
    <row r="42" spans="1:15" s="35" customFormat="1" ht="11.45" customHeight="1" x14ac:dyDescent="0.15">
      <c r="A42" s="452" t="s">
        <v>486</v>
      </c>
      <c r="B42" s="453">
        <v>1009</v>
      </c>
      <c r="C42" s="453">
        <v>78</v>
      </c>
      <c r="D42" s="453">
        <v>76</v>
      </c>
      <c r="E42" s="453">
        <v>50</v>
      </c>
      <c r="F42" s="453">
        <v>7</v>
      </c>
      <c r="G42" s="432" t="s">
        <v>216</v>
      </c>
      <c r="H42" s="454">
        <v>19</v>
      </c>
      <c r="I42" s="453">
        <v>2</v>
      </c>
      <c r="J42" s="453">
        <v>818</v>
      </c>
      <c r="K42" s="453">
        <v>41</v>
      </c>
      <c r="L42" s="455" t="s">
        <v>216</v>
      </c>
      <c r="M42" s="455">
        <v>777</v>
      </c>
      <c r="N42" s="456">
        <v>113</v>
      </c>
      <c r="O42" s="96"/>
    </row>
    <row r="43" spans="1:15" s="35" customFormat="1" ht="11.45" customHeight="1" x14ac:dyDescent="0.15">
      <c r="A43" s="452" t="s">
        <v>471</v>
      </c>
      <c r="B43" s="453">
        <v>562</v>
      </c>
      <c r="C43" s="453">
        <v>21</v>
      </c>
      <c r="D43" s="453">
        <v>20</v>
      </c>
      <c r="E43" s="453">
        <v>15</v>
      </c>
      <c r="F43" s="432" t="s">
        <v>216</v>
      </c>
      <c r="G43" s="432" t="s">
        <v>216</v>
      </c>
      <c r="H43" s="454">
        <v>5</v>
      </c>
      <c r="I43" s="454">
        <v>1</v>
      </c>
      <c r="J43" s="453">
        <v>478</v>
      </c>
      <c r="K43" s="454">
        <v>18</v>
      </c>
      <c r="L43" s="455" t="s">
        <v>216</v>
      </c>
      <c r="M43" s="455">
        <v>460</v>
      </c>
      <c r="N43" s="456">
        <v>63</v>
      </c>
      <c r="O43" s="96"/>
    </row>
    <row r="44" spans="1:15" s="35" customFormat="1" ht="11.45" customHeight="1" x14ac:dyDescent="0.15">
      <c r="A44" s="452" t="s">
        <v>325</v>
      </c>
      <c r="B44" s="453"/>
      <c r="C44" s="453"/>
      <c r="D44" s="453"/>
      <c r="E44" s="453"/>
      <c r="F44" s="453"/>
      <c r="G44" s="453"/>
      <c r="H44" s="454"/>
      <c r="I44" s="453"/>
      <c r="J44" s="453"/>
      <c r="K44" s="453"/>
      <c r="L44" s="455"/>
      <c r="M44" s="455"/>
      <c r="N44" s="456"/>
      <c r="O44" s="96"/>
    </row>
    <row r="45" spans="1:15" s="35" customFormat="1" ht="11.45" customHeight="1" x14ac:dyDescent="0.15">
      <c r="A45" s="452" t="s">
        <v>472</v>
      </c>
      <c r="B45" s="453">
        <v>30475</v>
      </c>
      <c r="C45" s="453">
        <v>20496</v>
      </c>
      <c r="D45" s="453">
        <v>18965</v>
      </c>
      <c r="E45" s="453">
        <v>18002</v>
      </c>
      <c r="F45" s="453">
        <v>165</v>
      </c>
      <c r="G45" s="453">
        <v>455</v>
      </c>
      <c r="H45" s="454">
        <v>343</v>
      </c>
      <c r="I45" s="453">
        <v>1531</v>
      </c>
      <c r="J45" s="453">
        <v>4518</v>
      </c>
      <c r="K45" s="453">
        <v>326</v>
      </c>
      <c r="L45" s="455">
        <v>2805</v>
      </c>
      <c r="M45" s="455">
        <v>1387</v>
      </c>
      <c r="N45" s="456">
        <v>5461</v>
      </c>
      <c r="O45" s="96"/>
    </row>
    <row r="46" spans="1:15" s="35" customFormat="1" ht="11.25" customHeight="1" x14ac:dyDescent="0.15">
      <c r="A46" s="452" t="s">
        <v>473</v>
      </c>
      <c r="B46" s="453">
        <v>6948</v>
      </c>
      <c r="C46" s="453">
        <v>1653</v>
      </c>
      <c r="D46" s="453">
        <v>1528</v>
      </c>
      <c r="E46" s="453">
        <v>1308</v>
      </c>
      <c r="F46" s="453">
        <v>89</v>
      </c>
      <c r="G46" s="453" t="s">
        <v>216</v>
      </c>
      <c r="H46" s="453">
        <v>131</v>
      </c>
      <c r="I46" s="453">
        <v>125</v>
      </c>
      <c r="J46" s="453">
        <v>4488</v>
      </c>
      <c r="K46" s="453">
        <v>312</v>
      </c>
      <c r="L46" s="455">
        <v>2</v>
      </c>
      <c r="M46" s="455">
        <v>4174</v>
      </c>
      <c r="N46" s="456">
        <v>807</v>
      </c>
      <c r="O46" s="96"/>
    </row>
    <row r="47" spans="1:15" s="35" customFormat="1" ht="11.25" customHeight="1" x14ac:dyDescent="0.15">
      <c r="A47" s="460" t="s">
        <v>703</v>
      </c>
      <c r="B47" s="461">
        <v>3104</v>
      </c>
      <c r="C47" s="461">
        <v>316</v>
      </c>
      <c r="D47" s="461">
        <v>301</v>
      </c>
      <c r="E47" s="461">
        <v>223</v>
      </c>
      <c r="F47" s="461">
        <v>29</v>
      </c>
      <c r="G47" s="462" t="s">
        <v>216</v>
      </c>
      <c r="H47" s="462">
        <v>49</v>
      </c>
      <c r="I47" s="461">
        <v>15</v>
      </c>
      <c r="J47" s="461">
        <v>2439</v>
      </c>
      <c r="K47" s="461">
        <v>115</v>
      </c>
      <c r="L47" s="463" t="s">
        <v>216</v>
      </c>
      <c r="M47" s="463">
        <v>2324</v>
      </c>
      <c r="N47" s="464">
        <v>349</v>
      </c>
      <c r="O47" s="96"/>
    </row>
    <row r="48" spans="1:15" s="35" customFormat="1" ht="15" customHeight="1" x14ac:dyDescent="0.15">
      <c r="A48" s="431" t="s">
        <v>8</v>
      </c>
      <c r="B48" s="453">
        <v>40117</v>
      </c>
      <c r="C48" s="453">
        <v>18289</v>
      </c>
      <c r="D48" s="453">
        <v>17360</v>
      </c>
      <c r="E48" s="453">
        <v>13001</v>
      </c>
      <c r="F48" s="453">
        <v>3283</v>
      </c>
      <c r="G48" s="453">
        <v>422</v>
      </c>
      <c r="H48" s="454">
        <v>654</v>
      </c>
      <c r="I48" s="453">
        <v>929</v>
      </c>
      <c r="J48" s="453">
        <v>15668</v>
      </c>
      <c r="K48" s="453">
        <v>7990</v>
      </c>
      <c r="L48" s="455">
        <v>2473</v>
      </c>
      <c r="M48" s="455">
        <v>5205</v>
      </c>
      <c r="N48" s="456">
        <v>6160</v>
      </c>
      <c r="O48" s="96"/>
    </row>
    <row r="49" spans="1:15" s="35" customFormat="1" ht="11.45" customHeight="1" x14ac:dyDescent="0.15">
      <c r="A49" s="452" t="s">
        <v>457</v>
      </c>
      <c r="B49" s="453">
        <v>2759</v>
      </c>
      <c r="C49" s="453">
        <v>344</v>
      </c>
      <c r="D49" s="453">
        <v>300</v>
      </c>
      <c r="E49" s="453">
        <v>89</v>
      </c>
      <c r="F49" s="453">
        <v>12</v>
      </c>
      <c r="G49" s="453">
        <v>196</v>
      </c>
      <c r="H49" s="454">
        <v>3</v>
      </c>
      <c r="I49" s="453">
        <v>44</v>
      </c>
      <c r="J49" s="453">
        <v>1902</v>
      </c>
      <c r="K49" s="453">
        <v>35</v>
      </c>
      <c r="L49" s="455">
        <v>1826</v>
      </c>
      <c r="M49" s="455">
        <v>41</v>
      </c>
      <c r="N49" s="456">
        <v>513</v>
      </c>
      <c r="O49" s="96"/>
    </row>
    <row r="50" spans="1:15" s="35" customFormat="1" ht="11.45" customHeight="1" x14ac:dyDescent="0.15">
      <c r="A50" s="452" t="s">
        <v>474</v>
      </c>
      <c r="B50" s="453">
        <v>2728</v>
      </c>
      <c r="C50" s="453">
        <v>1405</v>
      </c>
      <c r="D50" s="453">
        <v>1263</v>
      </c>
      <c r="E50" s="453">
        <v>982</v>
      </c>
      <c r="F50" s="453">
        <v>68</v>
      </c>
      <c r="G50" s="453">
        <v>187</v>
      </c>
      <c r="H50" s="454">
        <v>26</v>
      </c>
      <c r="I50" s="453">
        <v>142</v>
      </c>
      <c r="J50" s="453">
        <v>705</v>
      </c>
      <c r="K50" s="453">
        <v>143</v>
      </c>
      <c r="L50" s="455">
        <v>524</v>
      </c>
      <c r="M50" s="455">
        <v>38</v>
      </c>
      <c r="N50" s="456">
        <v>618</v>
      </c>
      <c r="O50" s="96"/>
    </row>
    <row r="51" spans="1:15" s="35" customFormat="1" ht="11.45" customHeight="1" x14ac:dyDescent="0.15">
      <c r="A51" s="452" t="s">
        <v>475</v>
      </c>
      <c r="B51" s="453">
        <v>3023</v>
      </c>
      <c r="C51" s="453">
        <v>1996</v>
      </c>
      <c r="D51" s="453">
        <v>1871</v>
      </c>
      <c r="E51" s="453">
        <v>1597</v>
      </c>
      <c r="F51" s="453">
        <v>150</v>
      </c>
      <c r="G51" s="453">
        <v>18</v>
      </c>
      <c r="H51" s="454">
        <v>106</v>
      </c>
      <c r="I51" s="453">
        <v>125</v>
      </c>
      <c r="J51" s="453">
        <v>431</v>
      </c>
      <c r="K51" s="453">
        <v>340</v>
      </c>
      <c r="L51" s="455">
        <v>58</v>
      </c>
      <c r="M51" s="455">
        <v>33</v>
      </c>
      <c r="N51" s="456">
        <v>596</v>
      </c>
      <c r="O51" s="96"/>
    </row>
    <row r="52" spans="1:15" s="35" customFormat="1" ht="11.45" customHeight="1" x14ac:dyDescent="0.15">
      <c r="A52" s="452" t="s">
        <v>476</v>
      </c>
      <c r="B52" s="453">
        <v>3354</v>
      </c>
      <c r="C52" s="453">
        <v>2023</v>
      </c>
      <c r="D52" s="453">
        <v>1928</v>
      </c>
      <c r="E52" s="453">
        <v>1521</v>
      </c>
      <c r="F52" s="453">
        <v>252</v>
      </c>
      <c r="G52" s="453">
        <v>9</v>
      </c>
      <c r="H52" s="454">
        <v>146</v>
      </c>
      <c r="I52" s="453">
        <v>95</v>
      </c>
      <c r="J52" s="453">
        <v>645</v>
      </c>
      <c r="K52" s="453">
        <v>568</v>
      </c>
      <c r="L52" s="455">
        <v>32</v>
      </c>
      <c r="M52" s="455">
        <v>45</v>
      </c>
      <c r="N52" s="456">
        <v>686</v>
      </c>
      <c r="O52" s="96"/>
    </row>
    <row r="53" spans="1:15" s="35" customFormat="1" ht="11.45" customHeight="1" x14ac:dyDescent="0.15">
      <c r="A53" s="452" t="s">
        <v>477</v>
      </c>
      <c r="B53" s="453">
        <v>3504</v>
      </c>
      <c r="C53" s="453">
        <v>2175</v>
      </c>
      <c r="D53" s="453">
        <v>2087</v>
      </c>
      <c r="E53" s="453">
        <v>1601</v>
      </c>
      <c r="F53" s="453">
        <v>346</v>
      </c>
      <c r="G53" s="453">
        <v>3</v>
      </c>
      <c r="H53" s="454">
        <v>137</v>
      </c>
      <c r="I53" s="453">
        <v>88</v>
      </c>
      <c r="J53" s="453">
        <v>697</v>
      </c>
      <c r="K53" s="453">
        <v>645</v>
      </c>
      <c r="L53" s="455">
        <v>15</v>
      </c>
      <c r="M53" s="455">
        <v>37</v>
      </c>
      <c r="N53" s="456">
        <v>632</v>
      </c>
      <c r="O53" s="96"/>
    </row>
    <row r="54" spans="1:15" s="35" customFormat="1" ht="11.45" customHeight="1" x14ac:dyDescent="0.15">
      <c r="A54" s="452" t="s">
        <v>478</v>
      </c>
      <c r="B54" s="453">
        <v>3865</v>
      </c>
      <c r="C54" s="453">
        <v>2506</v>
      </c>
      <c r="D54" s="453">
        <v>2386</v>
      </c>
      <c r="E54" s="453">
        <v>1854</v>
      </c>
      <c r="F54" s="453">
        <v>471</v>
      </c>
      <c r="G54" s="454">
        <v>6</v>
      </c>
      <c r="H54" s="454">
        <v>55</v>
      </c>
      <c r="I54" s="453">
        <v>120</v>
      </c>
      <c r="J54" s="453">
        <v>698</v>
      </c>
      <c r="K54" s="453">
        <v>644</v>
      </c>
      <c r="L54" s="455">
        <v>3</v>
      </c>
      <c r="M54" s="455">
        <v>51</v>
      </c>
      <c r="N54" s="456">
        <v>661</v>
      </c>
      <c r="O54" s="96"/>
    </row>
    <row r="55" spans="1:15" s="35" customFormat="1" ht="11.45" customHeight="1" x14ac:dyDescent="0.15">
      <c r="A55" s="452" t="s">
        <v>479</v>
      </c>
      <c r="B55" s="453">
        <v>3338</v>
      </c>
      <c r="C55" s="453">
        <v>2124</v>
      </c>
      <c r="D55" s="453">
        <v>2040</v>
      </c>
      <c r="E55" s="453">
        <v>1569</v>
      </c>
      <c r="F55" s="453">
        <v>431</v>
      </c>
      <c r="G55" s="454">
        <v>1</v>
      </c>
      <c r="H55" s="454">
        <v>39</v>
      </c>
      <c r="I55" s="453">
        <v>84</v>
      </c>
      <c r="J55" s="453">
        <v>676</v>
      </c>
      <c r="K55" s="453">
        <v>601</v>
      </c>
      <c r="L55" s="455">
        <v>4</v>
      </c>
      <c r="M55" s="455">
        <v>71</v>
      </c>
      <c r="N55" s="456">
        <v>538</v>
      </c>
      <c r="O55" s="96"/>
    </row>
    <row r="56" spans="1:15" s="35" customFormat="1" ht="11.45" customHeight="1" x14ac:dyDescent="0.15">
      <c r="A56" s="452" t="s">
        <v>480</v>
      </c>
      <c r="B56" s="453">
        <v>2845</v>
      </c>
      <c r="C56" s="453">
        <v>1831</v>
      </c>
      <c r="D56" s="453">
        <v>1744</v>
      </c>
      <c r="E56" s="453">
        <v>1305</v>
      </c>
      <c r="F56" s="453">
        <v>420</v>
      </c>
      <c r="G56" s="454" t="s">
        <v>216</v>
      </c>
      <c r="H56" s="454">
        <v>19</v>
      </c>
      <c r="I56" s="453">
        <v>87</v>
      </c>
      <c r="J56" s="453">
        <v>642</v>
      </c>
      <c r="K56" s="453">
        <v>562</v>
      </c>
      <c r="L56" s="455">
        <v>5</v>
      </c>
      <c r="M56" s="455">
        <v>75</v>
      </c>
      <c r="N56" s="456">
        <v>372</v>
      </c>
      <c r="O56" s="96"/>
    </row>
    <row r="57" spans="1:15" s="35" customFormat="1" ht="11.45" customHeight="1" x14ac:dyDescent="0.15">
      <c r="A57" s="452" t="s">
        <v>481</v>
      </c>
      <c r="B57" s="453">
        <v>2759</v>
      </c>
      <c r="C57" s="453">
        <v>1597</v>
      </c>
      <c r="D57" s="453">
        <v>1541</v>
      </c>
      <c r="E57" s="453">
        <v>1125</v>
      </c>
      <c r="F57" s="453">
        <v>400</v>
      </c>
      <c r="G57" s="454" t="s">
        <v>216</v>
      </c>
      <c r="H57" s="454">
        <v>16</v>
      </c>
      <c r="I57" s="453">
        <v>56</v>
      </c>
      <c r="J57" s="453">
        <v>855</v>
      </c>
      <c r="K57" s="453">
        <v>739</v>
      </c>
      <c r="L57" s="455">
        <v>3</v>
      </c>
      <c r="M57" s="455">
        <v>113</v>
      </c>
      <c r="N57" s="456">
        <v>307</v>
      </c>
      <c r="O57" s="96"/>
    </row>
    <row r="58" spans="1:15" s="35" customFormat="1" ht="11.45" customHeight="1" x14ac:dyDescent="0.15">
      <c r="A58" s="452" t="s">
        <v>482</v>
      </c>
      <c r="B58" s="453">
        <v>2940</v>
      </c>
      <c r="C58" s="453">
        <v>1243</v>
      </c>
      <c r="D58" s="453">
        <v>1185</v>
      </c>
      <c r="E58" s="453">
        <v>801</v>
      </c>
      <c r="F58" s="453">
        <v>353</v>
      </c>
      <c r="G58" s="454">
        <v>2</v>
      </c>
      <c r="H58" s="454">
        <v>29</v>
      </c>
      <c r="I58" s="453">
        <v>58</v>
      </c>
      <c r="J58" s="453">
        <v>1387</v>
      </c>
      <c r="K58" s="453">
        <v>1056</v>
      </c>
      <c r="L58" s="465">
        <v>1</v>
      </c>
      <c r="M58" s="455">
        <v>330</v>
      </c>
      <c r="N58" s="456">
        <v>310</v>
      </c>
      <c r="O58" s="96"/>
    </row>
    <row r="59" spans="1:15" s="35" customFormat="1" ht="11.45" customHeight="1" x14ac:dyDescent="0.15">
      <c r="A59" s="452" t="s">
        <v>483</v>
      </c>
      <c r="B59" s="453">
        <v>2452</v>
      </c>
      <c r="C59" s="453">
        <v>636</v>
      </c>
      <c r="D59" s="453">
        <v>614</v>
      </c>
      <c r="E59" s="453">
        <v>378</v>
      </c>
      <c r="F59" s="453">
        <v>220</v>
      </c>
      <c r="G59" s="432" t="s">
        <v>216</v>
      </c>
      <c r="H59" s="454">
        <v>16</v>
      </c>
      <c r="I59" s="453">
        <v>22</v>
      </c>
      <c r="J59" s="453">
        <v>1572</v>
      </c>
      <c r="K59" s="453">
        <v>934</v>
      </c>
      <c r="L59" s="453">
        <v>1</v>
      </c>
      <c r="M59" s="455">
        <v>637</v>
      </c>
      <c r="N59" s="456">
        <v>244</v>
      </c>
      <c r="O59" s="96"/>
    </row>
    <row r="60" spans="1:15" s="35" customFormat="1" ht="11.45" customHeight="1" x14ac:dyDescent="0.15">
      <c r="A60" s="452" t="s">
        <v>484</v>
      </c>
      <c r="B60" s="453">
        <v>1824</v>
      </c>
      <c r="C60" s="453">
        <v>231</v>
      </c>
      <c r="D60" s="453">
        <v>227</v>
      </c>
      <c r="E60" s="453">
        <v>113</v>
      </c>
      <c r="F60" s="453">
        <v>93</v>
      </c>
      <c r="G60" s="432" t="s">
        <v>216</v>
      </c>
      <c r="H60" s="454">
        <v>21</v>
      </c>
      <c r="I60" s="454">
        <v>4</v>
      </c>
      <c r="J60" s="453">
        <v>1395</v>
      </c>
      <c r="K60" s="453">
        <v>654</v>
      </c>
      <c r="L60" s="455" t="s">
        <v>216</v>
      </c>
      <c r="M60" s="455">
        <v>741</v>
      </c>
      <c r="N60" s="456">
        <v>198</v>
      </c>
      <c r="O60" s="96"/>
    </row>
    <row r="61" spans="1:15" s="35" customFormat="1" ht="11.45" customHeight="1" x14ac:dyDescent="0.15">
      <c r="A61" s="452" t="s">
        <v>485</v>
      </c>
      <c r="B61" s="453">
        <v>1886</v>
      </c>
      <c r="C61" s="453">
        <v>103</v>
      </c>
      <c r="D61" s="453">
        <v>100</v>
      </c>
      <c r="E61" s="453">
        <v>46</v>
      </c>
      <c r="F61" s="453">
        <v>43</v>
      </c>
      <c r="G61" s="432" t="s">
        <v>216</v>
      </c>
      <c r="H61" s="454">
        <v>11</v>
      </c>
      <c r="I61" s="454">
        <v>3</v>
      </c>
      <c r="J61" s="453">
        <v>1573</v>
      </c>
      <c r="K61" s="453">
        <v>588</v>
      </c>
      <c r="L61" s="455" t="s">
        <v>216</v>
      </c>
      <c r="M61" s="455">
        <v>985</v>
      </c>
      <c r="N61" s="456">
        <v>210</v>
      </c>
      <c r="O61" s="96"/>
    </row>
    <row r="62" spans="1:15" s="35" customFormat="1" ht="11.45" customHeight="1" x14ac:dyDescent="0.15">
      <c r="A62" s="452" t="s">
        <v>486</v>
      </c>
      <c r="B62" s="453">
        <v>1401</v>
      </c>
      <c r="C62" s="453">
        <v>40</v>
      </c>
      <c r="D62" s="453">
        <v>39</v>
      </c>
      <c r="E62" s="453">
        <v>13</v>
      </c>
      <c r="F62" s="453">
        <v>17</v>
      </c>
      <c r="G62" s="432" t="s">
        <v>216</v>
      </c>
      <c r="H62" s="453">
        <v>9</v>
      </c>
      <c r="I62" s="454">
        <v>1</v>
      </c>
      <c r="J62" s="453">
        <v>1226</v>
      </c>
      <c r="K62" s="453">
        <v>338</v>
      </c>
      <c r="L62" s="455">
        <v>1</v>
      </c>
      <c r="M62" s="455">
        <v>887</v>
      </c>
      <c r="N62" s="456">
        <v>135</v>
      </c>
      <c r="O62" s="96"/>
    </row>
    <row r="63" spans="1:15" s="35" customFormat="1" ht="11.45" customHeight="1" x14ac:dyDescent="0.15">
      <c r="A63" s="452" t="s">
        <v>471</v>
      </c>
      <c r="B63" s="453">
        <v>1439</v>
      </c>
      <c r="C63" s="453">
        <v>35</v>
      </c>
      <c r="D63" s="453">
        <v>35</v>
      </c>
      <c r="E63" s="453">
        <v>7</v>
      </c>
      <c r="F63" s="454">
        <v>7</v>
      </c>
      <c r="G63" s="432" t="s">
        <v>216</v>
      </c>
      <c r="H63" s="453">
        <v>21</v>
      </c>
      <c r="I63" s="454" t="s">
        <v>216</v>
      </c>
      <c r="J63" s="453">
        <v>1264</v>
      </c>
      <c r="K63" s="453">
        <v>143</v>
      </c>
      <c r="L63" s="466" t="s">
        <v>216</v>
      </c>
      <c r="M63" s="455">
        <v>1121</v>
      </c>
      <c r="N63" s="456">
        <v>140</v>
      </c>
      <c r="O63" s="96"/>
    </row>
    <row r="64" spans="1:15" s="35" customFormat="1" ht="11.45" customHeight="1" x14ac:dyDescent="0.15">
      <c r="A64" s="452" t="s">
        <v>325</v>
      </c>
      <c r="B64" s="453"/>
      <c r="C64" s="453"/>
      <c r="D64" s="453"/>
      <c r="E64" s="453"/>
      <c r="F64" s="453"/>
      <c r="G64" s="453"/>
      <c r="H64" s="454"/>
      <c r="I64" s="453"/>
      <c r="J64" s="453"/>
      <c r="K64" s="453"/>
      <c r="L64" s="455"/>
      <c r="M64" s="455"/>
      <c r="N64" s="456"/>
      <c r="O64" s="96"/>
    </row>
    <row r="65" spans="1:15" s="35" customFormat="1" ht="11.45" customHeight="1" x14ac:dyDescent="0.15">
      <c r="A65" s="452" t="s">
        <v>472</v>
      </c>
      <c r="B65" s="453">
        <v>31115</v>
      </c>
      <c r="C65" s="453">
        <v>17244</v>
      </c>
      <c r="D65" s="453">
        <v>16345</v>
      </c>
      <c r="E65" s="453">
        <v>12444</v>
      </c>
      <c r="F65" s="453">
        <v>2903</v>
      </c>
      <c r="G65" s="453">
        <v>422</v>
      </c>
      <c r="H65" s="454">
        <v>576</v>
      </c>
      <c r="I65" s="453">
        <v>899</v>
      </c>
      <c r="J65" s="453">
        <v>8638</v>
      </c>
      <c r="K65" s="453">
        <v>5333</v>
      </c>
      <c r="L65" s="455">
        <v>2471</v>
      </c>
      <c r="M65" s="455">
        <v>834</v>
      </c>
      <c r="N65" s="456">
        <v>5233</v>
      </c>
      <c r="O65" s="96"/>
    </row>
    <row r="66" spans="1:15" s="35" customFormat="1" ht="11.25" customHeight="1" x14ac:dyDescent="0.15">
      <c r="A66" s="452" t="s">
        <v>473</v>
      </c>
      <c r="B66" s="453">
        <v>9002</v>
      </c>
      <c r="C66" s="453">
        <v>1045</v>
      </c>
      <c r="D66" s="453">
        <v>1015</v>
      </c>
      <c r="E66" s="453">
        <v>557</v>
      </c>
      <c r="F66" s="453">
        <v>380</v>
      </c>
      <c r="G66" s="453" t="s">
        <v>216</v>
      </c>
      <c r="H66" s="453">
        <v>78</v>
      </c>
      <c r="I66" s="453">
        <v>30</v>
      </c>
      <c r="J66" s="453">
        <v>7030</v>
      </c>
      <c r="K66" s="453">
        <v>2657</v>
      </c>
      <c r="L66" s="455">
        <v>2</v>
      </c>
      <c r="M66" s="455">
        <v>4371</v>
      </c>
      <c r="N66" s="456">
        <v>927</v>
      </c>
      <c r="O66" s="96"/>
    </row>
    <row r="67" spans="1:15" s="35" customFormat="1" ht="11.25" customHeight="1" x14ac:dyDescent="0.15">
      <c r="A67" s="467" t="s">
        <v>703</v>
      </c>
      <c r="B67" s="468">
        <v>4726</v>
      </c>
      <c r="C67" s="468">
        <v>178</v>
      </c>
      <c r="D67" s="468">
        <v>174</v>
      </c>
      <c r="E67" s="468">
        <v>66</v>
      </c>
      <c r="F67" s="468">
        <v>67</v>
      </c>
      <c r="G67" s="469" t="s">
        <v>216</v>
      </c>
      <c r="H67" s="469">
        <v>41</v>
      </c>
      <c r="I67" s="468">
        <v>4</v>
      </c>
      <c r="J67" s="468">
        <v>4063</v>
      </c>
      <c r="K67" s="468">
        <v>1069</v>
      </c>
      <c r="L67" s="470">
        <v>1</v>
      </c>
      <c r="M67" s="470">
        <v>2993</v>
      </c>
      <c r="N67" s="471">
        <v>485</v>
      </c>
      <c r="O67" s="96"/>
    </row>
    <row r="68" spans="1:15" s="35" customFormat="1" ht="14.25" customHeight="1" x14ac:dyDescent="0.15">
      <c r="A68" s="378" t="s">
        <v>487</v>
      </c>
      <c r="B68" s="23"/>
      <c r="C68" s="23"/>
      <c r="D68" s="23"/>
      <c r="E68" s="23"/>
      <c r="F68" s="23"/>
      <c r="G68" s="23"/>
      <c r="H68" s="385"/>
      <c r="I68" s="23"/>
      <c r="K68" s="228"/>
      <c r="L68" s="228"/>
      <c r="M68" s="24"/>
      <c r="N68" s="24" t="s">
        <v>704</v>
      </c>
      <c r="O68" s="96"/>
    </row>
    <row r="69" spans="1:15" x14ac:dyDescent="0.15">
      <c r="A69" s="8"/>
      <c r="B69" s="8"/>
      <c r="C69" s="8"/>
      <c r="D69" s="8"/>
      <c r="E69" s="8"/>
      <c r="F69" s="8"/>
      <c r="G69" s="8"/>
      <c r="H69" s="362"/>
      <c r="I69" s="8"/>
      <c r="J69" s="8"/>
      <c r="K69" s="8"/>
    </row>
  </sheetData>
  <mergeCells count="17">
    <mergeCell ref="G5:G7"/>
    <mergeCell ref="H5:H7"/>
    <mergeCell ref="A1:N1"/>
    <mergeCell ref="C3:I3"/>
    <mergeCell ref="J3:M3"/>
    <mergeCell ref="N3:N7"/>
    <mergeCell ref="B4:B7"/>
    <mergeCell ref="C4:C7"/>
    <mergeCell ref="D4:H4"/>
    <mergeCell ref="I4:I7"/>
    <mergeCell ref="J4:J7"/>
    <mergeCell ref="K4:K7"/>
    <mergeCell ref="L4:L7"/>
    <mergeCell ref="M4:M7"/>
    <mergeCell ref="D5:D7"/>
    <mergeCell ref="E5:E7"/>
    <mergeCell ref="F5:F7"/>
  </mergeCells>
  <phoneticPr fontId="3"/>
  <pageMargins left="0.78740157480314965" right="0.59055118110236227" top="0.98425196850393704" bottom="0.78740157480314965" header="0.51181102362204722" footer="0.51181102362204722"/>
  <pageSetup paperSize="9" scale="7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I39"/>
  <sheetViews>
    <sheetView showGridLines="0" zoomScaleNormal="100" workbookViewId="0"/>
  </sheetViews>
  <sheetFormatPr defaultRowHeight="13.5" x14ac:dyDescent="0.15"/>
  <cols>
    <col min="1" max="1" width="4.25" style="33" customWidth="1"/>
    <col min="2" max="4" width="26.625" style="33" customWidth="1"/>
    <col min="5" max="16384" width="9" style="33"/>
  </cols>
  <sheetData>
    <row r="2" spans="2:4" ht="27.75" customHeight="1" x14ac:dyDescent="0.15">
      <c r="B2" s="829" t="s">
        <v>489</v>
      </c>
      <c r="C2" s="830"/>
      <c r="D2" s="830"/>
    </row>
    <row r="3" spans="2:4" ht="27.75" customHeight="1" x14ac:dyDescent="0.15">
      <c r="B3" s="478"/>
      <c r="C3" s="478"/>
      <c r="D3" s="483" t="s">
        <v>633</v>
      </c>
    </row>
    <row r="4" spans="2:4" ht="27.75" customHeight="1" x14ac:dyDescent="0.15">
      <c r="B4" s="559" t="s">
        <v>644</v>
      </c>
      <c r="C4" s="560" t="s">
        <v>645</v>
      </c>
      <c r="D4" s="561" t="s">
        <v>646</v>
      </c>
    </row>
    <row r="5" spans="2:4" ht="27.75" hidden="1" customHeight="1" x14ac:dyDescent="0.15">
      <c r="B5" s="562" t="s">
        <v>542</v>
      </c>
      <c r="C5" s="563">
        <v>28074</v>
      </c>
      <c r="D5" s="34">
        <v>75162</v>
      </c>
    </row>
    <row r="6" spans="2:4" ht="27.75" customHeight="1" x14ac:dyDescent="0.15">
      <c r="B6" s="562" t="s">
        <v>576</v>
      </c>
      <c r="C6" s="563">
        <v>29126</v>
      </c>
      <c r="D6" s="34">
        <v>77170</v>
      </c>
    </row>
    <row r="7" spans="2:4" ht="27.75" customHeight="1" x14ac:dyDescent="0.15">
      <c r="B7" s="562" t="s">
        <v>647</v>
      </c>
      <c r="C7" s="563">
        <v>29698</v>
      </c>
      <c r="D7" s="34">
        <v>78280</v>
      </c>
    </row>
    <row r="8" spans="2:4" ht="27.75" customHeight="1" x14ac:dyDescent="0.15">
      <c r="B8" s="562" t="s">
        <v>681</v>
      </c>
      <c r="C8" s="563">
        <v>30172</v>
      </c>
      <c r="D8" s="34">
        <v>79202</v>
      </c>
    </row>
    <row r="9" spans="2:4" ht="27.75" customHeight="1" x14ac:dyDescent="0.15">
      <c r="B9" s="562" t="s">
        <v>723</v>
      </c>
      <c r="C9" s="563">
        <v>30596</v>
      </c>
      <c r="D9" s="34">
        <v>80132</v>
      </c>
    </row>
    <row r="10" spans="2:4" ht="27.75" customHeight="1" x14ac:dyDescent="0.15">
      <c r="B10" s="736" t="s">
        <v>740</v>
      </c>
      <c r="C10" s="737">
        <v>31093</v>
      </c>
      <c r="D10" s="738">
        <v>80904</v>
      </c>
    </row>
    <row r="11" spans="2:4" s="35" customFormat="1" ht="15.75" customHeight="1" x14ac:dyDescent="0.15">
      <c r="B11" s="482"/>
      <c r="C11" s="482"/>
      <c r="D11" s="486" t="s">
        <v>490</v>
      </c>
    </row>
    <row r="25" spans="5:9" x14ac:dyDescent="0.15">
      <c r="E25" s="36"/>
      <c r="F25" s="36"/>
      <c r="G25" s="36"/>
      <c r="H25" s="36"/>
      <c r="I25" s="36"/>
    </row>
    <row r="26" spans="5:9" x14ac:dyDescent="0.15">
      <c r="E26" s="36"/>
      <c r="F26" s="36"/>
      <c r="G26" s="36"/>
      <c r="H26" s="36"/>
      <c r="I26" s="36"/>
    </row>
    <row r="27" spans="5:9" x14ac:dyDescent="0.15">
      <c r="E27" s="36"/>
      <c r="F27" s="36"/>
      <c r="G27" s="36"/>
      <c r="H27" s="36"/>
      <c r="I27" s="36"/>
    </row>
    <row r="28" spans="5:9" x14ac:dyDescent="0.15">
      <c r="E28" s="36"/>
      <c r="F28" s="36"/>
      <c r="G28" s="36"/>
      <c r="H28" s="36"/>
      <c r="I28" s="36"/>
    </row>
    <row r="29" spans="5:9" x14ac:dyDescent="0.15">
      <c r="E29" s="36"/>
      <c r="F29" s="36"/>
      <c r="G29" s="36"/>
      <c r="H29" s="36"/>
      <c r="I29" s="36"/>
    </row>
    <row r="30" spans="5:9" x14ac:dyDescent="0.15">
      <c r="E30" s="36"/>
      <c r="F30" s="36"/>
      <c r="G30" s="36"/>
      <c r="H30" s="36"/>
      <c r="I30" s="36"/>
    </row>
    <row r="31" spans="5:9" x14ac:dyDescent="0.15">
      <c r="E31" s="36"/>
      <c r="F31" s="36"/>
      <c r="G31" s="36"/>
      <c r="H31" s="36"/>
      <c r="I31" s="36"/>
    </row>
    <row r="32" spans="5:9" x14ac:dyDescent="0.15">
      <c r="E32" s="36"/>
      <c r="F32" s="36"/>
      <c r="G32" s="36"/>
      <c r="H32" s="36"/>
      <c r="I32" s="36"/>
    </row>
    <row r="33" spans="5:9" x14ac:dyDescent="0.15">
      <c r="E33" s="36"/>
      <c r="F33" s="36"/>
      <c r="G33" s="36"/>
      <c r="H33" s="36"/>
      <c r="I33" s="36"/>
    </row>
    <row r="34" spans="5:9" x14ac:dyDescent="0.15">
      <c r="E34" s="36"/>
      <c r="F34" s="36"/>
      <c r="G34" s="36"/>
      <c r="H34" s="36"/>
      <c r="I34" s="36"/>
    </row>
    <row r="35" spans="5:9" x14ac:dyDescent="0.15">
      <c r="E35" s="36"/>
      <c r="F35" s="36"/>
      <c r="G35" s="36"/>
      <c r="H35" s="36"/>
      <c r="I35" s="36"/>
    </row>
    <row r="36" spans="5:9" x14ac:dyDescent="0.15">
      <c r="E36" s="36"/>
      <c r="F36" s="36"/>
      <c r="G36" s="36"/>
      <c r="H36" s="36"/>
      <c r="I36" s="36"/>
    </row>
    <row r="37" spans="5:9" x14ac:dyDescent="0.15">
      <c r="E37" s="36"/>
      <c r="F37" s="36"/>
      <c r="G37" s="36"/>
      <c r="H37" s="36"/>
      <c r="I37" s="36"/>
    </row>
    <row r="38" spans="5:9" x14ac:dyDescent="0.15">
      <c r="E38" s="36"/>
      <c r="F38" s="36"/>
      <c r="G38" s="36"/>
      <c r="H38" s="36"/>
      <c r="I38" s="36"/>
    </row>
    <row r="39" spans="5:9" x14ac:dyDescent="0.15">
      <c r="E39" s="36"/>
      <c r="F39" s="36"/>
      <c r="G39" s="36"/>
      <c r="H39" s="36"/>
      <c r="I39" s="36"/>
    </row>
  </sheetData>
  <mergeCells count="1">
    <mergeCell ref="B2:D2"/>
  </mergeCells>
  <phoneticPr fontId="3"/>
  <pageMargins left="0.75" right="0.75" top="1" bottom="1" header="0.51200000000000001" footer="0.51200000000000001"/>
  <pageSetup paperSize="9" scale="94" orientation="portrait" horizontalDpi="300" verticalDpi="300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P38"/>
  <sheetViews>
    <sheetView showGridLines="0" zoomScaleNormal="100" workbookViewId="0"/>
  </sheetViews>
  <sheetFormatPr defaultRowHeight="13.5" x14ac:dyDescent="0.15"/>
  <cols>
    <col min="1" max="1" width="9" style="33"/>
    <col min="2" max="2" width="8.5" style="33" customWidth="1"/>
    <col min="3" max="3" width="6.125" style="33" customWidth="1"/>
    <col min="4" max="5" width="5.125" style="33" customWidth="1"/>
    <col min="6" max="6" width="6.125" style="33" customWidth="1"/>
    <col min="7" max="9" width="5.125" style="33" customWidth="1"/>
    <col min="10" max="10" width="6.125" style="33" customWidth="1"/>
    <col min="11" max="12" width="5.125" style="33" customWidth="1"/>
    <col min="13" max="16" width="6.125" style="33" customWidth="1"/>
    <col min="17" max="16384" width="9" style="33"/>
  </cols>
  <sheetData>
    <row r="2" spans="2:16" ht="21" x14ac:dyDescent="0.15">
      <c r="B2" s="829" t="s">
        <v>491</v>
      </c>
      <c r="C2" s="830"/>
      <c r="D2" s="830"/>
      <c r="E2" s="830"/>
      <c r="F2" s="830"/>
      <c r="G2" s="830"/>
      <c r="H2" s="830"/>
      <c r="I2" s="830"/>
      <c r="J2" s="830"/>
      <c r="K2" s="830"/>
      <c r="L2" s="830"/>
      <c r="M2" s="830"/>
      <c r="N2" s="830"/>
      <c r="O2" s="830"/>
      <c r="P2" s="830"/>
    </row>
    <row r="3" spans="2:16" x14ac:dyDescent="0.15"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828" t="s">
        <v>634</v>
      </c>
      <c r="N3" s="828"/>
      <c r="O3" s="828"/>
      <c r="P3" s="828"/>
    </row>
    <row r="4" spans="2:16" ht="24.95" customHeight="1" x14ac:dyDescent="0.15">
      <c r="B4" s="833"/>
      <c r="C4" s="835" t="s">
        <v>492</v>
      </c>
      <c r="D4" s="837" t="s">
        <v>493</v>
      </c>
      <c r="E4" s="837" t="s">
        <v>494</v>
      </c>
      <c r="F4" s="487" t="s">
        <v>544</v>
      </c>
      <c r="G4" s="839" t="s">
        <v>495</v>
      </c>
      <c r="H4" s="487" t="s">
        <v>496</v>
      </c>
      <c r="I4" s="487" t="s">
        <v>545</v>
      </c>
      <c r="J4" s="839" t="s">
        <v>546</v>
      </c>
      <c r="K4" s="839" t="s">
        <v>547</v>
      </c>
      <c r="L4" s="487" t="s">
        <v>548</v>
      </c>
      <c r="M4" s="839" t="s">
        <v>549</v>
      </c>
      <c r="N4" s="487" t="s">
        <v>550</v>
      </c>
      <c r="O4" s="837" t="s">
        <v>497</v>
      </c>
      <c r="P4" s="841" t="s">
        <v>498</v>
      </c>
    </row>
    <row r="5" spans="2:16" ht="24.95" customHeight="1" x14ac:dyDescent="0.15">
      <c r="B5" s="834"/>
      <c r="C5" s="836"/>
      <c r="D5" s="838"/>
      <c r="E5" s="838"/>
      <c r="F5" s="564" t="s">
        <v>551</v>
      </c>
      <c r="G5" s="840"/>
      <c r="H5" s="564" t="s">
        <v>499</v>
      </c>
      <c r="I5" s="564" t="s">
        <v>552</v>
      </c>
      <c r="J5" s="840"/>
      <c r="K5" s="840"/>
      <c r="L5" s="564" t="s">
        <v>553</v>
      </c>
      <c r="M5" s="840"/>
      <c r="N5" s="564" t="s">
        <v>554</v>
      </c>
      <c r="O5" s="838"/>
      <c r="P5" s="842"/>
    </row>
    <row r="6" spans="2:16" s="35" customFormat="1" ht="24.95" hidden="1" customHeight="1" x14ac:dyDescent="0.15">
      <c r="B6" s="565" t="s">
        <v>542</v>
      </c>
      <c r="C6" s="566">
        <v>922</v>
      </c>
      <c r="D6" s="41">
        <v>236</v>
      </c>
      <c r="E6" s="41">
        <v>149</v>
      </c>
      <c r="F6" s="41">
        <v>254</v>
      </c>
      <c r="G6" s="41">
        <v>13</v>
      </c>
      <c r="H6" s="41">
        <v>64</v>
      </c>
      <c r="I6" s="41">
        <v>31</v>
      </c>
      <c r="J6" s="41">
        <v>7</v>
      </c>
      <c r="K6" s="41">
        <v>5</v>
      </c>
      <c r="L6" s="41">
        <v>3</v>
      </c>
      <c r="M6" s="41">
        <v>8</v>
      </c>
      <c r="N6" s="41">
        <v>6</v>
      </c>
      <c r="O6" s="488">
        <v>1</v>
      </c>
      <c r="P6" s="42">
        <v>145</v>
      </c>
    </row>
    <row r="7" spans="2:16" s="35" customFormat="1" ht="24.95" customHeight="1" x14ac:dyDescent="0.15">
      <c r="B7" s="565" t="s">
        <v>576</v>
      </c>
      <c r="C7" s="566">
        <v>1067</v>
      </c>
      <c r="D7" s="41">
        <v>284</v>
      </c>
      <c r="E7" s="41">
        <v>150</v>
      </c>
      <c r="F7" s="41">
        <v>270</v>
      </c>
      <c r="G7" s="41">
        <v>11</v>
      </c>
      <c r="H7" s="41">
        <v>80</v>
      </c>
      <c r="I7" s="41">
        <v>26</v>
      </c>
      <c r="J7" s="41">
        <v>8</v>
      </c>
      <c r="K7" s="41">
        <v>9</v>
      </c>
      <c r="L7" s="41">
        <v>3</v>
      </c>
      <c r="M7" s="41">
        <v>9</v>
      </c>
      <c r="N7" s="41">
        <v>4</v>
      </c>
      <c r="O7" s="488">
        <v>3</v>
      </c>
      <c r="P7" s="42">
        <v>210</v>
      </c>
    </row>
    <row r="8" spans="2:16" s="35" customFormat="1" ht="24.95" customHeight="1" x14ac:dyDescent="0.15">
      <c r="B8" s="565" t="s">
        <v>647</v>
      </c>
      <c r="C8" s="566">
        <v>1108</v>
      </c>
      <c r="D8" s="41">
        <v>286</v>
      </c>
      <c r="E8" s="41">
        <v>161</v>
      </c>
      <c r="F8" s="41">
        <v>274</v>
      </c>
      <c r="G8" s="41">
        <v>9</v>
      </c>
      <c r="H8" s="41">
        <v>89</v>
      </c>
      <c r="I8" s="41">
        <v>20</v>
      </c>
      <c r="J8" s="41">
        <v>11</v>
      </c>
      <c r="K8" s="41">
        <v>5</v>
      </c>
      <c r="L8" s="41">
        <v>3</v>
      </c>
      <c r="M8" s="41">
        <v>9</v>
      </c>
      <c r="N8" s="41">
        <v>5</v>
      </c>
      <c r="O8" s="567">
        <v>0</v>
      </c>
      <c r="P8" s="42">
        <v>236</v>
      </c>
    </row>
    <row r="9" spans="2:16" s="35" customFormat="1" ht="24.95" customHeight="1" x14ac:dyDescent="0.15">
      <c r="B9" s="565" t="s">
        <v>681</v>
      </c>
      <c r="C9" s="566">
        <v>1265</v>
      </c>
      <c r="D9" s="41">
        <v>276</v>
      </c>
      <c r="E9" s="41">
        <v>185</v>
      </c>
      <c r="F9" s="41">
        <v>320</v>
      </c>
      <c r="G9" s="41">
        <v>14</v>
      </c>
      <c r="H9" s="41">
        <v>127</v>
      </c>
      <c r="I9" s="41">
        <v>31</v>
      </c>
      <c r="J9" s="41">
        <v>9</v>
      </c>
      <c r="K9" s="41">
        <v>9</v>
      </c>
      <c r="L9" s="41">
        <v>5</v>
      </c>
      <c r="M9" s="41">
        <v>8</v>
      </c>
      <c r="N9" s="41">
        <v>5</v>
      </c>
      <c r="O9" s="567">
        <v>2</v>
      </c>
      <c r="P9" s="42">
        <v>274</v>
      </c>
    </row>
    <row r="10" spans="2:16" s="35" customFormat="1" ht="24.95" customHeight="1" x14ac:dyDescent="0.15">
      <c r="B10" s="565" t="s">
        <v>723</v>
      </c>
      <c r="C10" s="566">
        <v>1399</v>
      </c>
      <c r="D10" s="41">
        <v>254</v>
      </c>
      <c r="E10" s="41">
        <v>215</v>
      </c>
      <c r="F10" s="41">
        <v>362</v>
      </c>
      <c r="G10" s="41">
        <v>12</v>
      </c>
      <c r="H10" s="41">
        <v>120</v>
      </c>
      <c r="I10" s="41">
        <v>38</v>
      </c>
      <c r="J10" s="41">
        <v>8</v>
      </c>
      <c r="K10" s="41">
        <v>10</v>
      </c>
      <c r="L10" s="41">
        <v>3</v>
      </c>
      <c r="M10" s="41">
        <v>8</v>
      </c>
      <c r="N10" s="41">
        <v>6</v>
      </c>
      <c r="O10" s="567">
        <v>2</v>
      </c>
      <c r="P10" s="42">
        <v>361</v>
      </c>
    </row>
    <row r="11" spans="2:16" s="35" customFormat="1" ht="24.95" customHeight="1" x14ac:dyDescent="0.15">
      <c r="B11" s="731" t="s">
        <v>741</v>
      </c>
      <c r="C11" s="732">
        <v>1678</v>
      </c>
      <c r="D11" s="733">
        <v>275</v>
      </c>
      <c r="E11" s="733">
        <v>259</v>
      </c>
      <c r="F11" s="733">
        <v>404</v>
      </c>
      <c r="G11" s="733">
        <v>11</v>
      </c>
      <c r="H11" s="733">
        <v>116</v>
      </c>
      <c r="I11" s="733">
        <v>100</v>
      </c>
      <c r="J11" s="733">
        <v>7</v>
      </c>
      <c r="K11" s="733">
        <v>14</v>
      </c>
      <c r="L11" s="733">
        <v>3</v>
      </c>
      <c r="M11" s="733">
        <v>9</v>
      </c>
      <c r="N11" s="733">
        <v>5</v>
      </c>
      <c r="O11" s="734">
        <v>2</v>
      </c>
      <c r="P11" s="735">
        <v>473</v>
      </c>
    </row>
    <row r="12" spans="2:16" s="35" customFormat="1" x14ac:dyDescent="0.15">
      <c r="B12" s="489" t="s">
        <v>648</v>
      </c>
      <c r="C12" s="482"/>
      <c r="D12" s="482"/>
      <c r="E12" s="482"/>
      <c r="F12" s="482"/>
      <c r="G12" s="482"/>
      <c r="H12" s="482"/>
      <c r="I12" s="482"/>
      <c r="J12" s="482"/>
      <c r="K12" s="482"/>
      <c r="L12" s="482"/>
      <c r="M12" s="482"/>
      <c r="N12" s="482"/>
      <c r="O12" s="816" t="s">
        <v>500</v>
      </c>
      <c r="P12" s="816"/>
    </row>
    <row r="13" spans="2:16" ht="13.5" customHeight="1" x14ac:dyDescent="0.15">
      <c r="B13" s="831" t="s">
        <v>650</v>
      </c>
      <c r="C13" s="831"/>
      <c r="D13" s="831"/>
      <c r="E13" s="831"/>
      <c r="F13" s="831"/>
      <c r="G13" s="831"/>
      <c r="H13" s="831"/>
      <c r="I13" s="831"/>
      <c r="J13" s="831"/>
      <c r="K13" s="831"/>
      <c r="L13" s="831"/>
      <c r="M13" s="831"/>
      <c r="N13" s="831"/>
      <c r="O13" s="831"/>
      <c r="P13" s="831"/>
    </row>
    <row r="14" spans="2:16" ht="13.5" customHeight="1" x14ac:dyDescent="0.15">
      <c r="B14" s="832" t="s">
        <v>649</v>
      </c>
      <c r="C14" s="832"/>
      <c r="D14" s="832"/>
      <c r="E14" s="832"/>
      <c r="F14" s="832"/>
      <c r="G14" s="832"/>
      <c r="H14" s="832"/>
      <c r="I14" s="832"/>
      <c r="J14" s="832"/>
      <c r="K14" s="832"/>
      <c r="L14" s="832"/>
      <c r="M14" s="832"/>
      <c r="N14" s="832"/>
      <c r="O14" s="832"/>
      <c r="P14" s="832"/>
    </row>
    <row r="15" spans="2:16" x14ac:dyDescent="0.15">
      <c r="B15" s="832"/>
      <c r="C15" s="832"/>
      <c r="D15" s="832"/>
      <c r="E15" s="832"/>
      <c r="F15" s="832"/>
      <c r="G15" s="832"/>
      <c r="H15" s="832"/>
      <c r="I15" s="832"/>
      <c r="J15" s="832"/>
      <c r="K15" s="832"/>
      <c r="L15" s="832"/>
      <c r="M15" s="832"/>
      <c r="N15" s="832"/>
      <c r="O15" s="832"/>
      <c r="P15" s="832"/>
    </row>
    <row r="16" spans="2:16" x14ac:dyDescent="0.15">
      <c r="B16" s="589" t="s">
        <v>651</v>
      </c>
      <c r="C16" s="590"/>
      <c r="D16" s="591">
        <v>0.25812274368231047</v>
      </c>
      <c r="E16" s="591">
        <v>0.14530685920577618</v>
      </c>
      <c r="F16" s="591"/>
      <c r="G16" s="591">
        <f>G11+K11+L11+M11+N11+O11+P11</f>
        <v>517</v>
      </c>
      <c r="H16" s="591">
        <v>8.0324909747292422E-2</v>
      </c>
      <c r="I16" s="591">
        <v>1.8050541516245487E-2</v>
      </c>
      <c r="J16" s="591">
        <v>9.9277978339350186E-3</v>
      </c>
      <c r="K16" s="591">
        <v>4.5126353790613718E-3</v>
      </c>
      <c r="L16" s="591">
        <v>2.707581227436823E-3</v>
      </c>
      <c r="M16" s="591">
        <v>8.1227436823104685E-3</v>
      </c>
      <c r="N16" s="591">
        <v>4.5126353790613718E-3</v>
      </c>
      <c r="O16" s="591">
        <v>0</v>
      </c>
      <c r="P16" s="591">
        <v>0.21299638989169675</v>
      </c>
    </row>
    <row r="17" spans="2:16" x14ac:dyDescent="0.15"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</row>
    <row r="20" spans="2:16" x14ac:dyDescent="0.15">
      <c r="H20" s="696"/>
    </row>
    <row r="28" spans="2:16" x14ac:dyDescent="0.15">
      <c r="F28" s="36"/>
      <c r="G28" s="36"/>
      <c r="H28" s="36"/>
      <c r="I28" s="36"/>
    </row>
    <row r="29" spans="2:16" x14ac:dyDescent="0.15">
      <c r="F29" s="36"/>
      <c r="G29" s="36"/>
      <c r="H29" s="36"/>
      <c r="I29" s="36"/>
    </row>
    <row r="30" spans="2:16" x14ac:dyDescent="0.15">
      <c r="F30" s="36"/>
      <c r="G30" s="36"/>
      <c r="H30" s="36"/>
      <c r="I30" s="36"/>
    </row>
    <row r="31" spans="2:16" x14ac:dyDescent="0.15">
      <c r="F31" s="36"/>
      <c r="G31" s="36"/>
      <c r="H31" s="36"/>
      <c r="I31" s="36"/>
    </row>
    <row r="32" spans="2:16" x14ac:dyDescent="0.15">
      <c r="F32" s="36"/>
      <c r="G32" s="36"/>
      <c r="H32" s="36"/>
      <c r="I32" s="36"/>
    </row>
    <row r="33" spans="5:9" x14ac:dyDescent="0.15">
      <c r="F33" s="36"/>
      <c r="G33" s="36"/>
      <c r="H33" s="36"/>
      <c r="I33" s="36"/>
    </row>
    <row r="34" spans="5:9" x14ac:dyDescent="0.15">
      <c r="F34" s="36"/>
      <c r="G34" s="36"/>
      <c r="H34" s="36"/>
      <c r="I34" s="36"/>
    </row>
    <row r="35" spans="5:9" x14ac:dyDescent="0.15">
      <c r="F35" s="36"/>
      <c r="G35" s="36"/>
      <c r="H35" s="36"/>
      <c r="I35" s="36"/>
    </row>
    <row r="36" spans="5:9" x14ac:dyDescent="0.15">
      <c r="E36" s="36"/>
      <c r="F36" s="36"/>
      <c r="G36" s="36"/>
      <c r="H36" s="36"/>
      <c r="I36" s="36"/>
    </row>
    <row r="37" spans="5:9" x14ac:dyDescent="0.15">
      <c r="F37" s="36"/>
      <c r="G37" s="36"/>
      <c r="H37" s="36"/>
      <c r="I37" s="36"/>
    </row>
    <row r="38" spans="5:9" x14ac:dyDescent="0.15">
      <c r="F38" s="36"/>
      <c r="G38" s="36"/>
      <c r="H38" s="36"/>
      <c r="I38" s="36"/>
    </row>
  </sheetData>
  <mergeCells count="16">
    <mergeCell ref="B2:P2"/>
    <mergeCell ref="B4:B5"/>
    <mergeCell ref="C4:C5"/>
    <mergeCell ref="D4:D5"/>
    <mergeCell ref="E4:E5"/>
    <mergeCell ref="G4:G5"/>
    <mergeCell ref="J4:J5"/>
    <mergeCell ref="K4:K5"/>
    <mergeCell ref="M4:M5"/>
    <mergeCell ref="O4:O5"/>
    <mergeCell ref="P4:P5"/>
    <mergeCell ref="O12:P12"/>
    <mergeCell ref="B13:P13"/>
    <mergeCell ref="B14:P14"/>
    <mergeCell ref="B15:P15"/>
    <mergeCell ref="M3:P3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portrait" horizontalDpi="300" verticalDpi="300" copies="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Normal="100" zoomScalePageLayoutView="55" workbookViewId="0">
      <selection sqref="A1:L1"/>
    </sheetView>
  </sheetViews>
  <sheetFormatPr defaultRowHeight="13.5" x14ac:dyDescent="0.15"/>
  <cols>
    <col min="1" max="1" width="8.625" style="44" customWidth="1"/>
    <col min="2" max="2" width="4.25" style="44" customWidth="1"/>
    <col min="3" max="3" width="11.625" style="44" bestFit="1" customWidth="1"/>
    <col min="4" max="4" width="10.125" style="44" customWidth="1"/>
    <col min="5" max="5" width="11.375" style="44" customWidth="1"/>
    <col min="6" max="6" width="5.125" style="44" customWidth="1"/>
    <col min="7" max="7" width="5.75" style="44" customWidth="1"/>
    <col min="8" max="8" width="7" style="44" customWidth="1"/>
    <col min="9" max="9" width="7.625" style="44" customWidth="1"/>
    <col min="10" max="10" width="4.875" style="44" customWidth="1"/>
    <col min="11" max="11" width="4.75" style="44" customWidth="1"/>
    <col min="12" max="12" width="9.625" style="44" customWidth="1"/>
    <col min="13" max="16384" width="9" style="44"/>
  </cols>
  <sheetData>
    <row r="1" spans="1:12" ht="21" x14ac:dyDescent="0.15">
      <c r="A1" s="843" t="s">
        <v>507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</row>
    <row r="2" spans="1:12" ht="9" customHeight="1" x14ac:dyDescent="0.15">
      <c r="A2" s="521"/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</row>
    <row r="3" spans="1:12" x14ac:dyDescent="0.15">
      <c r="A3" s="523"/>
      <c r="B3" s="523"/>
      <c r="C3" s="523"/>
      <c r="D3" s="523"/>
      <c r="E3" s="523"/>
      <c r="F3" s="523"/>
      <c r="G3" s="523"/>
      <c r="H3" s="523"/>
      <c r="I3" s="523"/>
      <c r="J3" s="523"/>
      <c r="K3" s="844" t="s">
        <v>508</v>
      </c>
      <c r="L3" s="844"/>
    </row>
    <row r="4" spans="1:12" ht="28.5" customHeight="1" x14ac:dyDescent="0.15">
      <c r="A4" s="524" t="s">
        <v>509</v>
      </c>
      <c r="B4" s="525" t="s">
        <v>736</v>
      </c>
      <c r="C4" s="592" t="s">
        <v>630</v>
      </c>
      <c r="D4" s="525" t="s">
        <v>735</v>
      </c>
      <c r="E4" s="525" t="s">
        <v>734</v>
      </c>
      <c r="F4" s="525" t="s">
        <v>733</v>
      </c>
      <c r="G4" s="525" t="s">
        <v>732</v>
      </c>
      <c r="H4" s="526" t="s">
        <v>731</v>
      </c>
      <c r="I4" s="527" t="s">
        <v>509</v>
      </c>
      <c r="J4" s="525" t="s">
        <v>730</v>
      </c>
      <c r="K4" s="525" t="s">
        <v>729</v>
      </c>
      <c r="L4" s="593" t="s">
        <v>683</v>
      </c>
    </row>
    <row r="5" spans="1:12" s="53" customFormat="1" ht="18" customHeight="1" x14ac:dyDescent="0.15">
      <c r="A5" s="47" t="s">
        <v>501</v>
      </c>
      <c r="B5" s="48">
        <v>-5</v>
      </c>
      <c r="C5" s="49">
        <v>92108</v>
      </c>
      <c r="D5" s="48">
        <f>B5*C5</f>
        <v>-460540</v>
      </c>
      <c r="E5" s="48">
        <f t="shared" ref="E5:E15" si="0">B5*B5*C5</f>
        <v>2302700</v>
      </c>
      <c r="F5" s="48">
        <f>B5*B5</f>
        <v>25</v>
      </c>
      <c r="G5" s="48">
        <f t="shared" ref="G5:G15" si="1">B5*B5*B5</f>
        <v>-125</v>
      </c>
      <c r="H5" s="50">
        <f t="shared" ref="H5:H15" si="2">B5*B5*B5*B5</f>
        <v>625</v>
      </c>
      <c r="I5" s="51" t="s">
        <v>743</v>
      </c>
      <c r="J5" s="49">
        <v>6</v>
      </c>
      <c r="K5" s="49">
        <f t="shared" ref="K5:K16" si="3">J5*J5</f>
        <v>36</v>
      </c>
      <c r="L5" s="52">
        <f>$C$28+$C$29*J5+$C$30*K5</f>
        <v>99712.121212121201</v>
      </c>
    </row>
    <row r="6" spans="1:12" s="53" customFormat="1" ht="18" customHeight="1" x14ac:dyDescent="0.15">
      <c r="A6" s="47" t="s">
        <v>502</v>
      </c>
      <c r="B6" s="48">
        <v>-4</v>
      </c>
      <c r="C6" s="49">
        <v>92470</v>
      </c>
      <c r="D6" s="48">
        <f t="shared" ref="D6:D15" si="4">B6*C6</f>
        <v>-369880</v>
      </c>
      <c r="E6" s="48">
        <f t="shared" si="0"/>
        <v>1479520</v>
      </c>
      <c r="F6" s="48">
        <f t="shared" ref="F6:F15" si="5">B6*B6</f>
        <v>16</v>
      </c>
      <c r="G6" s="48">
        <f t="shared" si="1"/>
        <v>-64</v>
      </c>
      <c r="H6" s="50">
        <f t="shared" si="2"/>
        <v>256</v>
      </c>
      <c r="I6" s="51" t="s">
        <v>744</v>
      </c>
      <c r="J6" s="49">
        <v>7</v>
      </c>
      <c r="K6" s="49">
        <f t="shared" si="3"/>
        <v>49</v>
      </c>
      <c r="L6" s="52">
        <f t="shared" ref="L6:L16" si="6">$C$28+$C$29*J6+$C$30*K6</f>
        <v>99923.090909090912</v>
      </c>
    </row>
    <row r="7" spans="1:12" s="53" customFormat="1" ht="18" customHeight="1" x14ac:dyDescent="0.15">
      <c r="A7" s="47" t="s">
        <v>503</v>
      </c>
      <c r="B7" s="48">
        <v>-3</v>
      </c>
      <c r="C7" s="49">
        <v>93661</v>
      </c>
      <c r="D7" s="48">
        <f t="shared" si="4"/>
        <v>-280983</v>
      </c>
      <c r="E7" s="48">
        <f t="shared" si="0"/>
        <v>842949</v>
      </c>
      <c r="F7" s="48">
        <f t="shared" si="5"/>
        <v>9</v>
      </c>
      <c r="G7" s="48">
        <f t="shared" si="1"/>
        <v>-27</v>
      </c>
      <c r="H7" s="50">
        <f t="shared" si="2"/>
        <v>81</v>
      </c>
      <c r="I7" s="51" t="s">
        <v>745</v>
      </c>
      <c r="J7" s="49">
        <v>8</v>
      </c>
      <c r="K7" s="49">
        <f t="shared" si="3"/>
        <v>64</v>
      </c>
      <c r="L7" s="52">
        <f t="shared" si="6"/>
        <v>100048.85314685314</v>
      </c>
    </row>
    <row r="8" spans="1:12" s="53" customFormat="1" ht="18" customHeight="1" x14ac:dyDescent="0.15">
      <c r="A8" s="47" t="s">
        <v>504</v>
      </c>
      <c r="B8" s="48">
        <v>-2</v>
      </c>
      <c r="C8" s="49">
        <v>95321</v>
      </c>
      <c r="D8" s="48">
        <f t="shared" si="4"/>
        <v>-190642</v>
      </c>
      <c r="E8" s="48">
        <f t="shared" si="0"/>
        <v>381284</v>
      </c>
      <c r="F8" s="48">
        <f t="shared" si="5"/>
        <v>4</v>
      </c>
      <c r="G8" s="48">
        <f t="shared" si="1"/>
        <v>-8</v>
      </c>
      <c r="H8" s="50">
        <f t="shared" si="2"/>
        <v>16</v>
      </c>
      <c r="I8" s="51" t="s">
        <v>746</v>
      </c>
      <c r="J8" s="49">
        <v>9</v>
      </c>
      <c r="K8" s="49">
        <f t="shared" si="3"/>
        <v>81</v>
      </c>
      <c r="L8" s="52">
        <f t="shared" si="6"/>
        <v>100089.40792540791</v>
      </c>
    </row>
    <row r="9" spans="1:12" s="53" customFormat="1" ht="18" customHeight="1" x14ac:dyDescent="0.15">
      <c r="A9" s="47" t="s">
        <v>505</v>
      </c>
      <c r="B9" s="48">
        <v>-1</v>
      </c>
      <c r="C9" s="49">
        <v>95913</v>
      </c>
      <c r="D9" s="48">
        <f t="shared" si="4"/>
        <v>-95913</v>
      </c>
      <c r="E9" s="49">
        <f t="shared" si="0"/>
        <v>95913</v>
      </c>
      <c r="F9" s="48">
        <f t="shared" si="5"/>
        <v>1</v>
      </c>
      <c r="G9" s="48">
        <f t="shared" si="1"/>
        <v>-1</v>
      </c>
      <c r="H9" s="50">
        <f t="shared" si="2"/>
        <v>1</v>
      </c>
      <c r="I9" s="51" t="s">
        <v>747</v>
      </c>
      <c r="J9" s="49">
        <v>10</v>
      </c>
      <c r="K9" s="49">
        <f t="shared" si="3"/>
        <v>100</v>
      </c>
      <c r="L9" s="52">
        <f t="shared" si="6"/>
        <v>100044.75524475524</v>
      </c>
    </row>
    <row r="10" spans="1:12" s="53" customFormat="1" ht="18" customHeight="1" x14ac:dyDescent="0.15">
      <c r="A10" s="47" t="s">
        <v>506</v>
      </c>
      <c r="B10" s="48">
        <v>0</v>
      </c>
      <c r="C10" s="54">
        <v>96663</v>
      </c>
      <c r="D10" s="49">
        <f t="shared" si="4"/>
        <v>0</v>
      </c>
      <c r="E10" s="49">
        <f t="shared" si="0"/>
        <v>0</v>
      </c>
      <c r="F10" s="48">
        <f t="shared" si="5"/>
        <v>0</v>
      </c>
      <c r="G10" s="48">
        <f t="shared" si="1"/>
        <v>0</v>
      </c>
      <c r="H10" s="50">
        <f t="shared" si="2"/>
        <v>0</v>
      </c>
      <c r="I10" s="51" t="s">
        <v>748</v>
      </c>
      <c r="J10" s="49">
        <v>11</v>
      </c>
      <c r="K10" s="49">
        <f t="shared" si="3"/>
        <v>121</v>
      </c>
      <c r="L10" s="52">
        <f t="shared" si="6"/>
        <v>99914.895104895098</v>
      </c>
    </row>
    <row r="11" spans="1:12" s="53" customFormat="1" ht="18" customHeight="1" x14ac:dyDescent="0.15">
      <c r="A11" s="47" t="s">
        <v>510</v>
      </c>
      <c r="B11" s="48">
        <v>1</v>
      </c>
      <c r="C11" s="54">
        <v>97509</v>
      </c>
      <c r="D11" s="49">
        <f t="shared" si="4"/>
        <v>97509</v>
      </c>
      <c r="E11" s="49">
        <f t="shared" si="0"/>
        <v>97509</v>
      </c>
      <c r="F11" s="48">
        <f t="shared" si="5"/>
        <v>1</v>
      </c>
      <c r="G11" s="48">
        <f t="shared" si="1"/>
        <v>1</v>
      </c>
      <c r="H11" s="50">
        <f t="shared" si="2"/>
        <v>1</v>
      </c>
      <c r="I11" s="51" t="s">
        <v>749</v>
      </c>
      <c r="J11" s="49">
        <v>12</v>
      </c>
      <c r="K11" s="49">
        <f t="shared" si="3"/>
        <v>144</v>
      </c>
      <c r="L11" s="52">
        <f t="shared" si="6"/>
        <v>99699.827505827488</v>
      </c>
    </row>
    <row r="12" spans="1:12" s="53" customFormat="1" ht="18" customHeight="1" x14ac:dyDescent="0.15">
      <c r="A12" s="47" t="s">
        <v>652</v>
      </c>
      <c r="B12" s="48">
        <v>2</v>
      </c>
      <c r="C12" s="54">
        <v>98151</v>
      </c>
      <c r="D12" s="49">
        <f t="shared" si="4"/>
        <v>196302</v>
      </c>
      <c r="E12" s="49">
        <f t="shared" si="0"/>
        <v>392604</v>
      </c>
      <c r="F12" s="48">
        <f t="shared" si="5"/>
        <v>4</v>
      </c>
      <c r="G12" s="48">
        <f t="shared" si="1"/>
        <v>8</v>
      </c>
      <c r="H12" s="50">
        <f t="shared" si="2"/>
        <v>16</v>
      </c>
      <c r="I12" s="51" t="s">
        <v>750</v>
      </c>
      <c r="J12" s="49">
        <v>13</v>
      </c>
      <c r="K12" s="49">
        <f t="shared" si="3"/>
        <v>169</v>
      </c>
      <c r="L12" s="52">
        <f>$C$28+$C$29*J12+$C$30*K12</f>
        <v>99399.552447552443</v>
      </c>
    </row>
    <row r="13" spans="1:12" s="53" customFormat="1" ht="18" customHeight="1" x14ac:dyDescent="0.15">
      <c r="A13" s="47" t="s">
        <v>682</v>
      </c>
      <c r="B13" s="48">
        <v>3</v>
      </c>
      <c r="C13" s="54">
        <v>98377</v>
      </c>
      <c r="D13" s="49">
        <f t="shared" si="4"/>
        <v>295131</v>
      </c>
      <c r="E13" s="49">
        <f t="shared" si="0"/>
        <v>885393</v>
      </c>
      <c r="F13" s="48">
        <f t="shared" si="5"/>
        <v>9</v>
      </c>
      <c r="G13" s="48">
        <f t="shared" si="1"/>
        <v>27</v>
      </c>
      <c r="H13" s="50">
        <f t="shared" si="2"/>
        <v>81</v>
      </c>
      <c r="I13" s="51" t="s">
        <v>751</v>
      </c>
      <c r="J13" s="49">
        <v>14</v>
      </c>
      <c r="K13" s="49">
        <f t="shared" si="3"/>
        <v>196</v>
      </c>
      <c r="L13" s="52">
        <f t="shared" si="6"/>
        <v>99014.06993006992</v>
      </c>
    </row>
    <row r="14" spans="1:12" s="53" customFormat="1" ht="18" customHeight="1" x14ac:dyDescent="0.15">
      <c r="A14" s="47" t="s">
        <v>724</v>
      </c>
      <c r="B14" s="48">
        <v>4</v>
      </c>
      <c r="C14" s="54">
        <v>98689</v>
      </c>
      <c r="D14" s="49">
        <f t="shared" si="4"/>
        <v>394756</v>
      </c>
      <c r="E14" s="49">
        <f t="shared" si="0"/>
        <v>1579024</v>
      </c>
      <c r="F14" s="48">
        <f t="shared" si="5"/>
        <v>16</v>
      </c>
      <c r="G14" s="48">
        <f t="shared" si="1"/>
        <v>64</v>
      </c>
      <c r="H14" s="50">
        <f t="shared" si="2"/>
        <v>256</v>
      </c>
      <c r="I14" s="51" t="s">
        <v>752</v>
      </c>
      <c r="J14" s="49">
        <v>15</v>
      </c>
      <c r="K14" s="49">
        <f t="shared" si="3"/>
        <v>225</v>
      </c>
      <c r="L14" s="52">
        <f t="shared" si="6"/>
        <v>98543.379953379947</v>
      </c>
    </row>
    <row r="15" spans="1:12" s="53" customFormat="1" ht="18" customHeight="1" x14ac:dyDescent="0.15">
      <c r="A15" s="47" t="s">
        <v>742</v>
      </c>
      <c r="B15" s="48">
        <v>5</v>
      </c>
      <c r="C15" s="54">
        <v>99678</v>
      </c>
      <c r="D15" s="54">
        <f t="shared" si="4"/>
        <v>498390</v>
      </c>
      <c r="E15" s="54">
        <f t="shared" si="0"/>
        <v>2491950</v>
      </c>
      <c r="F15" s="48">
        <f t="shared" si="5"/>
        <v>25</v>
      </c>
      <c r="G15" s="48">
        <f t="shared" si="1"/>
        <v>125</v>
      </c>
      <c r="H15" s="50">
        <f t="shared" si="2"/>
        <v>625</v>
      </c>
      <c r="I15" s="51" t="s">
        <v>753</v>
      </c>
      <c r="J15" s="49">
        <v>16</v>
      </c>
      <c r="K15" s="49">
        <f t="shared" si="3"/>
        <v>256</v>
      </c>
      <c r="L15" s="52">
        <f t="shared" si="6"/>
        <v>97987.482517482509</v>
      </c>
    </row>
    <row r="16" spans="1:12" s="53" customFormat="1" ht="18" customHeight="1" x14ac:dyDescent="0.15">
      <c r="A16" s="55" t="s">
        <v>511</v>
      </c>
      <c r="B16" s="56">
        <f t="shared" ref="B16:H16" si="7">SUM(B5:B15)</f>
        <v>0</v>
      </c>
      <c r="C16" s="56">
        <f t="shared" si="7"/>
        <v>1058540</v>
      </c>
      <c r="D16" s="56">
        <f t="shared" si="7"/>
        <v>84130</v>
      </c>
      <c r="E16" s="668">
        <f t="shared" si="7"/>
        <v>10548846</v>
      </c>
      <c r="F16" s="56">
        <f t="shared" si="7"/>
        <v>110</v>
      </c>
      <c r="G16" s="56">
        <f t="shared" si="7"/>
        <v>0</v>
      </c>
      <c r="H16" s="56">
        <f t="shared" si="7"/>
        <v>1958</v>
      </c>
      <c r="I16" s="538" t="s">
        <v>754</v>
      </c>
      <c r="J16" s="56">
        <v>17</v>
      </c>
      <c r="K16" s="49">
        <f t="shared" si="3"/>
        <v>289</v>
      </c>
      <c r="L16" s="52">
        <f t="shared" si="6"/>
        <v>97346.377622377608</v>
      </c>
    </row>
    <row r="17" spans="1:12" s="53" customFormat="1" ht="15.75" customHeight="1" x14ac:dyDescent="0.15">
      <c r="A17" s="528"/>
      <c r="B17" s="528"/>
      <c r="C17" s="528"/>
      <c r="D17" s="528"/>
      <c r="E17" s="528"/>
      <c r="F17" s="528"/>
      <c r="G17" s="528"/>
      <c r="H17" s="528"/>
      <c r="I17" s="528"/>
      <c r="J17" s="845" t="s">
        <v>512</v>
      </c>
      <c r="K17" s="845"/>
      <c r="L17" s="845"/>
    </row>
    <row r="18" spans="1:12" s="53" customFormat="1" ht="15.75" customHeight="1" x14ac:dyDescent="0.15">
      <c r="A18" s="528"/>
      <c r="B18" s="528"/>
      <c r="C18" s="528"/>
      <c r="D18" s="528"/>
      <c r="E18" s="528"/>
      <c r="F18" s="528"/>
      <c r="G18" s="528"/>
      <c r="H18" s="528"/>
      <c r="I18" s="528"/>
      <c r="J18" s="529"/>
      <c r="K18" s="529"/>
      <c r="L18" s="529"/>
    </row>
    <row r="19" spans="1:12" ht="24" customHeight="1" x14ac:dyDescent="0.15">
      <c r="A19" s="530" t="s">
        <v>513</v>
      </c>
      <c r="B19" s="531"/>
      <c r="C19" s="531"/>
      <c r="D19" s="531"/>
      <c r="E19" s="531"/>
      <c r="F19" s="531"/>
      <c r="G19" s="531"/>
      <c r="H19" s="531"/>
      <c r="I19" s="531"/>
      <c r="J19" s="531"/>
      <c r="K19" s="531"/>
      <c r="L19" s="532"/>
    </row>
    <row r="20" spans="1:12" ht="24" customHeight="1" x14ac:dyDescent="0.15">
      <c r="A20" s="530" t="s">
        <v>514</v>
      </c>
      <c r="B20" s="531"/>
      <c r="C20" s="531"/>
      <c r="D20" s="531"/>
      <c r="E20" s="531"/>
      <c r="F20" s="531"/>
      <c r="G20" s="531"/>
      <c r="H20" s="531"/>
      <c r="I20" s="531"/>
      <c r="J20" s="531"/>
      <c r="K20" s="531"/>
      <c r="L20" s="532"/>
    </row>
    <row r="21" spans="1:12" ht="24" customHeight="1" x14ac:dyDescent="0.15">
      <c r="A21" s="530" t="s">
        <v>515</v>
      </c>
      <c r="B21" s="531"/>
      <c r="C21" s="531"/>
      <c r="D21" s="531"/>
      <c r="E21" s="531"/>
      <c r="F21" s="531"/>
      <c r="G21" s="531"/>
      <c r="H21" s="531"/>
      <c r="I21" s="531"/>
      <c r="J21" s="531"/>
      <c r="K21" s="531"/>
      <c r="L21" s="532"/>
    </row>
    <row r="22" spans="1:12" ht="24" customHeight="1" x14ac:dyDescent="0.15">
      <c r="A22" s="530" t="s">
        <v>516</v>
      </c>
      <c r="B22" s="531"/>
      <c r="C22" s="531"/>
      <c r="D22" s="531"/>
      <c r="E22" s="531"/>
      <c r="F22" s="531"/>
      <c r="G22" s="531"/>
      <c r="H22" s="531"/>
      <c r="I22" s="531"/>
      <c r="J22" s="531"/>
      <c r="K22" s="531"/>
      <c r="L22" s="532"/>
    </row>
    <row r="23" spans="1:12" ht="24" customHeight="1" x14ac:dyDescent="0.15">
      <c r="A23" s="530" t="s">
        <v>517</v>
      </c>
      <c r="B23" s="531"/>
      <c r="C23" s="531"/>
      <c r="D23" s="531"/>
      <c r="E23" s="531"/>
      <c r="F23" s="531"/>
      <c r="G23" s="531"/>
      <c r="H23" s="531"/>
      <c r="I23" s="531"/>
      <c r="J23" s="531"/>
      <c r="K23" s="531"/>
      <c r="L23" s="532"/>
    </row>
    <row r="24" spans="1:12" ht="24" customHeight="1" x14ac:dyDescent="0.15">
      <c r="A24" s="533" t="s">
        <v>535</v>
      </c>
      <c r="B24" s="531"/>
      <c r="C24" s="531"/>
      <c r="D24" s="531"/>
      <c r="E24" s="531"/>
      <c r="F24" s="531"/>
      <c r="G24" s="531"/>
      <c r="H24" s="531" t="s">
        <v>518</v>
      </c>
      <c r="I24" s="531"/>
      <c r="J24" s="531"/>
      <c r="K24" s="531"/>
      <c r="L24" s="532"/>
    </row>
    <row r="25" spans="1:12" ht="24" customHeight="1" x14ac:dyDescent="0.15">
      <c r="A25" s="533" t="s">
        <v>536</v>
      </c>
      <c r="B25" s="531"/>
      <c r="C25" s="531"/>
      <c r="D25" s="531"/>
      <c r="E25" s="531"/>
      <c r="F25" s="531"/>
      <c r="G25" s="531"/>
      <c r="H25" s="531" t="s">
        <v>519</v>
      </c>
      <c r="I25" s="531"/>
      <c r="J25" s="531"/>
      <c r="K25" s="531"/>
      <c r="L25" s="532"/>
    </row>
    <row r="26" spans="1:12" ht="24" customHeight="1" x14ac:dyDescent="0.15">
      <c r="A26" s="533" t="s">
        <v>537</v>
      </c>
      <c r="B26" s="531"/>
      <c r="C26" s="531"/>
      <c r="D26" s="531"/>
      <c r="E26" s="531"/>
      <c r="F26" s="531"/>
      <c r="G26" s="531"/>
      <c r="H26" s="534" t="s">
        <v>520</v>
      </c>
      <c r="I26" s="531"/>
      <c r="J26" s="531"/>
      <c r="K26" s="531"/>
      <c r="L26" s="532"/>
    </row>
    <row r="27" spans="1:12" ht="24" customHeight="1" x14ac:dyDescent="0.15">
      <c r="A27" s="533" t="s">
        <v>521</v>
      </c>
      <c r="B27" s="531"/>
      <c r="C27" s="531"/>
      <c r="D27" s="531"/>
      <c r="E27" s="531"/>
      <c r="F27" s="531"/>
      <c r="G27" s="531"/>
      <c r="H27" s="531" t="s">
        <v>522</v>
      </c>
      <c r="I27" s="531"/>
      <c r="J27" s="531"/>
      <c r="K27" s="531"/>
      <c r="L27" s="532"/>
    </row>
    <row r="28" spans="1:12" ht="16.5" customHeight="1" x14ac:dyDescent="0.15">
      <c r="A28" s="533"/>
      <c r="B28" s="655" t="s">
        <v>538</v>
      </c>
      <c r="C28" s="656">
        <f>(C16-(C30*F16))/11</f>
        <v>96656.94638694638</v>
      </c>
      <c r="D28" s="531"/>
      <c r="E28" s="531"/>
      <c r="F28" s="531"/>
      <c r="G28" s="531"/>
      <c r="H28" s="531"/>
      <c r="I28" s="531"/>
      <c r="J28" s="531"/>
      <c r="K28" s="531"/>
      <c r="L28" s="532"/>
    </row>
    <row r="29" spans="1:12" ht="16.5" customHeight="1" x14ac:dyDescent="0.15">
      <c r="A29" s="533"/>
      <c r="B29" s="531" t="s">
        <v>539</v>
      </c>
      <c r="C29" s="60">
        <f>D16/F16</f>
        <v>764.81818181818187</v>
      </c>
      <c r="D29" s="531"/>
      <c r="E29" s="531"/>
      <c r="F29" s="531"/>
      <c r="G29" s="531"/>
      <c r="H29" s="531"/>
      <c r="I29" s="531"/>
      <c r="J29" s="531"/>
      <c r="K29" s="531"/>
      <c r="L29" s="532"/>
    </row>
    <row r="30" spans="1:12" ht="16.5" customHeight="1" x14ac:dyDescent="0.15">
      <c r="A30" s="533"/>
      <c r="B30" s="655" t="s">
        <v>540</v>
      </c>
      <c r="C30" s="657">
        <f>(E16-(C16*10))/(H16-(F16*10))</f>
        <v>-42.603729603729604</v>
      </c>
      <c r="D30" s="531"/>
      <c r="E30" s="531"/>
      <c r="F30" s="531"/>
      <c r="G30" s="531"/>
      <c r="H30" s="531"/>
      <c r="I30" s="531"/>
      <c r="J30" s="531"/>
      <c r="K30" s="531"/>
      <c r="L30" s="532"/>
    </row>
    <row r="31" spans="1:12" ht="24" customHeight="1" x14ac:dyDescent="0.15">
      <c r="A31" s="846" t="s">
        <v>764</v>
      </c>
      <c r="B31" s="847"/>
      <c r="C31" s="847"/>
      <c r="D31" s="847"/>
      <c r="E31" s="847"/>
      <c r="F31" s="847"/>
      <c r="G31" s="847"/>
      <c r="H31" s="847"/>
      <c r="I31" s="847"/>
      <c r="J31" s="531"/>
      <c r="K31" s="531"/>
      <c r="L31" s="532"/>
    </row>
    <row r="32" spans="1:12" ht="18" customHeight="1" x14ac:dyDescent="0.15">
      <c r="A32" s="62"/>
      <c r="B32" s="62"/>
      <c r="C32" s="63"/>
      <c r="D32" s="62"/>
      <c r="E32" s="64"/>
      <c r="F32" s="62"/>
      <c r="G32" s="65"/>
      <c r="H32" s="62"/>
      <c r="I32" s="62"/>
      <c r="J32" s="62"/>
      <c r="K32" s="62"/>
      <c r="L32" s="62"/>
    </row>
    <row r="33" spans="1:12" x14ac:dyDescent="0.1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</sheetData>
  <mergeCells count="4">
    <mergeCell ref="A1:L1"/>
    <mergeCell ref="K3:L3"/>
    <mergeCell ref="J17:L17"/>
    <mergeCell ref="A31:I31"/>
  </mergeCells>
  <phoneticPr fontId="43"/>
  <pageMargins left="0.75" right="0.73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28"/>
  <sheetViews>
    <sheetView showGridLines="0" zoomScaleNormal="100" workbookViewId="0"/>
  </sheetViews>
  <sheetFormatPr defaultRowHeight="13.5" x14ac:dyDescent="0.15"/>
  <cols>
    <col min="1" max="1" width="12.75" style="490" customWidth="1"/>
    <col min="2" max="5" width="11" style="490" hidden="1" customWidth="1"/>
    <col min="6" max="17" width="11" style="490" customWidth="1"/>
    <col min="18" max="16384" width="9" style="490"/>
  </cols>
  <sheetData>
    <row r="1" spans="1:27" ht="21" x14ac:dyDescent="0.15">
      <c r="B1" s="491"/>
      <c r="C1" s="491"/>
      <c r="D1" s="491"/>
      <c r="E1" s="491"/>
      <c r="G1" s="491"/>
      <c r="H1" s="491"/>
      <c r="K1" s="491"/>
      <c r="L1" s="491"/>
      <c r="M1" s="492" t="s">
        <v>574</v>
      </c>
      <c r="N1" s="491" t="s">
        <v>575</v>
      </c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</row>
    <row r="2" spans="1:27" x14ac:dyDescent="0.15">
      <c r="A2" s="478"/>
      <c r="B2" s="478"/>
      <c r="C2" s="478"/>
      <c r="D2" s="854"/>
      <c r="E2" s="854"/>
      <c r="F2" s="478"/>
      <c r="G2" s="478"/>
      <c r="H2" s="854"/>
      <c r="I2" s="854"/>
      <c r="J2" s="478"/>
      <c r="K2" s="478"/>
      <c r="L2" s="854"/>
      <c r="M2" s="854"/>
      <c r="N2" s="478"/>
      <c r="O2" s="854"/>
      <c r="P2" s="854"/>
      <c r="Q2" s="854"/>
      <c r="R2" s="478"/>
      <c r="S2" s="854" t="s">
        <v>780</v>
      </c>
      <c r="T2" s="854"/>
      <c r="U2" s="854"/>
    </row>
    <row r="3" spans="1:27" ht="15" customHeight="1" x14ac:dyDescent="0.15">
      <c r="A3" s="848"/>
      <c r="B3" s="850" t="s">
        <v>725</v>
      </c>
      <c r="C3" s="851"/>
      <c r="D3" s="851"/>
      <c r="E3" s="852"/>
      <c r="F3" s="853" t="s">
        <v>755</v>
      </c>
      <c r="G3" s="851"/>
      <c r="H3" s="851"/>
      <c r="I3" s="852"/>
      <c r="J3" s="853" t="s">
        <v>681</v>
      </c>
      <c r="K3" s="851"/>
      <c r="L3" s="851"/>
      <c r="M3" s="852"/>
      <c r="N3" s="853" t="s">
        <v>723</v>
      </c>
      <c r="O3" s="851"/>
      <c r="P3" s="851"/>
      <c r="Q3" s="851"/>
      <c r="R3" s="853" t="s">
        <v>756</v>
      </c>
      <c r="S3" s="851"/>
      <c r="T3" s="851"/>
      <c r="U3" s="855"/>
    </row>
    <row r="4" spans="1:27" ht="15" customHeight="1" x14ac:dyDescent="0.15">
      <c r="A4" s="849"/>
      <c r="B4" s="568" t="s">
        <v>555</v>
      </c>
      <c r="C4" s="569" t="s">
        <v>556</v>
      </c>
      <c r="D4" s="569" t="s">
        <v>557</v>
      </c>
      <c r="E4" s="569" t="s">
        <v>558</v>
      </c>
      <c r="F4" s="569" t="s">
        <v>555</v>
      </c>
      <c r="G4" s="569" t="s">
        <v>556</v>
      </c>
      <c r="H4" s="569" t="s">
        <v>557</v>
      </c>
      <c r="I4" s="570" t="s">
        <v>558</v>
      </c>
      <c r="J4" s="569" t="s">
        <v>555</v>
      </c>
      <c r="K4" s="569" t="s">
        <v>556</v>
      </c>
      <c r="L4" s="569" t="s">
        <v>557</v>
      </c>
      <c r="M4" s="570" t="s">
        <v>558</v>
      </c>
      <c r="N4" s="569" t="s">
        <v>555</v>
      </c>
      <c r="O4" s="569" t="s">
        <v>556</v>
      </c>
      <c r="P4" s="569" t="s">
        <v>557</v>
      </c>
      <c r="Q4" s="570" t="s">
        <v>558</v>
      </c>
      <c r="R4" s="569" t="s">
        <v>555</v>
      </c>
      <c r="S4" s="569" t="s">
        <v>556</v>
      </c>
      <c r="T4" s="569" t="s">
        <v>557</v>
      </c>
      <c r="U4" s="571" t="s">
        <v>558</v>
      </c>
    </row>
    <row r="5" spans="1:27" ht="15" customHeight="1" x14ac:dyDescent="0.15">
      <c r="A5" s="572" t="s">
        <v>577</v>
      </c>
      <c r="B5" s="573">
        <v>96663</v>
      </c>
      <c r="C5" s="574">
        <v>47089</v>
      </c>
      <c r="D5" s="574">
        <v>49574</v>
      </c>
      <c r="E5" s="575">
        <v>41208</v>
      </c>
      <c r="F5" s="574">
        <v>98151</v>
      </c>
      <c r="G5" s="574">
        <v>47821</v>
      </c>
      <c r="H5" s="574">
        <v>50330</v>
      </c>
      <c r="I5" s="575">
        <v>42696</v>
      </c>
      <c r="J5" s="574">
        <v>98377</v>
      </c>
      <c r="K5" s="574">
        <v>47838</v>
      </c>
      <c r="L5" s="574">
        <v>50539</v>
      </c>
      <c r="M5" s="575">
        <v>43266</v>
      </c>
      <c r="N5" s="574">
        <v>98689</v>
      </c>
      <c r="O5" s="574">
        <v>47933</v>
      </c>
      <c r="P5" s="574">
        <v>50756</v>
      </c>
      <c r="Q5" s="575">
        <v>43999</v>
      </c>
      <c r="R5" s="574">
        <v>99678</v>
      </c>
      <c r="S5" s="574">
        <v>48452</v>
      </c>
      <c r="T5" s="574">
        <v>51226</v>
      </c>
      <c r="U5" s="729">
        <v>45006</v>
      </c>
    </row>
    <row r="6" spans="1:27" ht="15" customHeight="1" x14ac:dyDescent="0.15">
      <c r="A6" s="576" t="s">
        <v>578</v>
      </c>
      <c r="B6" s="577">
        <v>5766</v>
      </c>
      <c r="C6" s="71">
        <v>2834</v>
      </c>
      <c r="D6" s="71">
        <v>2932</v>
      </c>
      <c r="E6" s="72">
        <v>2289</v>
      </c>
      <c r="F6" s="71">
        <v>5698</v>
      </c>
      <c r="G6" s="71">
        <v>2776</v>
      </c>
      <c r="H6" s="71">
        <v>2922</v>
      </c>
      <c r="I6" s="72">
        <v>2309</v>
      </c>
      <c r="J6" s="71">
        <v>5695</v>
      </c>
      <c r="K6" s="71">
        <v>2756</v>
      </c>
      <c r="L6" s="71">
        <v>2939</v>
      </c>
      <c r="M6" s="72">
        <v>2336</v>
      </c>
      <c r="N6" s="71">
        <v>5687</v>
      </c>
      <c r="O6" s="71">
        <v>2759</v>
      </c>
      <c r="P6" s="71">
        <v>2928</v>
      </c>
      <c r="Q6" s="72">
        <v>2372</v>
      </c>
      <c r="R6" s="71">
        <v>5750</v>
      </c>
      <c r="S6" s="71">
        <v>2790</v>
      </c>
      <c r="T6" s="71">
        <v>2960</v>
      </c>
      <c r="U6" s="730">
        <v>2438</v>
      </c>
    </row>
    <row r="7" spans="1:27" ht="15" customHeight="1" x14ac:dyDescent="0.15">
      <c r="A7" s="576" t="s">
        <v>579</v>
      </c>
      <c r="B7" s="577">
        <v>875</v>
      </c>
      <c r="C7" s="71">
        <v>434</v>
      </c>
      <c r="D7" s="71">
        <v>441</v>
      </c>
      <c r="E7" s="72">
        <v>385</v>
      </c>
      <c r="F7" s="71">
        <v>864</v>
      </c>
      <c r="G7" s="71">
        <v>421</v>
      </c>
      <c r="H7" s="71">
        <v>443</v>
      </c>
      <c r="I7" s="72">
        <v>393</v>
      </c>
      <c r="J7" s="71">
        <v>859</v>
      </c>
      <c r="K7" s="71">
        <v>420</v>
      </c>
      <c r="L7" s="71">
        <v>439</v>
      </c>
      <c r="M7" s="72">
        <v>395</v>
      </c>
      <c r="N7" s="71">
        <v>852</v>
      </c>
      <c r="O7" s="71">
        <v>416</v>
      </c>
      <c r="P7" s="71">
        <v>436</v>
      </c>
      <c r="Q7" s="72">
        <v>418</v>
      </c>
      <c r="R7" s="71">
        <v>846</v>
      </c>
      <c r="S7" s="71">
        <v>417</v>
      </c>
      <c r="T7" s="71">
        <v>429</v>
      </c>
      <c r="U7" s="730">
        <v>431</v>
      </c>
    </row>
    <row r="8" spans="1:27" ht="15" customHeight="1" x14ac:dyDescent="0.15">
      <c r="A8" s="576" t="s">
        <v>580</v>
      </c>
      <c r="B8" s="577">
        <v>1323</v>
      </c>
      <c r="C8" s="71">
        <v>678</v>
      </c>
      <c r="D8" s="71">
        <v>645</v>
      </c>
      <c r="E8" s="72">
        <v>600</v>
      </c>
      <c r="F8" s="71">
        <v>1315</v>
      </c>
      <c r="G8" s="71">
        <v>676</v>
      </c>
      <c r="H8" s="71">
        <v>639</v>
      </c>
      <c r="I8" s="72">
        <v>598</v>
      </c>
      <c r="J8" s="71">
        <v>1267</v>
      </c>
      <c r="K8" s="71">
        <v>643</v>
      </c>
      <c r="L8" s="71">
        <v>624</v>
      </c>
      <c r="M8" s="72">
        <v>580</v>
      </c>
      <c r="N8" s="71">
        <v>1217</v>
      </c>
      <c r="O8" s="71">
        <v>618</v>
      </c>
      <c r="P8" s="71">
        <v>599</v>
      </c>
      <c r="Q8" s="72">
        <v>571</v>
      </c>
      <c r="R8" s="71">
        <v>1209</v>
      </c>
      <c r="S8" s="71">
        <v>607</v>
      </c>
      <c r="T8" s="71">
        <v>602</v>
      </c>
      <c r="U8" s="730">
        <v>568</v>
      </c>
    </row>
    <row r="9" spans="1:27" ht="15" customHeight="1" x14ac:dyDescent="0.15">
      <c r="A9" s="576" t="s">
        <v>581</v>
      </c>
      <c r="B9" s="577">
        <v>1180</v>
      </c>
      <c r="C9" s="71">
        <v>540</v>
      </c>
      <c r="D9" s="71">
        <v>640</v>
      </c>
      <c r="E9" s="72">
        <v>540</v>
      </c>
      <c r="F9" s="71">
        <v>1119</v>
      </c>
      <c r="G9" s="71">
        <v>521</v>
      </c>
      <c r="H9" s="71">
        <v>598</v>
      </c>
      <c r="I9" s="72">
        <v>532</v>
      </c>
      <c r="J9" s="71">
        <v>1106</v>
      </c>
      <c r="K9" s="71">
        <v>518</v>
      </c>
      <c r="L9" s="71">
        <v>588</v>
      </c>
      <c r="M9" s="72">
        <v>526</v>
      </c>
      <c r="N9" s="71">
        <v>1090</v>
      </c>
      <c r="O9" s="71">
        <v>511</v>
      </c>
      <c r="P9" s="71">
        <v>579</v>
      </c>
      <c r="Q9" s="72">
        <v>528</v>
      </c>
      <c r="R9" s="71">
        <v>1066</v>
      </c>
      <c r="S9" s="71">
        <v>508</v>
      </c>
      <c r="T9" s="71">
        <v>558</v>
      </c>
      <c r="U9" s="730">
        <v>533</v>
      </c>
    </row>
    <row r="10" spans="1:27" ht="15" customHeight="1" x14ac:dyDescent="0.15">
      <c r="A10" s="576" t="s">
        <v>582</v>
      </c>
      <c r="B10" s="577">
        <v>694</v>
      </c>
      <c r="C10" s="71">
        <v>342</v>
      </c>
      <c r="D10" s="71">
        <v>352</v>
      </c>
      <c r="E10" s="72">
        <v>327</v>
      </c>
      <c r="F10" s="71">
        <v>674</v>
      </c>
      <c r="G10" s="71">
        <v>330</v>
      </c>
      <c r="H10" s="71">
        <v>344</v>
      </c>
      <c r="I10" s="72">
        <v>325</v>
      </c>
      <c r="J10" s="71">
        <v>670</v>
      </c>
      <c r="K10" s="71">
        <v>331</v>
      </c>
      <c r="L10" s="71">
        <v>339</v>
      </c>
      <c r="M10" s="72">
        <v>322</v>
      </c>
      <c r="N10" s="71">
        <v>655</v>
      </c>
      <c r="O10" s="71">
        <v>321</v>
      </c>
      <c r="P10" s="71">
        <v>334</v>
      </c>
      <c r="Q10" s="72">
        <v>322</v>
      </c>
      <c r="R10" s="71">
        <v>627</v>
      </c>
      <c r="S10" s="71">
        <v>314</v>
      </c>
      <c r="T10" s="71">
        <v>313</v>
      </c>
      <c r="U10" s="730">
        <v>316</v>
      </c>
    </row>
    <row r="11" spans="1:27" ht="15" customHeight="1" x14ac:dyDescent="0.15">
      <c r="A11" s="576" t="s">
        <v>583</v>
      </c>
      <c r="B11" s="577">
        <v>2199</v>
      </c>
      <c r="C11" s="71">
        <v>1061</v>
      </c>
      <c r="D11" s="71">
        <v>1138</v>
      </c>
      <c r="E11" s="72">
        <v>1001</v>
      </c>
      <c r="F11" s="71">
        <v>2156</v>
      </c>
      <c r="G11" s="71">
        <v>1047</v>
      </c>
      <c r="H11" s="71">
        <v>1109</v>
      </c>
      <c r="I11" s="72">
        <v>1028</v>
      </c>
      <c r="J11" s="71">
        <v>2109</v>
      </c>
      <c r="K11" s="71">
        <v>1021</v>
      </c>
      <c r="L11" s="71">
        <v>1088</v>
      </c>
      <c r="M11" s="72">
        <v>1020</v>
      </c>
      <c r="N11" s="71">
        <v>2084</v>
      </c>
      <c r="O11" s="71">
        <v>1014</v>
      </c>
      <c r="P11" s="71">
        <v>1070</v>
      </c>
      <c r="Q11" s="72">
        <v>1008</v>
      </c>
      <c r="R11" s="71">
        <v>2016</v>
      </c>
      <c r="S11" s="71">
        <v>972</v>
      </c>
      <c r="T11" s="71">
        <v>1044</v>
      </c>
      <c r="U11" s="730">
        <v>988</v>
      </c>
    </row>
    <row r="12" spans="1:27" ht="15" customHeight="1" x14ac:dyDescent="0.15">
      <c r="A12" s="576" t="s">
        <v>584</v>
      </c>
      <c r="B12" s="577">
        <v>4129</v>
      </c>
      <c r="C12" s="71">
        <v>1944</v>
      </c>
      <c r="D12" s="71">
        <v>2185</v>
      </c>
      <c r="E12" s="72">
        <v>1797</v>
      </c>
      <c r="F12" s="71">
        <v>4150</v>
      </c>
      <c r="G12" s="71">
        <v>1962</v>
      </c>
      <c r="H12" s="71">
        <v>2188</v>
      </c>
      <c r="I12" s="72">
        <v>1818</v>
      </c>
      <c r="J12" s="71">
        <v>4048</v>
      </c>
      <c r="K12" s="71">
        <v>1922</v>
      </c>
      <c r="L12" s="71">
        <v>2126</v>
      </c>
      <c r="M12" s="72">
        <v>1809</v>
      </c>
      <c r="N12" s="71">
        <v>4008</v>
      </c>
      <c r="O12" s="71">
        <v>1887</v>
      </c>
      <c r="P12" s="71">
        <v>2121</v>
      </c>
      <c r="Q12" s="72">
        <v>1814</v>
      </c>
      <c r="R12" s="71">
        <v>3990</v>
      </c>
      <c r="S12" s="71">
        <v>1888</v>
      </c>
      <c r="T12" s="71">
        <v>2102</v>
      </c>
      <c r="U12" s="730">
        <v>1823</v>
      </c>
    </row>
    <row r="13" spans="1:27" ht="15" customHeight="1" x14ac:dyDescent="0.15">
      <c r="A13" s="576" t="s">
        <v>585</v>
      </c>
      <c r="B13" s="577">
        <v>3389</v>
      </c>
      <c r="C13" s="71">
        <v>1655</v>
      </c>
      <c r="D13" s="71">
        <v>1734</v>
      </c>
      <c r="E13" s="72">
        <v>1437</v>
      </c>
      <c r="F13" s="71">
        <v>3473</v>
      </c>
      <c r="G13" s="71">
        <v>1694</v>
      </c>
      <c r="H13" s="71">
        <v>1779</v>
      </c>
      <c r="I13" s="72">
        <v>1483</v>
      </c>
      <c r="J13" s="71">
        <v>3542</v>
      </c>
      <c r="K13" s="71">
        <v>1717</v>
      </c>
      <c r="L13" s="71">
        <v>1825</v>
      </c>
      <c r="M13" s="72">
        <v>1522</v>
      </c>
      <c r="N13" s="71">
        <v>3522</v>
      </c>
      <c r="O13" s="71">
        <v>1716</v>
      </c>
      <c r="P13" s="71">
        <v>1806</v>
      </c>
      <c r="Q13" s="72">
        <v>1522</v>
      </c>
      <c r="R13" s="71">
        <v>3555</v>
      </c>
      <c r="S13" s="71">
        <v>1723</v>
      </c>
      <c r="T13" s="71">
        <v>1832</v>
      </c>
      <c r="U13" s="730">
        <v>1545</v>
      </c>
    </row>
    <row r="14" spans="1:27" ht="15" customHeight="1" x14ac:dyDescent="0.15">
      <c r="A14" s="576" t="s">
        <v>586</v>
      </c>
      <c r="B14" s="577">
        <v>4036</v>
      </c>
      <c r="C14" s="71">
        <v>1910</v>
      </c>
      <c r="D14" s="71">
        <v>2126</v>
      </c>
      <c r="E14" s="72">
        <v>1790</v>
      </c>
      <c r="F14" s="71">
        <v>4113</v>
      </c>
      <c r="G14" s="71">
        <v>1929</v>
      </c>
      <c r="H14" s="71">
        <v>2184</v>
      </c>
      <c r="I14" s="72">
        <v>1871</v>
      </c>
      <c r="J14" s="71">
        <v>4079</v>
      </c>
      <c r="K14" s="71">
        <v>1931</v>
      </c>
      <c r="L14" s="71">
        <v>2148</v>
      </c>
      <c r="M14" s="72">
        <v>1863</v>
      </c>
      <c r="N14" s="71">
        <v>4155</v>
      </c>
      <c r="O14" s="71">
        <v>1944</v>
      </c>
      <c r="P14" s="71">
        <v>2211</v>
      </c>
      <c r="Q14" s="72">
        <v>1995</v>
      </c>
      <c r="R14" s="71">
        <v>4134</v>
      </c>
      <c r="S14" s="71">
        <v>1953</v>
      </c>
      <c r="T14" s="71">
        <v>2181</v>
      </c>
      <c r="U14" s="730">
        <v>2038</v>
      </c>
    </row>
    <row r="15" spans="1:27" ht="15" customHeight="1" x14ac:dyDescent="0.15">
      <c r="A15" s="576" t="s">
        <v>587</v>
      </c>
      <c r="B15" s="577">
        <v>7215</v>
      </c>
      <c r="C15" s="71">
        <v>3462</v>
      </c>
      <c r="D15" s="71">
        <v>3753</v>
      </c>
      <c r="E15" s="72">
        <v>3105</v>
      </c>
      <c r="F15" s="71">
        <v>7504</v>
      </c>
      <c r="G15" s="71">
        <v>3618</v>
      </c>
      <c r="H15" s="71">
        <v>3886</v>
      </c>
      <c r="I15" s="72">
        <v>3303</v>
      </c>
      <c r="J15" s="71">
        <v>7633</v>
      </c>
      <c r="K15" s="71">
        <v>3645</v>
      </c>
      <c r="L15" s="71">
        <v>3988</v>
      </c>
      <c r="M15" s="72">
        <v>3391</v>
      </c>
      <c r="N15" s="71">
        <v>7441</v>
      </c>
      <c r="O15" s="71">
        <v>3578</v>
      </c>
      <c r="P15" s="71">
        <v>3863</v>
      </c>
      <c r="Q15" s="72">
        <v>3282</v>
      </c>
      <c r="R15" s="71">
        <v>7478</v>
      </c>
      <c r="S15" s="71">
        <v>3602</v>
      </c>
      <c r="T15" s="71">
        <v>3876</v>
      </c>
      <c r="U15" s="730">
        <v>3329</v>
      </c>
    </row>
    <row r="16" spans="1:27" ht="15" customHeight="1" x14ac:dyDescent="0.15">
      <c r="A16" s="576" t="s">
        <v>588</v>
      </c>
      <c r="B16" s="577">
        <v>6852</v>
      </c>
      <c r="C16" s="71">
        <v>3320</v>
      </c>
      <c r="D16" s="71">
        <v>3532</v>
      </c>
      <c r="E16" s="72">
        <v>2763</v>
      </c>
      <c r="F16" s="71">
        <v>6913</v>
      </c>
      <c r="G16" s="71">
        <v>3338</v>
      </c>
      <c r="H16" s="71">
        <v>3575</v>
      </c>
      <c r="I16" s="72">
        <v>2804</v>
      </c>
      <c r="J16" s="71">
        <v>7035</v>
      </c>
      <c r="K16" s="71">
        <v>3395</v>
      </c>
      <c r="L16" s="71">
        <v>3640</v>
      </c>
      <c r="M16" s="72">
        <v>2877</v>
      </c>
      <c r="N16" s="71">
        <v>7244</v>
      </c>
      <c r="O16" s="71">
        <v>3472</v>
      </c>
      <c r="P16" s="71">
        <v>3772</v>
      </c>
      <c r="Q16" s="72">
        <v>3021</v>
      </c>
      <c r="R16" s="71">
        <v>7478</v>
      </c>
      <c r="S16" s="71">
        <v>3575</v>
      </c>
      <c r="T16" s="71">
        <v>3903</v>
      </c>
      <c r="U16" s="730">
        <v>3157</v>
      </c>
    </row>
    <row r="17" spans="1:21" ht="15" customHeight="1" x14ac:dyDescent="0.15">
      <c r="A17" s="576" t="s">
        <v>589</v>
      </c>
      <c r="B17" s="577">
        <v>4233</v>
      </c>
      <c r="C17" s="71">
        <v>2008</v>
      </c>
      <c r="D17" s="71">
        <v>2225</v>
      </c>
      <c r="E17" s="72">
        <v>1788</v>
      </c>
      <c r="F17" s="71">
        <v>4378</v>
      </c>
      <c r="G17" s="71">
        <v>2069</v>
      </c>
      <c r="H17" s="71">
        <v>2309</v>
      </c>
      <c r="I17" s="72">
        <v>1871</v>
      </c>
      <c r="J17" s="71">
        <v>4431</v>
      </c>
      <c r="K17" s="71">
        <v>2095</v>
      </c>
      <c r="L17" s="71">
        <v>2336</v>
      </c>
      <c r="M17" s="72">
        <v>1910</v>
      </c>
      <c r="N17" s="71">
        <v>4477</v>
      </c>
      <c r="O17" s="71">
        <v>2120</v>
      </c>
      <c r="P17" s="71">
        <v>2357</v>
      </c>
      <c r="Q17" s="72">
        <v>1944</v>
      </c>
      <c r="R17" s="71">
        <v>4528</v>
      </c>
      <c r="S17" s="71">
        <v>2133</v>
      </c>
      <c r="T17" s="71">
        <v>2395</v>
      </c>
      <c r="U17" s="730">
        <v>1965</v>
      </c>
    </row>
    <row r="18" spans="1:21" ht="15" customHeight="1" x14ac:dyDescent="0.15">
      <c r="A18" s="576" t="s">
        <v>590</v>
      </c>
      <c r="B18" s="577">
        <v>5332</v>
      </c>
      <c r="C18" s="71">
        <v>2554</v>
      </c>
      <c r="D18" s="71">
        <v>2778</v>
      </c>
      <c r="E18" s="72">
        <v>2290</v>
      </c>
      <c r="F18" s="71">
        <v>5311</v>
      </c>
      <c r="G18" s="71">
        <v>2554</v>
      </c>
      <c r="H18" s="71">
        <v>2757</v>
      </c>
      <c r="I18" s="72">
        <v>2375</v>
      </c>
      <c r="J18" s="71">
        <v>5301</v>
      </c>
      <c r="K18" s="71">
        <v>2539</v>
      </c>
      <c r="L18" s="71">
        <v>2762</v>
      </c>
      <c r="M18" s="72">
        <v>2414</v>
      </c>
      <c r="N18" s="71">
        <v>5486</v>
      </c>
      <c r="O18" s="71">
        <v>2613</v>
      </c>
      <c r="P18" s="71">
        <v>2873</v>
      </c>
      <c r="Q18" s="72">
        <v>2531</v>
      </c>
      <c r="R18" s="71">
        <v>5520</v>
      </c>
      <c r="S18" s="71">
        <v>2632</v>
      </c>
      <c r="T18" s="71">
        <v>2888</v>
      </c>
      <c r="U18" s="730">
        <v>2606</v>
      </c>
    </row>
    <row r="19" spans="1:21" ht="15" customHeight="1" x14ac:dyDescent="0.15">
      <c r="A19" s="576" t="s">
        <v>591</v>
      </c>
      <c r="B19" s="577">
        <v>4854</v>
      </c>
      <c r="C19" s="71">
        <v>2387</v>
      </c>
      <c r="D19" s="71">
        <v>2467</v>
      </c>
      <c r="E19" s="72">
        <v>1989</v>
      </c>
      <c r="F19" s="71">
        <v>4905</v>
      </c>
      <c r="G19" s="71">
        <v>2419</v>
      </c>
      <c r="H19" s="71">
        <v>2486</v>
      </c>
      <c r="I19" s="72">
        <v>2075</v>
      </c>
      <c r="J19" s="71">
        <v>4907</v>
      </c>
      <c r="K19" s="71">
        <v>2411</v>
      </c>
      <c r="L19" s="71">
        <v>2496</v>
      </c>
      <c r="M19" s="72">
        <v>2109</v>
      </c>
      <c r="N19" s="71">
        <v>4911</v>
      </c>
      <c r="O19" s="71">
        <v>2429</v>
      </c>
      <c r="P19" s="71">
        <v>2482</v>
      </c>
      <c r="Q19" s="72">
        <v>2151</v>
      </c>
      <c r="R19" s="71">
        <v>5176</v>
      </c>
      <c r="S19" s="71">
        <v>2557</v>
      </c>
      <c r="T19" s="71">
        <v>2619</v>
      </c>
      <c r="U19" s="730">
        <v>2282</v>
      </c>
    </row>
    <row r="20" spans="1:21" ht="15" customHeight="1" x14ac:dyDescent="0.15">
      <c r="A20" s="576" t="s">
        <v>592</v>
      </c>
      <c r="B20" s="577">
        <v>9155</v>
      </c>
      <c r="C20" s="71">
        <v>4424</v>
      </c>
      <c r="D20" s="71">
        <v>4731</v>
      </c>
      <c r="E20" s="72">
        <v>3821</v>
      </c>
      <c r="F20" s="71">
        <v>9362</v>
      </c>
      <c r="G20" s="71">
        <v>4563</v>
      </c>
      <c r="H20" s="71">
        <v>4799</v>
      </c>
      <c r="I20" s="72">
        <v>3980</v>
      </c>
      <c r="J20" s="71">
        <v>9522</v>
      </c>
      <c r="K20" s="71">
        <v>4643</v>
      </c>
      <c r="L20" s="71">
        <v>4879</v>
      </c>
      <c r="M20" s="72">
        <v>4065</v>
      </c>
      <c r="N20" s="71">
        <v>9573</v>
      </c>
      <c r="O20" s="71">
        <v>4650</v>
      </c>
      <c r="P20" s="71">
        <v>4923</v>
      </c>
      <c r="Q20" s="72">
        <v>4144</v>
      </c>
      <c r="R20" s="71">
        <v>9793</v>
      </c>
      <c r="S20" s="71">
        <v>4751</v>
      </c>
      <c r="T20" s="71">
        <v>5042</v>
      </c>
      <c r="U20" s="730">
        <v>4251</v>
      </c>
    </row>
    <row r="21" spans="1:21" ht="15" customHeight="1" x14ac:dyDescent="0.15">
      <c r="A21" s="576" t="s">
        <v>593</v>
      </c>
      <c r="B21" s="577">
        <v>8031</v>
      </c>
      <c r="C21" s="71">
        <v>4077</v>
      </c>
      <c r="D21" s="71">
        <v>3954</v>
      </c>
      <c r="E21" s="72">
        <v>3614</v>
      </c>
      <c r="F21" s="71">
        <v>8326</v>
      </c>
      <c r="G21" s="71">
        <v>4194</v>
      </c>
      <c r="H21" s="71">
        <v>4132</v>
      </c>
      <c r="I21" s="72">
        <v>3854</v>
      </c>
      <c r="J21" s="71">
        <v>8229</v>
      </c>
      <c r="K21" s="71">
        <v>4143</v>
      </c>
      <c r="L21" s="71">
        <v>4086</v>
      </c>
      <c r="M21" s="72">
        <v>3867</v>
      </c>
      <c r="N21" s="71">
        <v>8351</v>
      </c>
      <c r="O21" s="71">
        <v>4196</v>
      </c>
      <c r="P21" s="71">
        <v>4155</v>
      </c>
      <c r="Q21" s="72">
        <v>3985</v>
      </c>
      <c r="R21" s="71">
        <v>8524</v>
      </c>
      <c r="S21" s="71">
        <v>4279</v>
      </c>
      <c r="T21" s="71">
        <v>4245</v>
      </c>
      <c r="U21" s="730">
        <v>4096</v>
      </c>
    </row>
    <row r="22" spans="1:21" ht="15" customHeight="1" x14ac:dyDescent="0.15">
      <c r="A22" s="576" t="s">
        <v>594</v>
      </c>
      <c r="B22" s="577">
        <v>9438</v>
      </c>
      <c r="C22" s="71">
        <v>4812</v>
      </c>
      <c r="D22" s="71">
        <v>4626</v>
      </c>
      <c r="E22" s="72">
        <v>4200</v>
      </c>
      <c r="F22" s="71">
        <v>9767</v>
      </c>
      <c r="G22" s="71">
        <v>4959</v>
      </c>
      <c r="H22" s="71">
        <v>4808</v>
      </c>
      <c r="I22" s="72">
        <v>4374</v>
      </c>
      <c r="J22" s="71">
        <v>9850</v>
      </c>
      <c r="K22" s="71">
        <v>4981</v>
      </c>
      <c r="L22" s="71">
        <v>4869</v>
      </c>
      <c r="M22" s="72">
        <v>4455</v>
      </c>
      <c r="N22" s="71">
        <v>9865</v>
      </c>
      <c r="O22" s="71">
        <v>4975</v>
      </c>
      <c r="P22" s="71">
        <v>4890</v>
      </c>
      <c r="Q22" s="72">
        <v>4476</v>
      </c>
      <c r="R22" s="71">
        <v>9972</v>
      </c>
      <c r="S22" s="71">
        <v>5045</v>
      </c>
      <c r="T22" s="71">
        <v>4927</v>
      </c>
      <c r="U22" s="730">
        <v>4596</v>
      </c>
    </row>
    <row r="23" spans="1:21" ht="15" customHeight="1" x14ac:dyDescent="0.15">
      <c r="A23" s="576" t="s">
        <v>595</v>
      </c>
      <c r="B23" s="577">
        <v>5987</v>
      </c>
      <c r="C23" s="71">
        <v>2949</v>
      </c>
      <c r="D23" s="71">
        <v>3038</v>
      </c>
      <c r="E23" s="72">
        <v>2690</v>
      </c>
      <c r="F23" s="71">
        <v>6128</v>
      </c>
      <c r="G23" s="71">
        <v>3036</v>
      </c>
      <c r="H23" s="71">
        <v>3092</v>
      </c>
      <c r="I23" s="72">
        <v>2800</v>
      </c>
      <c r="J23" s="71">
        <v>6140</v>
      </c>
      <c r="K23" s="71">
        <v>3056</v>
      </c>
      <c r="L23" s="71">
        <v>3084</v>
      </c>
      <c r="M23" s="72">
        <v>2844</v>
      </c>
      <c r="N23" s="71">
        <v>6148</v>
      </c>
      <c r="O23" s="71">
        <v>3058</v>
      </c>
      <c r="P23" s="71">
        <v>3090</v>
      </c>
      <c r="Q23" s="72">
        <v>2899</v>
      </c>
      <c r="R23" s="71">
        <v>6195</v>
      </c>
      <c r="S23" s="71">
        <v>3076</v>
      </c>
      <c r="T23" s="71">
        <v>3119</v>
      </c>
      <c r="U23" s="730">
        <v>2973</v>
      </c>
    </row>
    <row r="24" spans="1:21" ht="15" customHeight="1" x14ac:dyDescent="0.15">
      <c r="A24" s="576" t="s">
        <v>596</v>
      </c>
      <c r="B24" s="577">
        <v>6490</v>
      </c>
      <c r="C24" s="71">
        <v>3082</v>
      </c>
      <c r="D24" s="71">
        <v>3408</v>
      </c>
      <c r="E24" s="72">
        <v>2513</v>
      </c>
      <c r="F24" s="71">
        <v>6569</v>
      </c>
      <c r="G24" s="71">
        <v>3147</v>
      </c>
      <c r="H24" s="71">
        <v>3422</v>
      </c>
      <c r="I24" s="72">
        <v>2608</v>
      </c>
      <c r="J24" s="71">
        <v>6555</v>
      </c>
      <c r="K24" s="71">
        <v>3123</v>
      </c>
      <c r="L24" s="71">
        <v>3432</v>
      </c>
      <c r="M24" s="72">
        <v>2635</v>
      </c>
      <c r="N24" s="71">
        <v>6492</v>
      </c>
      <c r="O24" s="71">
        <v>3095</v>
      </c>
      <c r="P24" s="71">
        <v>3397</v>
      </c>
      <c r="Q24" s="72">
        <v>2661</v>
      </c>
      <c r="R24" s="71">
        <v>6455</v>
      </c>
      <c r="S24" s="71">
        <v>3091</v>
      </c>
      <c r="T24" s="71">
        <v>3364</v>
      </c>
      <c r="U24" s="730">
        <v>2691</v>
      </c>
    </row>
    <row r="25" spans="1:21" ht="15" customHeight="1" x14ac:dyDescent="0.15">
      <c r="A25" s="576" t="s">
        <v>597</v>
      </c>
      <c r="B25" s="577">
        <v>5446</v>
      </c>
      <c r="C25" s="71">
        <v>2611</v>
      </c>
      <c r="D25" s="71">
        <v>2835</v>
      </c>
      <c r="E25" s="72">
        <v>2245</v>
      </c>
      <c r="F25" s="71">
        <v>5426</v>
      </c>
      <c r="G25" s="71">
        <v>2568</v>
      </c>
      <c r="H25" s="71">
        <v>2858</v>
      </c>
      <c r="I25" s="72">
        <v>2295</v>
      </c>
      <c r="J25" s="71">
        <v>5399</v>
      </c>
      <c r="K25" s="71">
        <v>2548</v>
      </c>
      <c r="L25" s="71">
        <v>2851</v>
      </c>
      <c r="M25" s="72">
        <v>2326</v>
      </c>
      <c r="N25" s="71">
        <v>5431</v>
      </c>
      <c r="O25" s="71">
        <v>2561</v>
      </c>
      <c r="P25" s="71">
        <v>2870</v>
      </c>
      <c r="Q25" s="72">
        <v>2355</v>
      </c>
      <c r="R25" s="71">
        <v>5366</v>
      </c>
      <c r="S25" s="71">
        <v>2539</v>
      </c>
      <c r="T25" s="71">
        <v>2827</v>
      </c>
      <c r="U25" s="730">
        <v>2380</v>
      </c>
    </row>
    <row r="26" spans="1:21" ht="15" customHeight="1" x14ac:dyDescent="0.15">
      <c r="A26" s="578" t="s">
        <v>598</v>
      </c>
      <c r="B26" s="579">
        <v>39</v>
      </c>
      <c r="C26" s="74">
        <v>5</v>
      </c>
      <c r="D26" s="74">
        <v>34</v>
      </c>
      <c r="E26" s="75">
        <v>24</v>
      </c>
      <c r="F26" s="74">
        <v>0</v>
      </c>
      <c r="G26" s="74">
        <v>0</v>
      </c>
      <c r="H26" s="74">
        <v>0</v>
      </c>
      <c r="I26" s="75">
        <v>0</v>
      </c>
      <c r="J26" s="74">
        <v>0</v>
      </c>
      <c r="K26" s="74">
        <v>0</v>
      </c>
      <c r="L26" s="74">
        <v>0</v>
      </c>
      <c r="M26" s="75">
        <v>0</v>
      </c>
      <c r="N26" s="74">
        <v>0</v>
      </c>
      <c r="O26" s="74">
        <v>0</v>
      </c>
      <c r="P26" s="74">
        <v>0</v>
      </c>
      <c r="Q26" s="75">
        <v>0</v>
      </c>
      <c r="R26" s="74">
        <v>0</v>
      </c>
      <c r="S26" s="74">
        <v>0</v>
      </c>
      <c r="T26" s="74">
        <v>0</v>
      </c>
      <c r="U26" s="535">
        <v>0</v>
      </c>
    </row>
    <row r="27" spans="1:21" s="495" customFormat="1" x14ac:dyDescent="0.15">
      <c r="A27" s="482"/>
      <c r="B27" s="494"/>
      <c r="C27" s="494"/>
      <c r="D27" s="494"/>
      <c r="E27" s="486"/>
      <c r="F27" s="494"/>
      <c r="G27" s="494"/>
      <c r="H27" s="494"/>
      <c r="I27" s="486"/>
      <c r="J27" s="494"/>
      <c r="K27" s="494"/>
      <c r="L27" s="494"/>
      <c r="M27" s="486"/>
      <c r="N27" s="494"/>
      <c r="O27" s="494"/>
      <c r="P27" s="494"/>
      <c r="Q27" s="486"/>
      <c r="R27" s="494"/>
      <c r="S27" s="494"/>
      <c r="T27" s="494"/>
      <c r="U27" s="486" t="s">
        <v>599</v>
      </c>
    </row>
    <row r="28" spans="1:21" x14ac:dyDescent="0.15">
      <c r="A28" s="478"/>
      <c r="B28" s="496"/>
      <c r="C28" s="496"/>
      <c r="D28" s="496"/>
      <c r="E28" s="496"/>
      <c r="F28" s="496"/>
      <c r="G28" s="496"/>
      <c r="H28" s="496"/>
      <c r="I28" s="496"/>
      <c r="J28" s="496"/>
      <c r="K28" s="496"/>
      <c r="L28" s="496"/>
      <c r="M28" s="496"/>
      <c r="N28" s="496"/>
      <c r="O28" s="496"/>
      <c r="P28" s="496"/>
      <c r="Q28" s="496"/>
    </row>
  </sheetData>
  <mergeCells count="11">
    <mergeCell ref="A3:A4"/>
    <mergeCell ref="B3:E3"/>
    <mergeCell ref="F3:I3"/>
    <mergeCell ref="J3:M3"/>
    <mergeCell ref="S2:U2"/>
    <mergeCell ref="R3:U3"/>
    <mergeCell ref="N3:Q3"/>
    <mergeCell ref="O2:Q2"/>
    <mergeCell ref="D2:E2"/>
    <mergeCell ref="H2:I2"/>
    <mergeCell ref="L2:M2"/>
  </mergeCells>
  <phoneticPr fontId="3"/>
  <pageMargins left="0.75" right="0.2" top="1" bottom="1" header="0.51200000000000001" footer="0.51200000000000001"/>
  <pageSetup paperSize="9" scale="75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6"/>
  <sheetViews>
    <sheetView showGridLines="0" zoomScaleNormal="100" zoomScalePageLayoutView="70" workbookViewId="0">
      <selection sqref="A1:G1"/>
    </sheetView>
  </sheetViews>
  <sheetFormatPr defaultRowHeight="13.5" x14ac:dyDescent="0.15"/>
  <cols>
    <col min="1" max="1" width="12.75" style="490" customWidth="1"/>
    <col min="2" max="14" width="12.375" style="490" customWidth="1"/>
    <col min="15" max="16" width="11.625" style="490" customWidth="1"/>
    <col min="17" max="16384" width="9" style="490"/>
  </cols>
  <sheetData>
    <row r="1" spans="1:14" ht="21" x14ac:dyDescent="0.15">
      <c r="A1" s="856" t="s">
        <v>600</v>
      </c>
      <c r="B1" s="856"/>
      <c r="C1" s="856"/>
      <c r="D1" s="856"/>
      <c r="E1" s="856"/>
      <c r="F1" s="856"/>
      <c r="G1" s="856"/>
      <c r="H1" s="857" t="s">
        <v>601</v>
      </c>
      <c r="I1" s="857"/>
      <c r="J1" s="857"/>
      <c r="K1" s="857"/>
      <c r="L1" s="857"/>
      <c r="M1" s="857"/>
      <c r="N1" s="857"/>
    </row>
    <row r="2" spans="1:14" ht="14.25" customHeight="1" x14ac:dyDescent="0.15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N2" s="537" t="s">
        <v>602</v>
      </c>
    </row>
    <row r="3" spans="1:14" ht="15" customHeight="1" x14ac:dyDescent="0.15">
      <c r="A3" s="858"/>
      <c r="B3" s="860" t="s">
        <v>603</v>
      </c>
      <c r="C3" s="861"/>
      <c r="D3" s="861"/>
      <c r="E3" s="497" t="s">
        <v>604</v>
      </c>
      <c r="F3" s="862" t="s">
        <v>558</v>
      </c>
      <c r="G3" s="498" t="s">
        <v>605</v>
      </c>
      <c r="H3" s="864"/>
      <c r="I3" s="861" t="s">
        <v>603</v>
      </c>
      <c r="J3" s="861"/>
      <c r="K3" s="861"/>
      <c r="L3" s="763" t="s">
        <v>604</v>
      </c>
      <c r="M3" s="862" t="s">
        <v>558</v>
      </c>
      <c r="N3" s="498" t="s">
        <v>605</v>
      </c>
    </row>
    <row r="4" spans="1:14" ht="15" customHeight="1" x14ac:dyDescent="0.15">
      <c r="A4" s="859"/>
      <c r="B4" s="568" t="s">
        <v>606</v>
      </c>
      <c r="C4" s="569" t="s">
        <v>556</v>
      </c>
      <c r="D4" s="569" t="s">
        <v>557</v>
      </c>
      <c r="E4" s="580" t="s">
        <v>607</v>
      </c>
      <c r="F4" s="863"/>
      <c r="G4" s="581" t="s">
        <v>608</v>
      </c>
      <c r="H4" s="865"/>
      <c r="I4" s="569" t="s">
        <v>606</v>
      </c>
      <c r="J4" s="569" t="s">
        <v>556</v>
      </c>
      <c r="K4" s="569" t="s">
        <v>557</v>
      </c>
      <c r="L4" s="764" t="s">
        <v>607</v>
      </c>
      <c r="M4" s="863"/>
      <c r="N4" s="581" t="s">
        <v>608</v>
      </c>
    </row>
    <row r="5" spans="1:14" s="495" customFormat="1" ht="15" customHeight="1" x14ac:dyDescent="0.15">
      <c r="A5" s="582" t="s">
        <v>560</v>
      </c>
      <c r="B5" s="583">
        <v>84420</v>
      </c>
      <c r="C5" s="80">
        <v>41501</v>
      </c>
      <c r="D5" s="80">
        <v>42919</v>
      </c>
      <c r="E5" s="80">
        <v>944</v>
      </c>
      <c r="F5" s="80">
        <v>30692</v>
      </c>
      <c r="G5" s="81">
        <v>2.7505538902645639</v>
      </c>
      <c r="H5" s="499" t="s">
        <v>561</v>
      </c>
      <c r="I5" s="78">
        <v>92108</v>
      </c>
      <c r="J5" s="82">
        <v>44972</v>
      </c>
      <c r="K5" s="82">
        <v>47136</v>
      </c>
      <c r="L5" s="82">
        <v>864</v>
      </c>
      <c r="M5" s="82">
        <v>38020</v>
      </c>
      <c r="N5" s="83">
        <v>2.4</v>
      </c>
    </row>
    <row r="6" spans="1:14" s="495" customFormat="1" ht="15" customHeight="1" x14ac:dyDescent="0.15">
      <c r="A6" s="582" t="s">
        <v>562</v>
      </c>
      <c r="B6" s="583">
        <v>85289</v>
      </c>
      <c r="C6" s="80">
        <v>41966</v>
      </c>
      <c r="D6" s="80">
        <v>43323</v>
      </c>
      <c r="E6" s="80">
        <v>869</v>
      </c>
      <c r="F6" s="80">
        <v>31426</v>
      </c>
      <c r="G6" s="81">
        <v>2.7139629606058677</v>
      </c>
      <c r="H6" s="499" t="s">
        <v>563</v>
      </c>
      <c r="I6" s="78">
        <v>92470</v>
      </c>
      <c r="J6" s="80">
        <v>45140</v>
      </c>
      <c r="K6" s="80">
        <v>47330</v>
      </c>
      <c r="L6" s="80">
        <v>362</v>
      </c>
      <c r="M6" s="80">
        <v>38517</v>
      </c>
      <c r="N6" s="81">
        <v>2.4</v>
      </c>
    </row>
    <row r="7" spans="1:14" s="495" customFormat="1" ht="15" customHeight="1" x14ac:dyDescent="0.15">
      <c r="A7" s="582" t="s">
        <v>564</v>
      </c>
      <c r="B7" s="584">
        <v>86281</v>
      </c>
      <c r="C7" s="80">
        <v>42437</v>
      </c>
      <c r="D7" s="80">
        <v>43844</v>
      </c>
      <c r="E7" s="80">
        <v>992</v>
      </c>
      <c r="F7" s="80">
        <v>32341</v>
      </c>
      <c r="G7" s="81">
        <v>2.667851952629789</v>
      </c>
      <c r="H7" s="499" t="s">
        <v>565</v>
      </c>
      <c r="I7" s="78">
        <v>93661</v>
      </c>
      <c r="J7" s="80">
        <v>45655</v>
      </c>
      <c r="K7" s="80">
        <v>48006</v>
      </c>
      <c r="L7" s="80">
        <v>1191</v>
      </c>
      <c r="M7" s="80">
        <v>39377</v>
      </c>
      <c r="N7" s="81">
        <v>2.4</v>
      </c>
    </row>
    <row r="8" spans="1:14" s="495" customFormat="1" ht="15" customHeight="1" x14ac:dyDescent="0.15">
      <c r="A8" s="582" t="s">
        <v>566</v>
      </c>
      <c r="B8" s="584">
        <v>87284</v>
      </c>
      <c r="C8" s="80">
        <v>42909</v>
      </c>
      <c r="D8" s="80">
        <v>44375</v>
      </c>
      <c r="E8" s="80">
        <v>1003</v>
      </c>
      <c r="F8" s="80">
        <v>33087</v>
      </c>
      <c r="G8" s="79">
        <v>2.638014930335177</v>
      </c>
      <c r="H8" s="499" t="s">
        <v>567</v>
      </c>
      <c r="I8" s="80">
        <v>95321</v>
      </c>
      <c r="J8" s="80">
        <v>46397</v>
      </c>
      <c r="K8" s="80">
        <v>48924</v>
      </c>
      <c r="L8" s="80">
        <v>1660</v>
      </c>
      <c r="M8" s="80">
        <v>40127</v>
      </c>
      <c r="N8" s="81">
        <v>2.3754828419767238</v>
      </c>
    </row>
    <row r="9" spans="1:14" s="495" customFormat="1" ht="15" customHeight="1" x14ac:dyDescent="0.15">
      <c r="A9" s="582" t="s">
        <v>568</v>
      </c>
      <c r="B9" s="583">
        <v>87579</v>
      </c>
      <c r="C9" s="78">
        <v>43039</v>
      </c>
      <c r="D9" s="78">
        <v>44540</v>
      </c>
      <c r="E9" s="78">
        <v>295</v>
      </c>
      <c r="F9" s="78">
        <v>33637</v>
      </c>
      <c r="G9" s="79">
        <v>2.6036507417427237</v>
      </c>
      <c r="H9" s="499" t="s">
        <v>569</v>
      </c>
      <c r="I9" s="80">
        <v>95913</v>
      </c>
      <c r="J9" s="80">
        <v>46734</v>
      </c>
      <c r="K9" s="80">
        <v>49179</v>
      </c>
      <c r="L9" s="80">
        <v>592</v>
      </c>
      <c r="M9" s="80">
        <v>40603</v>
      </c>
      <c r="N9" s="81">
        <v>2.3622146146836442</v>
      </c>
    </row>
    <row r="10" spans="1:14" s="495" customFormat="1" ht="15" customHeight="1" x14ac:dyDescent="0.15">
      <c r="A10" s="582" t="s">
        <v>570</v>
      </c>
      <c r="B10" s="583">
        <v>87886</v>
      </c>
      <c r="C10" s="78">
        <v>43195</v>
      </c>
      <c r="D10" s="78">
        <v>44691</v>
      </c>
      <c r="E10" s="78">
        <v>307</v>
      </c>
      <c r="F10" s="78">
        <v>34120</v>
      </c>
      <c r="G10" s="79">
        <v>2.5757913247362252</v>
      </c>
      <c r="H10" s="499" t="s">
        <v>571</v>
      </c>
      <c r="I10" s="78">
        <v>96663</v>
      </c>
      <c r="J10" s="78">
        <v>47089</v>
      </c>
      <c r="K10" s="78">
        <v>49574</v>
      </c>
      <c r="L10" s="78">
        <v>750</v>
      </c>
      <c r="M10" s="78">
        <v>41208</v>
      </c>
      <c r="N10" s="79">
        <v>2.3457338380896915</v>
      </c>
    </row>
    <row r="11" spans="1:14" s="495" customFormat="1" ht="15" customHeight="1" x14ac:dyDescent="0.15">
      <c r="A11" s="585" t="s">
        <v>609</v>
      </c>
      <c r="B11" s="584">
        <v>88873</v>
      </c>
      <c r="C11" s="80">
        <v>43641</v>
      </c>
      <c r="D11" s="80">
        <v>45232</v>
      </c>
      <c r="E11" s="80">
        <v>987</v>
      </c>
      <c r="F11" s="80">
        <v>35069</v>
      </c>
      <c r="G11" s="81">
        <v>2.5</v>
      </c>
      <c r="H11" s="499" t="s">
        <v>610</v>
      </c>
      <c r="I11" s="78">
        <v>97509</v>
      </c>
      <c r="J11" s="78">
        <v>47535</v>
      </c>
      <c r="K11" s="78">
        <v>49974</v>
      </c>
      <c r="L11" s="78">
        <v>846</v>
      </c>
      <c r="M11" s="78">
        <v>41938</v>
      </c>
      <c r="N11" s="79">
        <v>2.3250751108779628</v>
      </c>
    </row>
    <row r="12" spans="1:14" s="495" customFormat="1" ht="15" customHeight="1" x14ac:dyDescent="0.15">
      <c r="A12" s="585" t="s">
        <v>757</v>
      </c>
      <c r="B12" s="584">
        <v>89400</v>
      </c>
      <c r="C12" s="80">
        <v>43882</v>
      </c>
      <c r="D12" s="80">
        <v>45518</v>
      </c>
      <c r="E12" s="80">
        <v>527</v>
      </c>
      <c r="F12" s="80">
        <v>35748</v>
      </c>
      <c r="G12" s="81">
        <v>2.5008392077878483</v>
      </c>
      <c r="H12" s="500" t="s">
        <v>653</v>
      </c>
      <c r="I12" s="80">
        <v>98151</v>
      </c>
      <c r="J12" s="80">
        <v>47821</v>
      </c>
      <c r="K12" s="80">
        <v>50330</v>
      </c>
      <c r="L12" s="80">
        <v>642</v>
      </c>
      <c r="M12" s="80">
        <v>42696</v>
      </c>
      <c r="N12" s="81">
        <v>2.2988336143901069</v>
      </c>
    </row>
    <row r="13" spans="1:14" s="495" customFormat="1" ht="15" customHeight="1" x14ac:dyDescent="0.15">
      <c r="A13" s="582" t="s">
        <v>758</v>
      </c>
      <c r="B13" s="583">
        <v>89955</v>
      </c>
      <c r="C13" s="78">
        <v>44090</v>
      </c>
      <c r="D13" s="78">
        <v>45865</v>
      </c>
      <c r="E13" s="78">
        <v>555</v>
      </c>
      <c r="F13" s="78">
        <v>36381</v>
      </c>
      <c r="G13" s="79">
        <v>2.5</v>
      </c>
      <c r="H13" s="500" t="s">
        <v>533</v>
      </c>
      <c r="I13" s="80">
        <v>98377</v>
      </c>
      <c r="J13" s="80">
        <v>47838</v>
      </c>
      <c r="K13" s="80">
        <v>50539</v>
      </c>
      <c r="L13" s="80">
        <v>226</v>
      </c>
      <c r="M13" s="80">
        <v>43266</v>
      </c>
      <c r="N13" s="81">
        <v>2.2999999999999998</v>
      </c>
    </row>
    <row r="14" spans="1:14" s="495" customFormat="1" ht="15" customHeight="1" x14ac:dyDescent="0.15">
      <c r="A14" s="582" t="s">
        <v>759</v>
      </c>
      <c r="B14" s="583">
        <v>90653</v>
      </c>
      <c r="C14" s="78">
        <v>44367</v>
      </c>
      <c r="D14" s="78">
        <v>46286</v>
      </c>
      <c r="E14" s="78">
        <v>698</v>
      </c>
      <c r="F14" s="78">
        <v>36923</v>
      </c>
      <c r="G14" s="79">
        <v>2.5</v>
      </c>
      <c r="H14" s="500" t="s">
        <v>534</v>
      </c>
      <c r="I14" s="80">
        <v>98689</v>
      </c>
      <c r="J14" s="80">
        <v>47933</v>
      </c>
      <c r="K14" s="80">
        <v>50756</v>
      </c>
      <c r="L14" s="80">
        <v>312</v>
      </c>
      <c r="M14" s="80">
        <v>43999</v>
      </c>
      <c r="N14" s="81">
        <v>2.2000000000000002</v>
      </c>
    </row>
    <row r="15" spans="1:14" s="495" customFormat="1" ht="15" customHeight="1" x14ac:dyDescent="0.15">
      <c r="A15" s="586" t="s">
        <v>559</v>
      </c>
      <c r="B15" s="587">
        <v>91244</v>
      </c>
      <c r="C15" s="216">
        <v>44526</v>
      </c>
      <c r="D15" s="216">
        <v>46718</v>
      </c>
      <c r="E15" s="216">
        <v>591</v>
      </c>
      <c r="F15" s="216">
        <v>37409</v>
      </c>
      <c r="G15" s="501">
        <v>2.4</v>
      </c>
      <c r="H15" s="739" t="s">
        <v>756</v>
      </c>
      <c r="I15" s="740">
        <v>99678</v>
      </c>
      <c r="J15" s="740">
        <v>48452</v>
      </c>
      <c r="K15" s="740">
        <v>51226</v>
      </c>
      <c r="L15" s="740">
        <v>989</v>
      </c>
      <c r="M15" s="740">
        <v>45006</v>
      </c>
      <c r="N15" s="741">
        <v>2.2000000000000002</v>
      </c>
    </row>
    <row r="16" spans="1:14" s="495" customFormat="1" x14ac:dyDescent="0.15">
      <c r="A16" s="631" t="s">
        <v>638</v>
      </c>
      <c r="B16" s="478"/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86" t="s">
        <v>611</v>
      </c>
    </row>
    <row r="17" spans="1:14" x14ac:dyDescent="0.15">
      <c r="A17" s="173" t="s">
        <v>639</v>
      </c>
      <c r="B17" s="478"/>
      <c r="C17" s="478"/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</row>
    <row r="27" spans="1:14" x14ac:dyDescent="0.15">
      <c r="G27" s="502"/>
    </row>
    <row r="28" spans="1:14" x14ac:dyDescent="0.15">
      <c r="G28" s="502"/>
    </row>
    <row r="33" spans="4:7" x14ac:dyDescent="0.15">
      <c r="E33" s="502"/>
      <c r="F33" s="502"/>
    </row>
    <row r="34" spans="4:7" x14ac:dyDescent="0.15">
      <c r="D34" s="502"/>
      <c r="E34" s="502"/>
      <c r="F34" s="502"/>
      <c r="G34" s="502"/>
    </row>
    <row r="35" spans="4:7" x14ac:dyDescent="0.15">
      <c r="E35" s="502"/>
      <c r="F35" s="502"/>
    </row>
    <row r="36" spans="4:7" x14ac:dyDescent="0.15">
      <c r="E36" s="502"/>
      <c r="F36" s="502"/>
    </row>
  </sheetData>
  <mergeCells count="8">
    <mergeCell ref="A1:G1"/>
    <mergeCell ref="H1:N1"/>
    <mergeCell ref="A3:A4"/>
    <mergeCell ref="B3:D3"/>
    <mergeCell ref="F3:F4"/>
    <mergeCell ref="H3:H4"/>
    <mergeCell ref="I3:K3"/>
    <mergeCell ref="M3:M4"/>
  </mergeCells>
  <phoneticPr fontId="3"/>
  <pageMargins left="0.44" right="0.25" top="1" bottom="1" header="0.51200000000000001" footer="0.51200000000000001"/>
  <pageSetup paperSize="9" orientation="landscape" horizontalDpi="300" verticalDpi="300" copies="2" r:id="rId1"/>
  <headerFooter alignWithMargins="0"/>
  <colBreaks count="1" manualBreakCount="1">
    <brk id="7" max="1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50"/>
  <sheetViews>
    <sheetView showGridLines="0" zoomScaleNormal="100" workbookViewId="0">
      <selection sqref="A1:L1"/>
    </sheetView>
  </sheetViews>
  <sheetFormatPr defaultRowHeight="15" customHeight="1" x14ac:dyDescent="0.15"/>
  <cols>
    <col min="1" max="5" width="7.25" style="479" customWidth="1"/>
    <col min="6" max="8" width="7.25" style="91" customWidth="1"/>
    <col min="9" max="9" width="7.25" style="479" customWidth="1"/>
    <col min="10" max="12" width="7.25" style="91" customWidth="1"/>
    <col min="13" max="16384" width="9" style="479"/>
  </cols>
  <sheetData>
    <row r="1" spans="1:13" ht="21" x14ac:dyDescent="0.15">
      <c r="A1" s="829" t="s">
        <v>627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503"/>
    </row>
    <row r="2" spans="1:13" ht="15" customHeight="1" x14ac:dyDescent="0.15">
      <c r="A2" s="478"/>
      <c r="B2" s="478"/>
      <c r="C2" s="478"/>
      <c r="D2" s="478"/>
      <c r="E2" s="478"/>
      <c r="F2" s="85"/>
      <c r="G2" s="85"/>
      <c r="H2" s="85"/>
      <c r="I2" s="478"/>
      <c r="K2" s="588"/>
      <c r="L2" s="588" t="s">
        <v>760</v>
      </c>
    </row>
    <row r="3" spans="1:13" ht="17.100000000000001" customHeight="1" x14ac:dyDescent="0.15">
      <c r="A3" s="484" t="s">
        <v>654</v>
      </c>
      <c r="B3" s="485" t="s">
        <v>655</v>
      </c>
      <c r="C3" s="485" t="s">
        <v>656</v>
      </c>
      <c r="D3" s="504" t="s">
        <v>657</v>
      </c>
      <c r="E3" s="505" t="s">
        <v>654</v>
      </c>
      <c r="F3" s="86" t="s">
        <v>655</v>
      </c>
      <c r="G3" s="86" t="s">
        <v>656</v>
      </c>
      <c r="H3" s="87" t="s">
        <v>657</v>
      </c>
      <c r="I3" s="506" t="s">
        <v>654</v>
      </c>
      <c r="J3" s="86" t="s">
        <v>655</v>
      </c>
      <c r="K3" s="86" t="s">
        <v>656</v>
      </c>
      <c r="L3" s="88" t="s">
        <v>657</v>
      </c>
    </row>
    <row r="4" spans="1:13" ht="17.100000000000001" customHeight="1" thickBot="1" x14ac:dyDescent="0.2">
      <c r="A4" s="507" t="s">
        <v>655</v>
      </c>
      <c r="B4" s="742">
        <v>99678</v>
      </c>
      <c r="C4" s="742">
        <v>48452</v>
      </c>
      <c r="D4" s="742">
        <v>51226</v>
      </c>
      <c r="E4" s="508">
        <v>40</v>
      </c>
      <c r="F4" s="743">
        <v>1424</v>
      </c>
      <c r="G4" s="744">
        <v>702</v>
      </c>
      <c r="H4" s="745">
        <v>722</v>
      </c>
      <c r="I4" s="509">
        <v>81</v>
      </c>
      <c r="J4" s="743">
        <v>653</v>
      </c>
      <c r="K4" s="744">
        <v>272</v>
      </c>
      <c r="L4" s="746">
        <v>381</v>
      </c>
    </row>
    <row r="5" spans="1:13" ht="17.100000000000001" customHeight="1" thickTop="1" x14ac:dyDescent="0.15">
      <c r="A5" s="510" t="s">
        <v>658</v>
      </c>
      <c r="B5" s="743">
        <v>1114</v>
      </c>
      <c r="C5" s="743">
        <v>592</v>
      </c>
      <c r="D5" s="747">
        <v>522</v>
      </c>
      <c r="E5" s="508">
        <v>41</v>
      </c>
      <c r="F5" s="743">
        <v>1369</v>
      </c>
      <c r="G5" s="744">
        <v>691</v>
      </c>
      <c r="H5" s="745">
        <v>678</v>
      </c>
      <c r="I5" s="509">
        <v>82</v>
      </c>
      <c r="J5" s="743">
        <v>590</v>
      </c>
      <c r="K5" s="744">
        <v>244</v>
      </c>
      <c r="L5" s="746">
        <v>346</v>
      </c>
    </row>
    <row r="6" spans="1:13" ht="17.100000000000001" customHeight="1" x14ac:dyDescent="0.15">
      <c r="A6" s="511">
        <v>1</v>
      </c>
      <c r="B6" s="743">
        <v>1149</v>
      </c>
      <c r="C6" s="744">
        <v>596</v>
      </c>
      <c r="D6" s="748">
        <v>553</v>
      </c>
      <c r="E6" s="508">
        <v>42</v>
      </c>
      <c r="F6" s="743">
        <v>1452</v>
      </c>
      <c r="G6" s="744">
        <v>735</v>
      </c>
      <c r="H6" s="745">
        <v>717</v>
      </c>
      <c r="I6" s="509">
        <v>83</v>
      </c>
      <c r="J6" s="743">
        <v>549</v>
      </c>
      <c r="K6" s="744">
        <v>223</v>
      </c>
      <c r="L6" s="746">
        <v>326</v>
      </c>
    </row>
    <row r="7" spans="1:13" ht="17.100000000000001" customHeight="1" x14ac:dyDescent="0.15">
      <c r="A7" s="511">
        <v>2</v>
      </c>
      <c r="B7" s="743">
        <v>1213</v>
      </c>
      <c r="C7" s="744">
        <v>570</v>
      </c>
      <c r="D7" s="748">
        <v>643</v>
      </c>
      <c r="E7" s="508">
        <v>43</v>
      </c>
      <c r="F7" s="743">
        <v>1521</v>
      </c>
      <c r="G7" s="744">
        <v>749</v>
      </c>
      <c r="H7" s="745">
        <v>772</v>
      </c>
      <c r="I7" s="509">
        <v>84</v>
      </c>
      <c r="J7" s="743">
        <v>605</v>
      </c>
      <c r="K7" s="744">
        <v>250</v>
      </c>
      <c r="L7" s="746">
        <v>355</v>
      </c>
    </row>
    <row r="8" spans="1:13" ht="17.100000000000001" customHeight="1" x14ac:dyDescent="0.15">
      <c r="A8" s="511">
        <v>3</v>
      </c>
      <c r="B8" s="743">
        <v>1202</v>
      </c>
      <c r="C8" s="744">
        <v>634</v>
      </c>
      <c r="D8" s="748">
        <v>568</v>
      </c>
      <c r="E8" s="508">
        <v>44</v>
      </c>
      <c r="F8" s="743">
        <v>1513</v>
      </c>
      <c r="G8" s="744">
        <v>718</v>
      </c>
      <c r="H8" s="745">
        <v>795</v>
      </c>
      <c r="I8" s="509">
        <v>85</v>
      </c>
      <c r="J8" s="743">
        <v>468</v>
      </c>
      <c r="K8" s="744">
        <v>188</v>
      </c>
      <c r="L8" s="746">
        <v>280</v>
      </c>
    </row>
    <row r="9" spans="1:13" ht="17.100000000000001" customHeight="1" x14ac:dyDescent="0.15">
      <c r="A9" s="511">
        <v>4</v>
      </c>
      <c r="B9" s="743">
        <v>1176</v>
      </c>
      <c r="C9" s="744">
        <v>603</v>
      </c>
      <c r="D9" s="748">
        <v>573</v>
      </c>
      <c r="E9" s="508">
        <v>45</v>
      </c>
      <c r="F9" s="743">
        <v>1598</v>
      </c>
      <c r="G9" s="744">
        <v>800</v>
      </c>
      <c r="H9" s="745">
        <v>798</v>
      </c>
      <c r="I9" s="509">
        <v>86</v>
      </c>
      <c r="J9" s="743">
        <v>391</v>
      </c>
      <c r="K9" s="744">
        <v>150</v>
      </c>
      <c r="L9" s="746">
        <v>241</v>
      </c>
    </row>
    <row r="10" spans="1:13" ht="17.100000000000001" customHeight="1" x14ac:dyDescent="0.15">
      <c r="A10" s="511">
        <v>5</v>
      </c>
      <c r="B10" s="743">
        <v>1147</v>
      </c>
      <c r="C10" s="744">
        <v>565</v>
      </c>
      <c r="D10" s="748">
        <v>582</v>
      </c>
      <c r="E10" s="508">
        <v>46</v>
      </c>
      <c r="F10" s="743">
        <v>1583</v>
      </c>
      <c r="G10" s="744">
        <v>805</v>
      </c>
      <c r="H10" s="745">
        <v>778</v>
      </c>
      <c r="I10" s="509">
        <v>87</v>
      </c>
      <c r="J10" s="743">
        <v>350</v>
      </c>
      <c r="K10" s="744">
        <v>122</v>
      </c>
      <c r="L10" s="746">
        <v>228</v>
      </c>
    </row>
    <row r="11" spans="1:13" ht="17.100000000000001" customHeight="1" x14ac:dyDescent="0.15">
      <c r="A11" s="511">
        <v>6</v>
      </c>
      <c r="B11" s="743">
        <v>1145</v>
      </c>
      <c r="C11" s="744">
        <v>564</v>
      </c>
      <c r="D11" s="748">
        <v>581</v>
      </c>
      <c r="E11" s="508">
        <v>47</v>
      </c>
      <c r="F11" s="743">
        <v>1600</v>
      </c>
      <c r="G11" s="744">
        <v>792</v>
      </c>
      <c r="H11" s="745">
        <v>808</v>
      </c>
      <c r="I11" s="509">
        <v>88</v>
      </c>
      <c r="J11" s="743">
        <v>321</v>
      </c>
      <c r="K11" s="744">
        <v>110</v>
      </c>
      <c r="L11" s="746">
        <v>211</v>
      </c>
    </row>
    <row r="12" spans="1:13" ht="17.100000000000001" customHeight="1" x14ac:dyDescent="0.15">
      <c r="A12" s="511">
        <v>7</v>
      </c>
      <c r="B12" s="743">
        <v>1218</v>
      </c>
      <c r="C12" s="744">
        <v>607</v>
      </c>
      <c r="D12" s="748">
        <v>611</v>
      </c>
      <c r="E12" s="508">
        <v>48</v>
      </c>
      <c r="F12" s="743">
        <v>1504</v>
      </c>
      <c r="G12" s="744">
        <v>706</v>
      </c>
      <c r="H12" s="745">
        <v>798</v>
      </c>
      <c r="I12" s="509">
        <v>89</v>
      </c>
      <c r="J12" s="743">
        <v>242</v>
      </c>
      <c r="K12" s="744">
        <v>83</v>
      </c>
      <c r="L12" s="746">
        <v>159</v>
      </c>
    </row>
    <row r="13" spans="1:13" ht="17.100000000000001" customHeight="1" x14ac:dyDescent="0.15">
      <c r="A13" s="511">
        <v>8</v>
      </c>
      <c r="B13" s="743">
        <v>1197</v>
      </c>
      <c r="C13" s="744">
        <v>623</v>
      </c>
      <c r="D13" s="748">
        <v>574</v>
      </c>
      <c r="E13" s="508">
        <v>49</v>
      </c>
      <c r="F13" s="743">
        <v>1471</v>
      </c>
      <c r="G13" s="744">
        <v>713</v>
      </c>
      <c r="H13" s="745">
        <v>758</v>
      </c>
      <c r="I13" s="509">
        <v>90</v>
      </c>
      <c r="J13" s="743">
        <v>209</v>
      </c>
      <c r="K13" s="744">
        <v>51</v>
      </c>
      <c r="L13" s="746">
        <v>158</v>
      </c>
    </row>
    <row r="14" spans="1:13" ht="17.100000000000001" customHeight="1" x14ac:dyDescent="0.15">
      <c r="A14" s="511">
        <v>9</v>
      </c>
      <c r="B14" s="743">
        <v>1193</v>
      </c>
      <c r="C14" s="744">
        <v>627</v>
      </c>
      <c r="D14" s="748">
        <v>566</v>
      </c>
      <c r="E14" s="508">
        <v>50</v>
      </c>
      <c r="F14" s="743">
        <v>1452</v>
      </c>
      <c r="G14" s="744">
        <v>685</v>
      </c>
      <c r="H14" s="745">
        <v>767</v>
      </c>
      <c r="I14" s="509">
        <v>91</v>
      </c>
      <c r="J14" s="743">
        <v>206</v>
      </c>
      <c r="K14" s="744">
        <v>65</v>
      </c>
      <c r="L14" s="746">
        <v>141</v>
      </c>
    </row>
    <row r="15" spans="1:13" ht="17.100000000000001" customHeight="1" x14ac:dyDescent="0.15">
      <c r="A15" s="511">
        <v>10</v>
      </c>
      <c r="B15" s="743">
        <v>1194</v>
      </c>
      <c r="C15" s="744">
        <v>601</v>
      </c>
      <c r="D15" s="748">
        <v>593</v>
      </c>
      <c r="E15" s="508">
        <v>51</v>
      </c>
      <c r="F15" s="743">
        <v>1406</v>
      </c>
      <c r="G15" s="744">
        <v>686</v>
      </c>
      <c r="H15" s="745">
        <v>720</v>
      </c>
      <c r="I15" s="509">
        <v>92</v>
      </c>
      <c r="J15" s="743">
        <v>153</v>
      </c>
      <c r="K15" s="744">
        <v>31</v>
      </c>
      <c r="L15" s="748">
        <v>122</v>
      </c>
      <c r="M15" s="536"/>
    </row>
    <row r="16" spans="1:13" ht="17.100000000000001" customHeight="1" x14ac:dyDescent="0.15">
      <c r="A16" s="511">
        <v>11</v>
      </c>
      <c r="B16" s="743">
        <v>1144</v>
      </c>
      <c r="C16" s="744">
        <v>552</v>
      </c>
      <c r="D16" s="748">
        <v>592</v>
      </c>
      <c r="E16" s="508">
        <v>52</v>
      </c>
      <c r="F16" s="743">
        <v>1313</v>
      </c>
      <c r="G16" s="744">
        <v>638</v>
      </c>
      <c r="H16" s="745">
        <v>675</v>
      </c>
      <c r="I16" s="509">
        <v>93</v>
      </c>
      <c r="J16" s="743">
        <v>104</v>
      </c>
      <c r="K16" s="744">
        <v>15</v>
      </c>
      <c r="L16" s="748">
        <v>89</v>
      </c>
      <c r="M16" s="536"/>
    </row>
    <row r="17" spans="1:15" ht="17.100000000000001" customHeight="1" x14ac:dyDescent="0.15">
      <c r="A17" s="511">
        <v>12</v>
      </c>
      <c r="B17" s="743">
        <v>1126</v>
      </c>
      <c r="C17" s="744">
        <v>590</v>
      </c>
      <c r="D17" s="748">
        <v>536</v>
      </c>
      <c r="E17" s="508">
        <v>53</v>
      </c>
      <c r="F17" s="743">
        <v>1092</v>
      </c>
      <c r="G17" s="744">
        <v>566</v>
      </c>
      <c r="H17" s="745">
        <v>526</v>
      </c>
      <c r="I17" s="509">
        <v>94</v>
      </c>
      <c r="J17" s="743">
        <v>106</v>
      </c>
      <c r="K17" s="744">
        <v>20</v>
      </c>
      <c r="L17" s="748">
        <v>86</v>
      </c>
      <c r="M17" s="536"/>
    </row>
    <row r="18" spans="1:15" ht="17.100000000000001" customHeight="1" x14ac:dyDescent="0.15">
      <c r="A18" s="511">
        <v>13</v>
      </c>
      <c r="B18" s="743">
        <v>1149</v>
      </c>
      <c r="C18" s="744">
        <v>580</v>
      </c>
      <c r="D18" s="748">
        <v>569</v>
      </c>
      <c r="E18" s="508">
        <v>54</v>
      </c>
      <c r="F18" s="743">
        <v>1235</v>
      </c>
      <c r="G18" s="744">
        <v>556</v>
      </c>
      <c r="H18" s="745">
        <v>679</v>
      </c>
      <c r="I18" s="509">
        <v>95</v>
      </c>
      <c r="J18" s="743">
        <v>82</v>
      </c>
      <c r="K18" s="744">
        <v>21</v>
      </c>
      <c r="L18" s="748">
        <v>61</v>
      </c>
      <c r="M18" s="536"/>
    </row>
    <row r="19" spans="1:15" ht="17.100000000000001" customHeight="1" x14ac:dyDescent="0.15">
      <c r="A19" s="511">
        <v>14</v>
      </c>
      <c r="B19" s="743">
        <v>1058</v>
      </c>
      <c r="C19" s="744">
        <v>542</v>
      </c>
      <c r="D19" s="748">
        <v>516</v>
      </c>
      <c r="E19" s="508">
        <v>55</v>
      </c>
      <c r="F19" s="743">
        <v>1167</v>
      </c>
      <c r="G19" s="744">
        <v>606</v>
      </c>
      <c r="H19" s="745">
        <v>561</v>
      </c>
      <c r="I19" s="509">
        <v>96</v>
      </c>
      <c r="J19" s="743">
        <v>67</v>
      </c>
      <c r="K19" s="744">
        <v>16</v>
      </c>
      <c r="L19" s="748">
        <v>51</v>
      </c>
      <c r="M19" s="536"/>
    </row>
    <row r="20" spans="1:15" ht="17.100000000000001" customHeight="1" x14ac:dyDescent="0.15">
      <c r="A20" s="511">
        <v>15</v>
      </c>
      <c r="B20" s="743">
        <v>1087</v>
      </c>
      <c r="C20" s="744">
        <v>536</v>
      </c>
      <c r="D20" s="748">
        <v>551</v>
      </c>
      <c r="E20" s="508">
        <v>56</v>
      </c>
      <c r="F20" s="743">
        <v>1204</v>
      </c>
      <c r="G20" s="744">
        <v>588</v>
      </c>
      <c r="H20" s="745">
        <v>616</v>
      </c>
      <c r="I20" s="509">
        <v>97</v>
      </c>
      <c r="J20" s="743">
        <v>49</v>
      </c>
      <c r="K20" s="744">
        <v>7</v>
      </c>
      <c r="L20" s="748">
        <v>42</v>
      </c>
      <c r="M20" s="536"/>
    </row>
    <row r="21" spans="1:15" ht="17.100000000000001" customHeight="1" x14ac:dyDescent="0.15">
      <c r="A21" s="511">
        <v>16</v>
      </c>
      <c r="B21" s="743">
        <v>1079</v>
      </c>
      <c r="C21" s="744">
        <v>556</v>
      </c>
      <c r="D21" s="748">
        <v>523</v>
      </c>
      <c r="E21" s="508">
        <v>57</v>
      </c>
      <c r="F21" s="743">
        <v>1071</v>
      </c>
      <c r="G21" s="744">
        <v>516</v>
      </c>
      <c r="H21" s="745">
        <v>555</v>
      </c>
      <c r="I21" s="509">
        <v>98</v>
      </c>
      <c r="J21" s="743">
        <v>40</v>
      </c>
      <c r="K21" s="744">
        <v>4</v>
      </c>
      <c r="L21" s="748">
        <v>36</v>
      </c>
      <c r="M21" s="536"/>
    </row>
    <row r="22" spans="1:15" ht="17.100000000000001" customHeight="1" x14ac:dyDescent="0.15">
      <c r="A22" s="511">
        <v>17</v>
      </c>
      <c r="B22" s="743">
        <v>1117</v>
      </c>
      <c r="C22" s="744">
        <v>590</v>
      </c>
      <c r="D22" s="748">
        <v>527</v>
      </c>
      <c r="E22" s="508">
        <v>58</v>
      </c>
      <c r="F22" s="743">
        <v>1097</v>
      </c>
      <c r="G22" s="744">
        <v>551</v>
      </c>
      <c r="H22" s="745">
        <v>546</v>
      </c>
      <c r="I22" s="509">
        <v>99</v>
      </c>
      <c r="J22" s="743">
        <v>23</v>
      </c>
      <c r="K22" s="71">
        <v>3</v>
      </c>
      <c r="L22" s="748">
        <v>20</v>
      </c>
      <c r="M22" s="536"/>
    </row>
    <row r="23" spans="1:15" ht="17.100000000000001" customHeight="1" x14ac:dyDescent="0.15">
      <c r="A23" s="511">
        <v>18</v>
      </c>
      <c r="B23" s="743">
        <v>1176</v>
      </c>
      <c r="C23" s="744">
        <v>620</v>
      </c>
      <c r="D23" s="748">
        <v>556</v>
      </c>
      <c r="E23" s="508">
        <v>59</v>
      </c>
      <c r="F23" s="743">
        <v>1073</v>
      </c>
      <c r="G23" s="744">
        <v>560</v>
      </c>
      <c r="H23" s="745">
        <v>513</v>
      </c>
      <c r="I23" s="509">
        <v>100</v>
      </c>
      <c r="J23" s="743">
        <v>18</v>
      </c>
      <c r="K23" s="71">
        <v>1</v>
      </c>
      <c r="L23" s="748">
        <v>17</v>
      </c>
      <c r="M23" s="536"/>
    </row>
    <row r="24" spans="1:15" ht="17.100000000000001" customHeight="1" x14ac:dyDescent="0.15">
      <c r="A24" s="511">
        <v>19</v>
      </c>
      <c r="B24" s="743">
        <v>1127</v>
      </c>
      <c r="C24" s="744">
        <v>585</v>
      </c>
      <c r="D24" s="748">
        <v>542</v>
      </c>
      <c r="E24" s="508">
        <v>60</v>
      </c>
      <c r="F24" s="743">
        <v>1102</v>
      </c>
      <c r="G24" s="744">
        <v>525</v>
      </c>
      <c r="H24" s="745">
        <v>577</v>
      </c>
      <c r="I24" s="509">
        <v>101</v>
      </c>
      <c r="J24" s="743">
        <v>9</v>
      </c>
      <c r="K24" s="71">
        <v>2</v>
      </c>
      <c r="L24" s="748">
        <v>7</v>
      </c>
      <c r="M24" s="536"/>
    </row>
    <row r="25" spans="1:15" ht="17.100000000000001" customHeight="1" x14ac:dyDescent="0.15">
      <c r="A25" s="511">
        <v>20</v>
      </c>
      <c r="B25" s="743">
        <v>1183</v>
      </c>
      <c r="C25" s="744">
        <v>613</v>
      </c>
      <c r="D25" s="748">
        <v>570</v>
      </c>
      <c r="E25" s="508">
        <v>61</v>
      </c>
      <c r="F25" s="743">
        <v>1117</v>
      </c>
      <c r="G25" s="744">
        <v>554</v>
      </c>
      <c r="H25" s="745">
        <v>563</v>
      </c>
      <c r="I25" s="509">
        <v>102</v>
      </c>
      <c r="J25" s="743">
        <v>14</v>
      </c>
      <c r="K25" s="71">
        <v>1</v>
      </c>
      <c r="L25" s="748">
        <v>13</v>
      </c>
      <c r="M25" s="536"/>
    </row>
    <row r="26" spans="1:15" ht="17.100000000000001" customHeight="1" x14ac:dyDescent="0.15">
      <c r="A26" s="511">
        <v>21</v>
      </c>
      <c r="B26" s="743">
        <v>1152</v>
      </c>
      <c r="C26" s="744">
        <v>615</v>
      </c>
      <c r="D26" s="748">
        <v>537</v>
      </c>
      <c r="E26" s="508">
        <v>62</v>
      </c>
      <c r="F26" s="743">
        <v>1058</v>
      </c>
      <c r="G26" s="744">
        <v>526</v>
      </c>
      <c r="H26" s="745">
        <v>532</v>
      </c>
      <c r="I26" s="509">
        <v>103</v>
      </c>
      <c r="J26" s="743">
        <v>6</v>
      </c>
      <c r="K26" s="71">
        <v>0</v>
      </c>
      <c r="L26" s="748">
        <v>6</v>
      </c>
      <c r="M26" s="536"/>
    </row>
    <row r="27" spans="1:15" ht="17.100000000000001" customHeight="1" x14ac:dyDescent="0.15">
      <c r="A27" s="511">
        <v>22</v>
      </c>
      <c r="B27" s="743">
        <v>1177</v>
      </c>
      <c r="C27" s="744">
        <v>610</v>
      </c>
      <c r="D27" s="748">
        <v>567</v>
      </c>
      <c r="E27" s="508">
        <v>63</v>
      </c>
      <c r="F27" s="743">
        <v>1085</v>
      </c>
      <c r="G27" s="749">
        <v>507</v>
      </c>
      <c r="H27" s="745">
        <v>578</v>
      </c>
      <c r="I27" s="509">
        <v>104</v>
      </c>
      <c r="J27" s="743">
        <v>4</v>
      </c>
      <c r="K27" s="71">
        <v>0</v>
      </c>
      <c r="L27" s="748">
        <v>4</v>
      </c>
      <c r="M27" s="536"/>
    </row>
    <row r="28" spans="1:15" ht="17.100000000000001" customHeight="1" x14ac:dyDescent="0.15">
      <c r="A28" s="511">
        <v>23</v>
      </c>
      <c r="B28" s="743">
        <v>1183</v>
      </c>
      <c r="C28" s="744">
        <v>640</v>
      </c>
      <c r="D28" s="748">
        <v>543</v>
      </c>
      <c r="E28" s="508">
        <v>64</v>
      </c>
      <c r="F28" s="743">
        <v>1094</v>
      </c>
      <c r="G28" s="744">
        <v>540</v>
      </c>
      <c r="H28" s="745">
        <v>554</v>
      </c>
      <c r="I28" s="509">
        <v>105</v>
      </c>
      <c r="J28" s="574">
        <v>2</v>
      </c>
      <c r="K28" s="71">
        <v>0</v>
      </c>
      <c r="L28" s="72">
        <v>2</v>
      </c>
      <c r="M28" s="536"/>
    </row>
    <row r="29" spans="1:15" ht="17.100000000000001" customHeight="1" x14ac:dyDescent="0.15">
      <c r="A29" s="511">
        <v>24</v>
      </c>
      <c r="B29" s="743">
        <v>1149</v>
      </c>
      <c r="C29" s="744">
        <v>566</v>
      </c>
      <c r="D29" s="748">
        <v>583</v>
      </c>
      <c r="E29" s="508">
        <v>65</v>
      </c>
      <c r="F29" s="743">
        <v>1157</v>
      </c>
      <c r="G29" s="744">
        <v>582</v>
      </c>
      <c r="H29" s="745">
        <v>575</v>
      </c>
      <c r="I29" s="509">
        <v>106</v>
      </c>
      <c r="J29" s="743">
        <v>1</v>
      </c>
      <c r="K29" s="71">
        <v>0</v>
      </c>
      <c r="L29" s="72">
        <v>1</v>
      </c>
      <c r="M29" s="536"/>
    </row>
    <row r="30" spans="1:15" ht="17.100000000000001" customHeight="1" x14ac:dyDescent="0.15">
      <c r="A30" s="511">
        <v>25</v>
      </c>
      <c r="B30" s="743">
        <v>1183</v>
      </c>
      <c r="C30" s="744">
        <v>597</v>
      </c>
      <c r="D30" s="748">
        <v>586</v>
      </c>
      <c r="E30" s="508">
        <v>66</v>
      </c>
      <c r="F30" s="743">
        <v>1210</v>
      </c>
      <c r="G30" s="744">
        <v>587</v>
      </c>
      <c r="H30" s="745">
        <v>623</v>
      </c>
      <c r="I30" s="509">
        <v>107</v>
      </c>
      <c r="J30" s="71">
        <v>0</v>
      </c>
      <c r="K30" s="71">
        <v>0</v>
      </c>
      <c r="L30" s="72">
        <v>0</v>
      </c>
      <c r="M30" s="536"/>
      <c r="O30" s="665"/>
    </row>
    <row r="31" spans="1:15" ht="17.100000000000001" customHeight="1" x14ac:dyDescent="0.15">
      <c r="A31" s="511">
        <v>26</v>
      </c>
      <c r="B31" s="743">
        <v>1134</v>
      </c>
      <c r="C31" s="744">
        <v>563</v>
      </c>
      <c r="D31" s="748">
        <v>571</v>
      </c>
      <c r="E31" s="508">
        <v>67</v>
      </c>
      <c r="F31" s="743">
        <v>1120</v>
      </c>
      <c r="G31" s="744">
        <v>537</v>
      </c>
      <c r="H31" s="745">
        <v>585</v>
      </c>
      <c r="I31" s="509">
        <v>108</v>
      </c>
      <c r="J31" s="71">
        <v>1</v>
      </c>
      <c r="K31" s="71">
        <v>0</v>
      </c>
      <c r="L31" s="72">
        <v>1</v>
      </c>
      <c r="M31" s="536"/>
    </row>
    <row r="32" spans="1:15" ht="17.100000000000001" customHeight="1" x14ac:dyDescent="0.15">
      <c r="A32" s="511">
        <v>27</v>
      </c>
      <c r="B32" s="743">
        <v>1153</v>
      </c>
      <c r="C32" s="744">
        <v>590</v>
      </c>
      <c r="D32" s="748">
        <v>563</v>
      </c>
      <c r="E32" s="508">
        <v>68</v>
      </c>
      <c r="F32" s="743">
        <v>1184</v>
      </c>
      <c r="G32" s="744">
        <v>575</v>
      </c>
      <c r="H32" s="745">
        <v>609</v>
      </c>
      <c r="I32" s="509">
        <v>109</v>
      </c>
      <c r="J32" s="71" t="s">
        <v>216</v>
      </c>
      <c r="K32" s="71" t="s">
        <v>216</v>
      </c>
      <c r="L32" s="72" t="s">
        <v>216</v>
      </c>
      <c r="M32" s="536"/>
    </row>
    <row r="33" spans="1:13" ht="17.100000000000001" customHeight="1" x14ac:dyDescent="0.15">
      <c r="A33" s="511">
        <v>28</v>
      </c>
      <c r="B33" s="743">
        <v>1212</v>
      </c>
      <c r="C33" s="744">
        <v>607</v>
      </c>
      <c r="D33" s="748">
        <v>605</v>
      </c>
      <c r="E33" s="508">
        <v>69</v>
      </c>
      <c r="F33" s="743">
        <v>1136</v>
      </c>
      <c r="G33" s="744">
        <v>521</v>
      </c>
      <c r="H33" s="745">
        <v>615</v>
      </c>
      <c r="I33" s="509">
        <v>110</v>
      </c>
      <c r="J33" s="71" t="s">
        <v>216</v>
      </c>
      <c r="K33" s="71" t="s">
        <v>216</v>
      </c>
      <c r="L33" s="72" t="s">
        <v>216</v>
      </c>
      <c r="M33" s="536"/>
    </row>
    <row r="34" spans="1:13" ht="17.100000000000001" customHeight="1" x14ac:dyDescent="0.15">
      <c r="A34" s="511">
        <v>29</v>
      </c>
      <c r="B34" s="743">
        <v>1137</v>
      </c>
      <c r="C34" s="744">
        <v>545</v>
      </c>
      <c r="D34" s="745">
        <v>592</v>
      </c>
      <c r="E34" s="508">
        <v>70</v>
      </c>
      <c r="F34" s="743">
        <v>1064</v>
      </c>
      <c r="G34" s="744">
        <v>487</v>
      </c>
      <c r="H34" s="745">
        <v>577</v>
      </c>
      <c r="I34" s="509">
        <v>111</v>
      </c>
      <c r="J34" s="71" t="s">
        <v>216</v>
      </c>
      <c r="K34" s="71" t="s">
        <v>216</v>
      </c>
      <c r="L34" s="72" t="s">
        <v>216</v>
      </c>
      <c r="M34" s="536"/>
    </row>
    <row r="35" spans="1:13" ht="17.100000000000001" customHeight="1" x14ac:dyDescent="0.15">
      <c r="A35" s="511">
        <v>30</v>
      </c>
      <c r="B35" s="743">
        <v>1135</v>
      </c>
      <c r="C35" s="744">
        <v>547</v>
      </c>
      <c r="D35" s="748">
        <v>588</v>
      </c>
      <c r="E35" s="508">
        <v>71</v>
      </c>
      <c r="F35" s="743">
        <v>1032</v>
      </c>
      <c r="G35" s="744">
        <v>488</v>
      </c>
      <c r="H35" s="745">
        <v>544</v>
      </c>
      <c r="I35" s="509">
        <v>112</v>
      </c>
      <c r="J35" s="71" t="s">
        <v>216</v>
      </c>
      <c r="K35" s="71" t="s">
        <v>216</v>
      </c>
      <c r="L35" s="72" t="s">
        <v>216</v>
      </c>
      <c r="M35" s="536"/>
    </row>
    <row r="36" spans="1:13" ht="17.100000000000001" customHeight="1" x14ac:dyDescent="0.15">
      <c r="A36" s="511">
        <v>31</v>
      </c>
      <c r="B36" s="743">
        <v>1220</v>
      </c>
      <c r="C36" s="744">
        <v>574</v>
      </c>
      <c r="D36" s="748">
        <v>646</v>
      </c>
      <c r="E36" s="508">
        <v>72</v>
      </c>
      <c r="F36" s="743">
        <v>1035</v>
      </c>
      <c r="G36" s="744">
        <v>473</v>
      </c>
      <c r="H36" s="745">
        <v>562</v>
      </c>
      <c r="I36" s="509">
        <v>113</v>
      </c>
      <c r="J36" s="71" t="s">
        <v>216</v>
      </c>
      <c r="K36" s="71" t="s">
        <v>216</v>
      </c>
      <c r="L36" s="72" t="s">
        <v>216</v>
      </c>
      <c r="M36" s="536"/>
    </row>
    <row r="37" spans="1:13" ht="17.100000000000001" customHeight="1" x14ac:dyDescent="0.15">
      <c r="A37" s="511">
        <v>32</v>
      </c>
      <c r="B37" s="743">
        <v>1308</v>
      </c>
      <c r="C37" s="744">
        <v>614</v>
      </c>
      <c r="D37" s="748">
        <v>694</v>
      </c>
      <c r="E37" s="508">
        <v>73</v>
      </c>
      <c r="F37" s="743">
        <v>501</v>
      </c>
      <c r="G37" s="744">
        <v>224</v>
      </c>
      <c r="H37" s="745">
        <v>277</v>
      </c>
      <c r="I37" s="508">
        <v>114</v>
      </c>
      <c r="J37" s="71" t="s">
        <v>216</v>
      </c>
      <c r="K37" s="71" t="s">
        <v>216</v>
      </c>
      <c r="L37" s="72" t="s">
        <v>216</v>
      </c>
      <c r="M37" s="536"/>
    </row>
    <row r="38" spans="1:13" ht="17.100000000000001" customHeight="1" x14ac:dyDescent="0.15">
      <c r="A38" s="511">
        <v>33</v>
      </c>
      <c r="B38" s="743">
        <v>1375</v>
      </c>
      <c r="C38" s="744">
        <v>671</v>
      </c>
      <c r="D38" s="748">
        <v>704</v>
      </c>
      <c r="E38" s="508">
        <v>74</v>
      </c>
      <c r="F38" s="743">
        <v>486</v>
      </c>
      <c r="G38" s="744">
        <v>231</v>
      </c>
      <c r="H38" s="745">
        <v>255</v>
      </c>
      <c r="I38" s="512" t="s">
        <v>659</v>
      </c>
      <c r="J38" s="750">
        <v>17425</v>
      </c>
      <c r="K38" s="750">
        <v>8797</v>
      </c>
      <c r="L38" s="751">
        <v>8628</v>
      </c>
    </row>
    <row r="39" spans="1:13" ht="17.100000000000001" customHeight="1" x14ac:dyDescent="0.15">
      <c r="A39" s="511">
        <v>34</v>
      </c>
      <c r="B39" s="743">
        <v>1356</v>
      </c>
      <c r="C39" s="744">
        <v>658</v>
      </c>
      <c r="D39" s="748">
        <v>698</v>
      </c>
      <c r="E39" s="508">
        <v>75</v>
      </c>
      <c r="F39" s="743">
        <v>603</v>
      </c>
      <c r="G39" s="744">
        <v>266</v>
      </c>
      <c r="H39" s="745">
        <v>337</v>
      </c>
      <c r="I39" s="512" t="s">
        <v>660</v>
      </c>
      <c r="J39" s="750">
        <v>63100</v>
      </c>
      <c r="K39" s="750">
        <v>31311</v>
      </c>
      <c r="L39" s="751">
        <v>31789</v>
      </c>
    </row>
    <row r="40" spans="1:13" ht="17.100000000000001" customHeight="1" x14ac:dyDescent="0.15">
      <c r="A40" s="511">
        <v>35</v>
      </c>
      <c r="B40" s="743">
        <v>1387</v>
      </c>
      <c r="C40" s="744">
        <v>686</v>
      </c>
      <c r="D40" s="748">
        <v>701</v>
      </c>
      <c r="E40" s="508">
        <v>76</v>
      </c>
      <c r="F40" s="743">
        <v>670</v>
      </c>
      <c r="G40" s="744">
        <v>310</v>
      </c>
      <c r="H40" s="745">
        <v>360</v>
      </c>
      <c r="I40" s="513" t="s">
        <v>661</v>
      </c>
      <c r="J40" s="743">
        <v>16153</v>
      </c>
      <c r="K40" s="743">
        <v>8344</v>
      </c>
      <c r="L40" s="752">
        <v>10809</v>
      </c>
    </row>
    <row r="41" spans="1:13" ht="17.100000000000001" customHeight="1" x14ac:dyDescent="0.15">
      <c r="A41" s="511">
        <v>36</v>
      </c>
      <c r="B41" s="743">
        <v>1390</v>
      </c>
      <c r="C41" s="744">
        <v>698</v>
      </c>
      <c r="D41" s="748">
        <v>692</v>
      </c>
      <c r="E41" s="508">
        <v>77</v>
      </c>
      <c r="F41" s="743">
        <v>700</v>
      </c>
      <c r="G41" s="744">
        <v>304</v>
      </c>
      <c r="H41" s="745">
        <v>396</v>
      </c>
      <c r="I41" s="867" t="s">
        <v>792</v>
      </c>
      <c r="J41" s="868"/>
      <c r="K41" s="868"/>
      <c r="L41" s="869"/>
    </row>
    <row r="42" spans="1:13" ht="17.100000000000001" customHeight="1" x14ac:dyDescent="0.15">
      <c r="A42" s="511">
        <v>37</v>
      </c>
      <c r="B42" s="743">
        <v>1352</v>
      </c>
      <c r="C42" s="744">
        <v>643</v>
      </c>
      <c r="D42" s="748">
        <v>709</v>
      </c>
      <c r="E42" s="508">
        <v>78</v>
      </c>
      <c r="F42" s="743">
        <v>707</v>
      </c>
      <c r="G42" s="744">
        <v>322</v>
      </c>
      <c r="H42" s="745">
        <v>395</v>
      </c>
      <c r="I42" s="512" t="s">
        <v>659</v>
      </c>
      <c r="J42" s="753">
        <v>17.399999999999999</v>
      </c>
      <c r="K42" s="754">
        <v>18.100000000000001</v>
      </c>
      <c r="L42" s="755">
        <v>16.8</v>
      </c>
    </row>
    <row r="43" spans="1:13" ht="17.100000000000001" customHeight="1" x14ac:dyDescent="0.15">
      <c r="A43" s="514">
        <v>38</v>
      </c>
      <c r="B43" s="750">
        <v>1382</v>
      </c>
      <c r="C43" s="749">
        <v>720</v>
      </c>
      <c r="D43" s="756">
        <v>662</v>
      </c>
      <c r="E43" s="508">
        <v>79</v>
      </c>
      <c r="F43" s="750">
        <v>619</v>
      </c>
      <c r="G43" s="749">
        <v>277</v>
      </c>
      <c r="H43" s="757">
        <v>342</v>
      </c>
      <c r="I43" s="512" t="s">
        <v>660</v>
      </c>
      <c r="J43" s="753">
        <v>63.3</v>
      </c>
      <c r="K43" s="753">
        <v>64.599999999999994</v>
      </c>
      <c r="L43" s="755">
        <v>62</v>
      </c>
    </row>
    <row r="44" spans="1:13" ht="17.100000000000001" customHeight="1" x14ac:dyDescent="0.15">
      <c r="A44" s="515">
        <v>39</v>
      </c>
      <c r="B44" s="758">
        <v>1345</v>
      </c>
      <c r="C44" s="758">
        <v>652</v>
      </c>
      <c r="D44" s="759">
        <v>693</v>
      </c>
      <c r="E44" s="516">
        <v>80</v>
      </c>
      <c r="F44" s="758">
        <v>656</v>
      </c>
      <c r="G44" s="758">
        <v>280</v>
      </c>
      <c r="H44" s="760">
        <v>376</v>
      </c>
      <c r="I44" s="517" t="s">
        <v>661</v>
      </c>
      <c r="J44" s="761">
        <v>16.2</v>
      </c>
      <c r="K44" s="761">
        <v>17.2</v>
      </c>
      <c r="L44" s="762">
        <v>21.1</v>
      </c>
    </row>
    <row r="45" spans="1:13" s="481" customFormat="1" ht="15" customHeight="1" x14ac:dyDescent="0.15">
      <c r="A45" s="482"/>
      <c r="B45" s="482"/>
      <c r="C45" s="482"/>
      <c r="D45" s="482"/>
      <c r="E45" s="518"/>
      <c r="F45" s="89"/>
      <c r="G45" s="89"/>
      <c r="H45" s="89"/>
      <c r="I45" s="519"/>
      <c r="J45" s="90"/>
      <c r="K45" s="866" t="s">
        <v>628</v>
      </c>
      <c r="L45" s="866"/>
    </row>
    <row r="46" spans="1:13" ht="15" customHeight="1" x14ac:dyDescent="0.15">
      <c r="I46" s="482"/>
      <c r="J46" s="89"/>
    </row>
    <row r="47" spans="1:13" ht="15" customHeight="1" x14ac:dyDescent="0.15">
      <c r="A47" s="478"/>
      <c r="B47" s="520"/>
      <c r="C47" s="520"/>
      <c r="D47" s="520"/>
      <c r="E47" s="478"/>
      <c r="F47" s="85"/>
      <c r="G47" s="85"/>
      <c r="H47" s="85"/>
      <c r="I47" s="478"/>
      <c r="J47" s="85"/>
      <c r="K47" s="85"/>
      <c r="L47" s="85"/>
    </row>
    <row r="48" spans="1:13" ht="15" customHeight="1" x14ac:dyDescent="0.15">
      <c r="D48" s="503"/>
      <c r="I48" s="503"/>
    </row>
    <row r="49" spans="2:9" ht="15" customHeight="1" x14ac:dyDescent="0.15">
      <c r="B49" s="520"/>
      <c r="C49" s="520"/>
      <c r="D49" s="520"/>
      <c r="I49" s="503"/>
    </row>
    <row r="50" spans="2:9" ht="15" customHeight="1" x14ac:dyDescent="0.15">
      <c r="B50" s="503"/>
      <c r="C50" s="503"/>
      <c r="D50" s="503"/>
    </row>
  </sheetData>
  <mergeCells count="3">
    <mergeCell ref="A1:L1"/>
    <mergeCell ref="K45:L45"/>
    <mergeCell ref="I41:L41"/>
  </mergeCells>
  <phoneticPr fontId="3"/>
  <pageMargins left="0.85" right="0.51" top="1" bottom="1" header="0.51200000000000001" footer="0.51200000000000001"/>
  <pageSetup paperSize="9" scale="98" orientation="portrait" horizontalDpi="300" verticalDpi="300" copies="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35"/>
  <sheetViews>
    <sheetView showGridLines="0" zoomScaleNormal="100" workbookViewId="0"/>
  </sheetViews>
  <sheetFormatPr defaultRowHeight="13.5" x14ac:dyDescent="0.15"/>
  <cols>
    <col min="1" max="1" width="10.125" style="33" customWidth="1"/>
    <col min="2" max="8" width="11" style="33" customWidth="1"/>
    <col min="9" max="16384" width="9" style="33"/>
  </cols>
  <sheetData>
    <row r="1" spans="1:11" x14ac:dyDescent="0.15">
      <c r="A1" s="92" t="s">
        <v>88</v>
      </c>
      <c r="B1" s="8"/>
      <c r="C1" s="8"/>
      <c r="D1" s="8"/>
      <c r="E1" s="8"/>
      <c r="F1" s="8"/>
      <c r="G1" s="8"/>
      <c r="H1" s="8"/>
    </row>
    <row r="2" spans="1:11" x14ac:dyDescent="0.15">
      <c r="A2" s="12" t="s">
        <v>664</v>
      </c>
      <c r="B2" s="8"/>
      <c r="C2" s="8"/>
      <c r="D2" s="8"/>
      <c r="E2" s="8"/>
      <c r="F2" s="8"/>
      <c r="G2" s="8"/>
      <c r="H2" s="8"/>
    </row>
    <row r="3" spans="1:11" x14ac:dyDescent="0.15">
      <c r="A3" s="93" t="s">
        <v>663</v>
      </c>
      <c r="B3" s="8"/>
      <c r="C3" s="8"/>
      <c r="D3" s="8"/>
      <c r="E3" s="8"/>
      <c r="F3" s="8"/>
      <c r="G3" s="8"/>
      <c r="H3" s="8"/>
    </row>
    <row r="4" spans="1:11" x14ac:dyDescent="0.15">
      <c r="A4" s="8"/>
      <c r="B4" s="8"/>
      <c r="C4" s="8"/>
      <c r="D4" s="8"/>
      <c r="E4" s="8"/>
      <c r="F4" s="8"/>
      <c r="G4" s="8"/>
      <c r="H4" s="8"/>
    </row>
    <row r="5" spans="1:11" ht="21" x14ac:dyDescent="0.15">
      <c r="A5" s="872" t="s">
        <v>89</v>
      </c>
      <c r="B5" s="872"/>
      <c r="C5" s="872"/>
      <c r="D5" s="872"/>
      <c r="E5" s="872"/>
      <c r="F5" s="872"/>
      <c r="G5" s="872"/>
      <c r="H5" s="872"/>
    </row>
    <row r="6" spans="1:11" x14ac:dyDescent="0.15">
      <c r="A6" s="8"/>
      <c r="B6" s="8"/>
      <c r="C6" s="8"/>
      <c r="D6" s="882" t="s">
        <v>662</v>
      </c>
      <c r="E6" s="882"/>
      <c r="F6" s="882"/>
      <c r="G6" s="882"/>
      <c r="H6" s="882"/>
    </row>
    <row r="7" spans="1:11" x14ac:dyDescent="0.15">
      <c r="A7" s="880" t="s">
        <v>524</v>
      </c>
      <c r="B7" s="873" t="s">
        <v>90</v>
      </c>
      <c r="C7" s="874"/>
      <c r="D7" s="875"/>
      <c r="E7" s="37" t="s">
        <v>13</v>
      </c>
      <c r="F7" s="876" t="s">
        <v>721</v>
      </c>
      <c r="G7" s="877"/>
      <c r="H7" s="878" t="s">
        <v>92</v>
      </c>
    </row>
    <row r="8" spans="1:11" x14ac:dyDescent="0.15">
      <c r="A8" s="881"/>
      <c r="B8" s="38" t="s">
        <v>93</v>
      </c>
      <c r="C8" s="38" t="s">
        <v>7</v>
      </c>
      <c r="D8" s="38" t="s">
        <v>8</v>
      </c>
      <c r="E8" s="39" t="s">
        <v>94</v>
      </c>
      <c r="F8" s="38" t="s">
        <v>95</v>
      </c>
      <c r="G8" s="38" t="s">
        <v>793</v>
      </c>
      <c r="H8" s="879"/>
    </row>
    <row r="9" spans="1:11" s="35" customFormat="1" x14ac:dyDescent="0.15">
      <c r="A9" s="94" t="s">
        <v>96</v>
      </c>
      <c r="B9" s="17">
        <v>1433566</v>
      </c>
      <c r="C9" s="17">
        <v>704619</v>
      </c>
      <c r="D9" s="17">
        <v>728947</v>
      </c>
      <c r="E9" s="17">
        <v>1392818</v>
      </c>
      <c r="F9" s="17">
        <v>40748</v>
      </c>
      <c r="G9" s="95">
        <v>2.9255796522000002</v>
      </c>
      <c r="H9" s="18">
        <v>560424</v>
      </c>
    </row>
    <row r="10" spans="1:11" s="35" customFormat="1" x14ac:dyDescent="0.15">
      <c r="A10" s="94" t="s">
        <v>97</v>
      </c>
      <c r="B10" s="17">
        <v>1110193</v>
      </c>
      <c r="C10" s="17">
        <v>543813</v>
      </c>
      <c r="D10" s="17">
        <v>566380</v>
      </c>
      <c r="E10" s="17">
        <v>1078992</v>
      </c>
      <c r="F10" s="17">
        <v>31201</v>
      </c>
      <c r="G10" s="95">
        <v>2.8916803832000002</v>
      </c>
      <c r="H10" s="18">
        <v>439964</v>
      </c>
    </row>
    <row r="11" spans="1:11" s="35" customFormat="1" x14ac:dyDescent="0.15">
      <c r="A11" s="447" t="s">
        <v>98</v>
      </c>
      <c r="B11" s="14">
        <v>323373</v>
      </c>
      <c r="C11" s="14">
        <v>160806</v>
      </c>
      <c r="D11" s="14">
        <v>162567</v>
      </c>
      <c r="E11" s="14">
        <v>313826</v>
      </c>
      <c r="F11" s="14">
        <v>9547</v>
      </c>
      <c r="G11" s="594">
        <v>3.0421316270999998</v>
      </c>
      <c r="H11" s="15">
        <v>120460</v>
      </c>
    </row>
    <row r="12" spans="1:11" s="35" customFormat="1" x14ac:dyDescent="0.15">
      <c r="A12" s="599" t="s">
        <v>99</v>
      </c>
      <c r="B12" s="600">
        <v>96243</v>
      </c>
      <c r="C12" s="600">
        <v>47022</v>
      </c>
      <c r="D12" s="600">
        <v>49221</v>
      </c>
      <c r="E12" s="600">
        <v>91928</v>
      </c>
      <c r="F12" s="600">
        <v>4315</v>
      </c>
      <c r="G12" s="601">
        <v>4.6938908710999998</v>
      </c>
      <c r="H12" s="602">
        <v>39333</v>
      </c>
      <c r="J12" s="870"/>
      <c r="K12" s="870"/>
    </row>
    <row r="13" spans="1:11" s="35" customFormat="1" x14ac:dyDescent="0.15">
      <c r="A13" s="595" t="s">
        <v>100</v>
      </c>
      <c r="B13" s="596">
        <v>319435</v>
      </c>
      <c r="C13" s="596">
        <v>154685</v>
      </c>
      <c r="D13" s="596">
        <v>164750</v>
      </c>
      <c r="E13" s="596">
        <v>315954</v>
      </c>
      <c r="F13" s="596">
        <v>3481</v>
      </c>
      <c r="G13" s="597">
        <v>1.1017426587000001</v>
      </c>
      <c r="H13" s="598">
        <v>135532</v>
      </c>
      <c r="I13" s="96"/>
      <c r="J13" s="870"/>
      <c r="K13" s="870"/>
    </row>
    <row r="14" spans="1:11" s="35" customFormat="1" x14ac:dyDescent="0.15">
      <c r="A14" s="94" t="s">
        <v>101</v>
      </c>
      <c r="B14" s="17">
        <v>47564</v>
      </c>
      <c r="C14" s="17">
        <v>23659</v>
      </c>
      <c r="D14" s="17">
        <v>23905</v>
      </c>
      <c r="E14" s="17">
        <v>46922</v>
      </c>
      <c r="F14" s="17">
        <v>642</v>
      </c>
      <c r="G14" s="95">
        <v>1.3682281233</v>
      </c>
      <c r="H14" s="18">
        <v>20514</v>
      </c>
      <c r="I14" s="96"/>
      <c r="J14" s="870"/>
      <c r="K14" s="870"/>
    </row>
    <row r="15" spans="1:11" s="35" customFormat="1" x14ac:dyDescent="0.15">
      <c r="A15" s="94" t="s">
        <v>102</v>
      </c>
      <c r="B15" s="17">
        <v>114232</v>
      </c>
      <c r="C15" s="17">
        <v>55471</v>
      </c>
      <c r="D15" s="17">
        <v>58761</v>
      </c>
      <c r="E15" s="17">
        <v>110351</v>
      </c>
      <c r="F15" s="17">
        <v>3881</v>
      </c>
      <c r="G15" s="95">
        <v>3.5169595200999999</v>
      </c>
      <c r="H15" s="18">
        <v>44041</v>
      </c>
      <c r="I15" s="96"/>
      <c r="J15" s="870"/>
      <c r="K15" s="870"/>
    </row>
    <row r="16" spans="1:11" s="35" customFormat="1" x14ac:dyDescent="0.15">
      <c r="A16" s="94" t="s">
        <v>103</v>
      </c>
      <c r="B16" s="17">
        <v>61674</v>
      </c>
      <c r="C16" s="17">
        <v>30626</v>
      </c>
      <c r="D16" s="17">
        <v>31048</v>
      </c>
      <c r="E16" s="17">
        <v>60231</v>
      </c>
      <c r="F16" s="17">
        <v>1443</v>
      </c>
      <c r="G16" s="95">
        <v>2.3957762614</v>
      </c>
      <c r="H16" s="18">
        <v>26142</v>
      </c>
      <c r="I16" s="96"/>
      <c r="J16" s="870"/>
      <c r="K16" s="870"/>
    </row>
    <row r="17" spans="1:11" s="35" customFormat="1" x14ac:dyDescent="0.15">
      <c r="A17" s="94" t="s">
        <v>104</v>
      </c>
      <c r="B17" s="17">
        <v>58547</v>
      </c>
      <c r="C17" s="17">
        <v>29333</v>
      </c>
      <c r="D17" s="17">
        <v>29214</v>
      </c>
      <c r="E17" s="17">
        <v>57320</v>
      </c>
      <c r="F17" s="17">
        <v>1227</v>
      </c>
      <c r="G17" s="95">
        <v>2.1406140963000002</v>
      </c>
      <c r="H17" s="18">
        <v>20647</v>
      </c>
      <c r="I17" s="96"/>
      <c r="J17" s="870"/>
      <c r="K17" s="870"/>
    </row>
    <row r="18" spans="1:11" s="35" customFormat="1" x14ac:dyDescent="0.15">
      <c r="A18" s="94" t="s">
        <v>105</v>
      </c>
      <c r="B18" s="17">
        <v>139279</v>
      </c>
      <c r="C18" s="17">
        <v>67522</v>
      </c>
      <c r="D18" s="17">
        <v>71757</v>
      </c>
      <c r="E18" s="17">
        <v>130249</v>
      </c>
      <c r="F18" s="17">
        <v>9030</v>
      </c>
      <c r="G18" s="95">
        <v>6.9328747246000004</v>
      </c>
      <c r="H18" s="18">
        <v>53325</v>
      </c>
      <c r="I18" s="96"/>
      <c r="J18" s="870"/>
      <c r="K18" s="870"/>
    </row>
    <row r="19" spans="1:11" s="35" customFormat="1" x14ac:dyDescent="0.15">
      <c r="A19" s="94" t="s">
        <v>106</v>
      </c>
      <c r="B19" s="17">
        <v>61119</v>
      </c>
      <c r="C19" s="17">
        <v>29761</v>
      </c>
      <c r="D19" s="17">
        <v>31358</v>
      </c>
      <c r="E19" s="17">
        <v>57261</v>
      </c>
      <c r="F19" s="17">
        <v>3858</v>
      </c>
      <c r="G19" s="95">
        <v>6.7375700738999997</v>
      </c>
      <c r="H19" s="18">
        <v>21780</v>
      </c>
      <c r="I19" s="96"/>
      <c r="J19" s="96"/>
    </row>
    <row r="20" spans="1:11" s="35" customFormat="1" x14ac:dyDescent="0.15">
      <c r="A20" s="94" t="s">
        <v>107</v>
      </c>
      <c r="B20" s="17">
        <v>118898</v>
      </c>
      <c r="C20" s="17">
        <v>59409</v>
      </c>
      <c r="D20" s="17">
        <v>59489</v>
      </c>
      <c r="E20" s="17">
        <v>116979</v>
      </c>
      <c r="F20" s="17">
        <v>1919</v>
      </c>
      <c r="G20" s="95">
        <v>1.6404653827</v>
      </c>
      <c r="H20" s="18">
        <v>42378</v>
      </c>
      <c r="I20" s="96"/>
      <c r="J20" s="96"/>
    </row>
    <row r="21" spans="1:11" s="35" customFormat="1" x14ac:dyDescent="0.15">
      <c r="A21" s="94" t="s">
        <v>108</v>
      </c>
      <c r="B21" s="17">
        <v>51186</v>
      </c>
      <c r="C21" s="17">
        <v>25131</v>
      </c>
      <c r="D21" s="17">
        <v>26055</v>
      </c>
      <c r="E21" s="17">
        <v>52039</v>
      </c>
      <c r="F21" s="17">
        <v>-853</v>
      </c>
      <c r="G21" s="95">
        <v>-1.6391552489000001</v>
      </c>
      <c r="H21" s="18">
        <v>21977</v>
      </c>
      <c r="I21" s="96"/>
      <c r="J21" s="96"/>
    </row>
    <row r="22" spans="1:11" s="35" customFormat="1" x14ac:dyDescent="0.15">
      <c r="A22" s="94" t="s">
        <v>109</v>
      </c>
      <c r="B22" s="17">
        <v>42016</v>
      </c>
      <c r="C22" s="17">
        <v>21194</v>
      </c>
      <c r="D22" s="17">
        <v>20822</v>
      </c>
      <c r="E22" s="17">
        <v>39758</v>
      </c>
      <c r="F22" s="17">
        <v>2258</v>
      </c>
      <c r="G22" s="95">
        <v>5.6793601288</v>
      </c>
      <c r="H22" s="18">
        <v>14295</v>
      </c>
      <c r="I22" s="96"/>
      <c r="J22" s="96"/>
    </row>
    <row r="23" spans="1:11" s="35" customFormat="1" x14ac:dyDescent="0.15">
      <c r="A23" s="94" t="s">
        <v>110</v>
      </c>
      <c r="B23" s="17">
        <v>64496</v>
      </c>
      <c r="C23" s="17">
        <v>32645</v>
      </c>
      <c r="D23" s="17">
        <v>31851</v>
      </c>
      <c r="E23" s="17">
        <v>64608</v>
      </c>
      <c r="F23" s="17">
        <v>-112</v>
      </c>
      <c r="G23" s="95">
        <v>-0.17335314509999999</v>
      </c>
      <c r="H23" s="18">
        <v>25394</v>
      </c>
      <c r="I23" s="96"/>
      <c r="J23" s="96"/>
    </row>
    <row r="24" spans="1:11" s="35" customFormat="1" x14ac:dyDescent="0.15">
      <c r="A24" s="94" t="s">
        <v>111</v>
      </c>
      <c r="B24" s="17">
        <v>151607</v>
      </c>
      <c r="C24" s="17">
        <v>74493</v>
      </c>
      <c r="D24" s="17">
        <v>77114</v>
      </c>
      <c r="E24" s="17">
        <v>147688</v>
      </c>
      <c r="F24" s="17">
        <v>3919</v>
      </c>
      <c r="G24" s="95">
        <v>2.6535669789999998</v>
      </c>
      <c r="H24" s="18">
        <v>54842</v>
      </c>
    </row>
    <row r="25" spans="1:11" s="35" customFormat="1" x14ac:dyDescent="0.15">
      <c r="A25" s="94" t="s">
        <v>112</v>
      </c>
      <c r="B25" s="17">
        <v>100235</v>
      </c>
      <c r="C25" s="17">
        <v>49825</v>
      </c>
      <c r="D25" s="17">
        <v>50410</v>
      </c>
      <c r="E25" s="17">
        <v>94783</v>
      </c>
      <c r="F25" s="17">
        <v>2092</v>
      </c>
      <c r="G25" s="95">
        <v>5.7520863446000003</v>
      </c>
      <c r="H25" s="18">
        <v>36552</v>
      </c>
    </row>
    <row r="26" spans="1:11" s="35" customFormat="1" x14ac:dyDescent="0.15">
      <c r="A26" s="94" t="s">
        <v>113</v>
      </c>
      <c r="B26" s="17">
        <v>1194</v>
      </c>
      <c r="C26" s="17">
        <v>639</v>
      </c>
      <c r="D26" s="17">
        <v>555</v>
      </c>
      <c r="E26" s="17">
        <v>1231</v>
      </c>
      <c r="F26" s="17">
        <v>-37</v>
      </c>
      <c r="G26" s="95">
        <v>-3.0056864337999998</v>
      </c>
      <c r="H26" s="18">
        <v>470</v>
      </c>
    </row>
    <row r="27" spans="1:11" s="35" customFormat="1" x14ac:dyDescent="0.15">
      <c r="A27" s="97" t="s">
        <v>114</v>
      </c>
      <c r="B27" s="21">
        <v>5841</v>
      </c>
      <c r="C27" s="21">
        <v>3204</v>
      </c>
      <c r="D27" s="21">
        <v>2637</v>
      </c>
      <c r="E27" s="21">
        <v>5516</v>
      </c>
      <c r="F27" s="21">
        <v>325</v>
      </c>
      <c r="G27" s="98">
        <v>5.8919506888999997</v>
      </c>
      <c r="H27" s="99">
        <v>3202</v>
      </c>
    </row>
    <row r="28" spans="1:11" x14ac:dyDescent="0.15">
      <c r="A28" s="23"/>
      <c r="B28" s="23"/>
      <c r="C28" s="23"/>
      <c r="D28" s="23"/>
      <c r="E28" s="23"/>
      <c r="F28" s="23"/>
      <c r="G28" s="871" t="s">
        <v>115</v>
      </c>
      <c r="H28" s="871"/>
    </row>
    <row r="30" spans="1:11" x14ac:dyDescent="0.15">
      <c r="D30" s="36"/>
      <c r="E30" s="36"/>
      <c r="F30" s="36"/>
    </row>
    <row r="31" spans="1:11" x14ac:dyDescent="0.15">
      <c r="D31" s="36"/>
      <c r="E31" s="36"/>
      <c r="F31" s="36"/>
    </row>
    <row r="32" spans="1:11" x14ac:dyDescent="0.15">
      <c r="D32" s="36"/>
      <c r="E32" s="36"/>
      <c r="F32" s="36"/>
      <c r="G32" s="36"/>
    </row>
    <row r="33" spans="4:6" x14ac:dyDescent="0.15">
      <c r="D33" s="36"/>
      <c r="E33" s="36"/>
      <c r="F33" s="36"/>
    </row>
    <row r="34" spans="4:6" x14ac:dyDescent="0.15">
      <c r="D34" s="36"/>
      <c r="E34" s="36"/>
      <c r="F34" s="36"/>
    </row>
    <row r="35" spans="4:6" x14ac:dyDescent="0.15">
      <c r="D35" s="36"/>
      <c r="E35" s="36"/>
      <c r="F35" s="36"/>
    </row>
  </sheetData>
  <mergeCells count="8">
    <mergeCell ref="J12:K18"/>
    <mergeCell ref="G28:H28"/>
    <mergeCell ref="A5:H5"/>
    <mergeCell ref="B7:D7"/>
    <mergeCell ref="F7:G7"/>
    <mergeCell ref="H7:H8"/>
    <mergeCell ref="A7:A8"/>
    <mergeCell ref="D6:H6"/>
  </mergeCells>
  <phoneticPr fontId="3"/>
  <pageMargins left="0.75" right="0.75" top="1" bottom="1" header="0.51200000000000001" footer="0.51200000000000001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8</vt:i4>
      </vt:variant>
    </vt:vector>
  </HeadingPairs>
  <TitlesOfParts>
    <vt:vector size="33" baseType="lpstr">
      <vt:lpstr>グラフ </vt:lpstr>
      <vt:lpstr>2-1人口動態</vt:lpstr>
      <vt:lpstr>2-2戸籍人口</vt:lpstr>
      <vt:lpstr>2-3外国人住民人口</vt:lpstr>
      <vt:lpstr>2-4将来人口の推移</vt:lpstr>
      <vt:lpstr>2-5行政区別人口の推移</vt:lpstr>
      <vt:lpstr>2-6年別人口の推移</vt:lpstr>
      <vt:lpstr>2-7年齢男女別人口 </vt:lpstr>
      <vt:lpstr>2-8国勢調査</vt:lpstr>
      <vt:lpstr>2-9国勢調査推移</vt:lpstr>
      <vt:lpstr>2-10年齢（各歳）別人口</vt:lpstr>
      <vt:lpstr>2-11産業（大分類）別就業者推移</vt:lpstr>
      <vt:lpstr>2-11産業（大分類）別就業者推移 (2)</vt:lpstr>
      <vt:lpstr>2-12労働力人口推移</vt:lpstr>
      <vt:lpstr>2-13配偶関係（4区分）</vt:lpstr>
      <vt:lpstr>2-14市別郡別面積及び人口密度</vt:lpstr>
      <vt:lpstr>2-15住居の種類</vt:lpstr>
      <vt:lpstr>2-16住宅の建て方</vt:lpstr>
      <vt:lpstr>2-17世帯の家族類型別一般世帯数・世帯人員</vt:lpstr>
      <vt:lpstr>2-18人口集中地区</vt:lpstr>
      <vt:lpstr>2-19　65歳以上世帯員の有無</vt:lpstr>
      <vt:lpstr>2-20　産業、従業上の地位</vt:lpstr>
      <vt:lpstr>2-21夫の年齢（5歳階級）</vt:lpstr>
      <vt:lpstr>2-22常住地又は従業地</vt:lpstr>
      <vt:lpstr>2-23労働力状態（8区分）</vt:lpstr>
      <vt:lpstr>'2-12労働力人口推移'!Print_Area</vt:lpstr>
      <vt:lpstr>'2-18人口集中地区'!Print_Area</vt:lpstr>
      <vt:lpstr>'2-1人口動態'!Print_Area</vt:lpstr>
      <vt:lpstr>'2-23労働力状態（8区分）'!Print_Area</vt:lpstr>
      <vt:lpstr>'2-6年別人口の推移'!Print_Area</vt:lpstr>
      <vt:lpstr>'2-7年齢男女別人口 '!Print_Area</vt:lpstr>
      <vt:lpstr>'2-8国勢調査'!Print_Area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2020-03-16T04:38:38Z</cp:lastPrinted>
  <dcterms:created xsi:type="dcterms:W3CDTF">2014-03-07T04:40:36Z</dcterms:created>
  <dcterms:modified xsi:type="dcterms:W3CDTF">2020-04-16T23:53:32Z</dcterms:modified>
</cp:coreProperties>
</file>