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14925" yWindow="4305" windowWidth="20520" windowHeight="4365" tabRatio="762" activeTab="2"/>
  </bookViews>
  <sheets>
    <sheet name="グラフ" sheetId="5" r:id="rId1"/>
    <sheet name="4-1経済活動別市内総生産の推移" sheetId="1" r:id="rId2"/>
    <sheet name="4-2市民所得（分配）の推移" sheetId="2" r:id="rId3"/>
    <sheet name="4-3市別総生産、4-4市別市民所得(分配)" sheetId="3" r:id="rId4"/>
    <sheet name="4-5市別１人当たり" sheetId="6" r:id="rId5"/>
  </sheets>
  <definedNames>
    <definedName name="_xlnm.Print_Area" localSheetId="1">'4-1経済活動別市内総生産の推移'!$A$1:$V$18</definedName>
    <definedName name="_xlnm.Print_Area" localSheetId="2">'4-2市民所得（分配）の推移'!$A$1:$L$12</definedName>
    <definedName name="_xlnm.Print_Area" localSheetId="3">'4-3市別総生産、4-4市別市民所得(分配)'!$A$1:$S$42</definedName>
    <definedName name="_xlnm.Print_Area" localSheetId="4">'4-5市別１人当たり'!$A$1:$S$18</definedName>
    <definedName name="_xlnm.Print_Area" localSheetId="0">グラフ!$A$1:$K$62</definedName>
  </definedNames>
  <calcPr calcId="162913"/>
</workbook>
</file>

<file path=xl/calcChain.xml><?xml version="1.0" encoding="utf-8"?>
<calcChain xmlns="http://schemas.openxmlformats.org/spreadsheetml/2006/main">
  <c r="U18" i="1" l="1"/>
  <c r="U17" i="1"/>
  <c r="U16" i="1"/>
  <c r="U15" i="1"/>
  <c r="U14" i="1"/>
  <c r="S7" i="6"/>
  <c r="P41" i="3"/>
  <c r="P40" i="3"/>
  <c r="P39" i="3"/>
  <c r="P38" i="3"/>
  <c r="P37" i="3"/>
  <c r="P36" i="3"/>
  <c r="P35" i="3"/>
  <c r="P34" i="3"/>
  <c r="P33" i="3"/>
  <c r="P32" i="3"/>
  <c r="P31" i="3"/>
  <c r="I36" i="3"/>
  <c r="I41" i="3"/>
  <c r="I40" i="3"/>
  <c r="I39" i="3"/>
  <c r="I38" i="3"/>
  <c r="I37" i="3"/>
  <c r="I35" i="3"/>
  <c r="I34" i="3"/>
  <c r="I33" i="3"/>
  <c r="I32" i="3"/>
  <c r="I31" i="3"/>
  <c r="H11" i="2" l="1"/>
  <c r="H10" i="2"/>
  <c r="H9" i="2"/>
  <c r="H8" i="2"/>
  <c r="H7" i="2"/>
  <c r="H6" i="2"/>
  <c r="H5" i="2"/>
  <c r="I8" i="3" l="1"/>
  <c r="I7" i="3"/>
  <c r="O8" i="3"/>
  <c r="O7" i="3"/>
  <c r="I5" i="3"/>
  <c r="M8" i="3"/>
  <c r="M7" i="3"/>
  <c r="L5" i="3"/>
  <c r="I17" i="3"/>
  <c r="I16" i="3"/>
  <c r="I15" i="3"/>
  <c r="I14" i="3"/>
  <c r="I13" i="3"/>
  <c r="I12" i="3"/>
  <c r="I11" i="3"/>
  <c r="I10" i="3"/>
  <c r="I9" i="3"/>
  <c r="K11" i="2"/>
  <c r="K10" i="2"/>
  <c r="K9" i="2"/>
  <c r="K8" i="2"/>
  <c r="K7" i="2"/>
  <c r="K6" i="2"/>
  <c r="K5" i="2" s="1"/>
  <c r="L6" i="2"/>
  <c r="L7" i="2"/>
  <c r="L5" i="2" s="1"/>
  <c r="L8" i="2"/>
  <c r="L9" i="2"/>
  <c r="L10" i="2"/>
  <c r="L11" i="2"/>
  <c r="J11" i="2"/>
  <c r="J10" i="2"/>
  <c r="J9" i="2"/>
  <c r="J8" i="2"/>
  <c r="J5" i="2" s="1"/>
  <c r="J7" i="2"/>
  <c r="J6" i="2"/>
  <c r="I18" i="1"/>
  <c r="H18" i="1"/>
  <c r="G18" i="1"/>
  <c r="F18" i="1"/>
  <c r="E18" i="1"/>
  <c r="D18" i="1"/>
  <c r="B18" i="1"/>
  <c r="F14" i="1"/>
  <c r="E14" i="1"/>
  <c r="D14" i="1"/>
  <c r="B14" i="1"/>
  <c r="I11" i="2"/>
  <c r="I10" i="2"/>
  <c r="I9" i="2"/>
  <c r="I8" i="2"/>
  <c r="I5" i="2" s="1"/>
  <c r="I7" i="2"/>
  <c r="I6" i="2"/>
  <c r="S17" i="6"/>
  <c r="R17" i="6"/>
  <c r="Q17" i="6"/>
  <c r="P17" i="6"/>
  <c r="O17" i="6"/>
  <c r="S16" i="6"/>
  <c r="R16" i="6"/>
  <c r="Q16" i="6"/>
  <c r="P16" i="6"/>
  <c r="O16" i="6"/>
  <c r="S15" i="6"/>
  <c r="R15" i="6"/>
  <c r="Q15" i="6"/>
  <c r="P15" i="6"/>
  <c r="O15" i="6"/>
  <c r="S14" i="6"/>
  <c r="R14" i="6"/>
  <c r="Q14" i="6"/>
  <c r="P14" i="6"/>
  <c r="O14" i="6"/>
  <c r="S13" i="6"/>
  <c r="R13" i="6"/>
  <c r="Q13" i="6"/>
  <c r="P13" i="6"/>
  <c r="O13" i="6"/>
  <c r="S12" i="6"/>
  <c r="R12" i="6"/>
  <c r="Q12" i="6"/>
  <c r="P12" i="6"/>
  <c r="O12" i="6"/>
  <c r="S11" i="6"/>
  <c r="R11" i="6"/>
  <c r="Q11" i="6"/>
  <c r="P11" i="6"/>
  <c r="O11" i="6"/>
  <c r="S10" i="6"/>
  <c r="R10" i="6"/>
  <c r="Q10" i="6"/>
  <c r="P10" i="6"/>
  <c r="O10" i="6"/>
  <c r="S9" i="6"/>
  <c r="R9" i="6"/>
  <c r="Q9" i="6"/>
  <c r="P9" i="6"/>
  <c r="O9" i="6"/>
  <c r="P8" i="6"/>
  <c r="Q8" i="6"/>
  <c r="R8" i="6"/>
  <c r="S8" i="6"/>
  <c r="O8" i="6"/>
  <c r="R7" i="6"/>
  <c r="Q7" i="6"/>
  <c r="P7" i="6"/>
  <c r="O7" i="6"/>
  <c r="M17" i="6"/>
  <c r="L17" i="6"/>
  <c r="K17" i="6"/>
  <c r="J17" i="6"/>
  <c r="I17" i="6"/>
  <c r="M16" i="6"/>
  <c r="L16" i="6"/>
  <c r="K16" i="6"/>
  <c r="J16" i="6"/>
  <c r="I16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L10" i="6"/>
  <c r="K10" i="6"/>
  <c r="J10" i="6"/>
  <c r="I10" i="6"/>
  <c r="M9" i="6"/>
  <c r="L9" i="6"/>
  <c r="K9" i="6"/>
  <c r="J9" i="6"/>
  <c r="I9" i="6"/>
  <c r="M8" i="6"/>
  <c r="L8" i="6"/>
  <c r="K8" i="6"/>
  <c r="J8" i="6"/>
  <c r="I8" i="6"/>
  <c r="M7" i="6"/>
  <c r="J7" i="6"/>
  <c r="K7" i="6"/>
  <c r="L7" i="6"/>
  <c r="I7" i="6"/>
  <c r="M5" i="6"/>
  <c r="L5" i="6"/>
  <c r="K5" i="6"/>
  <c r="J5" i="6"/>
  <c r="I5" i="6"/>
  <c r="S17" i="3"/>
  <c r="S16" i="3"/>
  <c r="S15" i="3"/>
  <c r="S14" i="3"/>
  <c r="S13" i="3"/>
  <c r="S12" i="3"/>
  <c r="S11" i="3"/>
  <c r="S10" i="3"/>
  <c r="S9" i="3"/>
  <c r="S8" i="3"/>
  <c r="S7" i="3"/>
  <c r="R17" i="3"/>
  <c r="R16" i="3"/>
  <c r="R15" i="3"/>
  <c r="R14" i="3"/>
  <c r="R13" i="3"/>
  <c r="R12" i="3"/>
  <c r="R11" i="3"/>
  <c r="R10" i="3"/>
  <c r="R9" i="3"/>
  <c r="R8" i="3"/>
  <c r="R7" i="3"/>
  <c r="Q17" i="3"/>
  <c r="Q16" i="3"/>
  <c r="Q15" i="3"/>
  <c r="Q14" i="3"/>
  <c r="Q13" i="3"/>
  <c r="Q12" i="3"/>
  <c r="Q11" i="3"/>
  <c r="Q10" i="3"/>
  <c r="Q9" i="3"/>
  <c r="Q8" i="3"/>
  <c r="Q7" i="3"/>
  <c r="P8" i="3"/>
  <c r="P9" i="3"/>
  <c r="P10" i="3"/>
  <c r="P11" i="3"/>
  <c r="P12" i="3"/>
  <c r="P13" i="3"/>
  <c r="P14" i="3"/>
  <c r="P15" i="3"/>
  <c r="P16" i="3"/>
  <c r="P17" i="3"/>
  <c r="P7" i="3"/>
  <c r="O17" i="3"/>
  <c r="O16" i="3"/>
  <c r="O15" i="3"/>
  <c r="O14" i="3"/>
  <c r="O13" i="3"/>
  <c r="O12" i="3"/>
  <c r="O11" i="3"/>
  <c r="O10" i="3"/>
  <c r="O9" i="3"/>
  <c r="M17" i="3"/>
  <c r="M16" i="3"/>
  <c r="M15" i="3"/>
  <c r="M14" i="3"/>
  <c r="M13" i="3"/>
  <c r="M12" i="3"/>
  <c r="M11" i="3"/>
  <c r="M10" i="3"/>
  <c r="M9" i="3"/>
  <c r="L17" i="3"/>
  <c r="L16" i="3"/>
  <c r="L15" i="3"/>
  <c r="L14" i="3"/>
  <c r="L13" i="3"/>
  <c r="L12" i="3"/>
  <c r="L11" i="3"/>
  <c r="L10" i="3"/>
  <c r="L9" i="3"/>
  <c r="L8" i="3"/>
  <c r="L7" i="3"/>
  <c r="K17" i="3"/>
  <c r="K16" i="3"/>
  <c r="K15" i="3"/>
  <c r="K14" i="3"/>
  <c r="K13" i="3"/>
  <c r="K12" i="3"/>
  <c r="K11" i="3"/>
  <c r="K10" i="3"/>
  <c r="K9" i="3"/>
  <c r="K8" i="3"/>
  <c r="K7" i="3"/>
  <c r="J17" i="3"/>
  <c r="J16" i="3"/>
  <c r="J15" i="3"/>
  <c r="J14" i="3"/>
  <c r="J13" i="3"/>
  <c r="J12" i="3"/>
  <c r="J11" i="3"/>
  <c r="J10" i="3"/>
  <c r="J9" i="3"/>
  <c r="J8" i="3"/>
  <c r="J7" i="3"/>
  <c r="M5" i="3"/>
  <c r="K5" i="3"/>
  <c r="J5" i="3"/>
  <c r="S41" i="3"/>
  <c r="S40" i="3"/>
  <c r="S39" i="3"/>
  <c r="S38" i="3"/>
  <c r="S37" i="3"/>
  <c r="S36" i="3"/>
  <c r="S35" i="3"/>
  <c r="S34" i="3"/>
  <c r="S33" i="3"/>
  <c r="S32" i="3"/>
  <c r="S31" i="3"/>
  <c r="R41" i="3"/>
  <c r="R40" i="3"/>
  <c r="R39" i="3"/>
  <c r="R38" i="3"/>
  <c r="R37" i="3"/>
  <c r="R36" i="3"/>
  <c r="R35" i="3"/>
  <c r="R34" i="3"/>
  <c r="R33" i="3"/>
  <c r="R32" i="3"/>
  <c r="R31" i="3"/>
  <c r="Q41" i="3"/>
  <c r="Q40" i="3"/>
  <c r="Q39" i="3"/>
  <c r="Q38" i="3"/>
  <c r="Q37" i="3"/>
  <c r="Q36" i="3"/>
  <c r="Q35" i="3"/>
  <c r="Q34" i="3"/>
  <c r="Q33" i="3"/>
  <c r="Q32" i="3"/>
  <c r="Q31" i="3"/>
  <c r="O41" i="3"/>
  <c r="O40" i="3"/>
  <c r="O39" i="3"/>
  <c r="O38" i="3"/>
  <c r="O37" i="3"/>
  <c r="O36" i="3"/>
  <c r="O35" i="3"/>
  <c r="O34" i="3"/>
  <c r="O33" i="3"/>
  <c r="O32" i="3"/>
  <c r="O31" i="3"/>
  <c r="M41" i="3"/>
  <c r="M40" i="3"/>
  <c r="M39" i="3"/>
  <c r="M38" i="3"/>
  <c r="M37" i="3"/>
  <c r="M36" i="3"/>
  <c r="M35" i="3"/>
  <c r="M34" i="3"/>
  <c r="M33" i="3"/>
  <c r="M32" i="3"/>
  <c r="M31" i="3"/>
  <c r="L41" i="3"/>
  <c r="L40" i="3"/>
  <c r="L39" i="3"/>
  <c r="L38" i="3"/>
  <c r="L37" i="3"/>
  <c r="L36" i="3"/>
  <c r="L35" i="3"/>
  <c r="L34" i="3"/>
  <c r="L33" i="3"/>
  <c r="L32" i="3"/>
  <c r="L31" i="3"/>
  <c r="K41" i="3"/>
  <c r="K40" i="3"/>
  <c r="K39" i="3"/>
  <c r="K38" i="3"/>
  <c r="K37" i="3"/>
  <c r="K36" i="3"/>
  <c r="K35" i="3"/>
  <c r="K34" i="3"/>
  <c r="K33" i="3"/>
  <c r="K32" i="3"/>
  <c r="K31" i="3"/>
  <c r="M29" i="3"/>
  <c r="L29" i="3"/>
  <c r="K29" i="3"/>
  <c r="I29" i="3"/>
  <c r="T17" i="1"/>
  <c r="V17" i="1" s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E17" i="1"/>
  <c r="D17" i="1"/>
  <c r="B17" i="1"/>
  <c r="T18" i="1"/>
  <c r="V18" i="1" s="1"/>
  <c r="J18" i="1"/>
  <c r="K18" i="1"/>
  <c r="L18" i="1"/>
  <c r="M18" i="1"/>
  <c r="N18" i="1"/>
  <c r="O18" i="1"/>
  <c r="P18" i="1"/>
  <c r="Q18" i="1"/>
  <c r="R18" i="1"/>
  <c r="S18" i="1"/>
  <c r="T16" i="1"/>
  <c r="V16" i="1" s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F16" i="1"/>
  <c r="E16" i="1"/>
  <c r="D16" i="1"/>
  <c r="B16" i="1"/>
  <c r="T15" i="1"/>
  <c r="V15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D75" i="5"/>
  <c r="D76" i="5"/>
  <c r="D77" i="5"/>
  <c r="D78" i="5"/>
  <c r="D79" i="5"/>
  <c r="J32" i="3"/>
  <c r="J33" i="3"/>
  <c r="J34" i="3"/>
  <c r="J35" i="3"/>
  <c r="J36" i="3"/>
  <c r="J37" i="3"/>
  <c r="J38" i="3"/>
  <c r="J39" i="3"/>
  <c r="J40" i="3"/>
  <c r="J41" i="3"/>
  <c r="J31" i="3"/>
  <c r="J29" i="3"/>
  <c r="T14" i="1" l="1"/>
  <c r="V14" i="1" s="1"/>
</calcChain>
</file>

<file path=xl/sharedStrings.xml><?xml version="1.0" encoding="utf-8"?>
<sst xmlns="http://schemas.openxmlformats.org/spreadsheetml/2006/main" count="227" uniqueCount="115">
  <si>
    <t>総数</t>
    <rPh sb="0" eb="2">
      <t>ソウスウ</t>
    </rPh>
    <phoneticPr fontId="3"/>
  </si>
  <si>
    <t>建設業</t>
    <rPh sb="0" eb="3">
      <t>ケンセツギョウ</t>
    </rPh>
    <phoneticPr fontId="3"/>
  </si>
  <si>
    <t>２. 　市　民　所　得</t>
    <rPh sb="4" eb="5">
      <t>シ</t>
    </rPh>
    <rPh sb="6" eb="7">
      <t>タミ</t>
    </rPh>
    <rPh sb="8" eb="9">
      <t>トコロ</t>
    </rPh>
    <rPh sb="10" eb="11">
      <t>トク</t>
    </rPh>
    <phoneticPr fontId="3"/>
  </si>
  <si>
    <t>雇用者報酬</t>
    <rPh sb="0" eb="3">
      <t>コヨウシャ</t>
    </rPh>
    <rPh sb="3" eb="5">
      <t>ホウシュウ</t>
    </rPh>
    <phoneticPr fontId="3"/>
  </si>
  <si>
    <t>財産所得</t>
    <rPh sb="0" eb="2">
      <t>ザイサン</t>
    </rPh>
    <rPh sb="2" eb="4">
      <t>ショトク</t>
    </rPh>
    <phoneticPr fontId="3"/>
  </si>
  <si>
    <t>企業所得</t>
    <rPh sb="0" eb="2">
      <t>キギョウ</t>
    </rPh>
    <rPh sb="2" eb="4">
      <t>ショトク</t>
    </rPh>
    <phoneticPr fontId="3"/>
  </si>
  <si>
    <t>民間企業</t>
    <rPh sb="0" eb="2">
      <t>ミンカン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</si>
  <si>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</si>
  <si>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</si>
  <si>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県計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</si>
  <si>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</si>
  <si>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</si>
  <si>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</si>
  <si>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</si>
  <si>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</si>
  <si>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</si>
  <si>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</si>
  <si>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</si>
  <si>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</si>
  <si>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</si>
  <si>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</si>
  <si>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</si>
  <si>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</si>
  <si>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県平均</t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</si>
  <si>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</si>
  <si>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</si>
  <si>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</si>
  <si>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</si>
  <si>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</si>
  <si>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（分　配）　の　推　移</t>
    <rPh sb="1" eb="2">
      <t>ブン</t>
    </rPh>
    <rPh sb="3" eb="4">
      <t>ハイ</t>
    </rPh>
    <rPh sb="8" eb="9">
      <t>スイ</t>
    </rPh>
    <rPh sb="10" eb="11">
      <t>ワタル</t>
    </rPh>
    <phoneticPr fontId="3"/>
  </si>
  <si>
    <t>（つづき）</t>
    <phoneticPr fontId="3"/>
  </si>
  <si>
    <t>平成23年度</t>
    <rPh sb="0" eb="2">
      <t>ヘイセイ</t>
    </rPh>
    <rPh sb="4" eb="6">
      <t>ネンド</t>
    </rPh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</si>
  <si>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</si>
  <si>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　　　　年度
市別</t>
    <rPh sb="4" eb="6">
      <t>ネンド</t>
    </rPh>
    <rPh sb="7" eb="8">
      <t>シ</t>
    </rPh>
    <rPh sb="8" eb="9">
      <t>ベツ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</si>
  <si>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</si>
  <si>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</si>
  <si>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22年度</t>
    <rPh sb="2" eb="4">
      <t>ネンド</t>
    </rPh>
    <phoneticPr fontId="3"/>
  </si>
  <si>
    <t>24年度</t>
    <rPh sb="2" eb="4">
      <t>ネンド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</si>
  <si>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</si>
  <si>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</si>
  <si>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</si>
  <si>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</si>
  <si>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</si>
  <si>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26年度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</si>
  <si>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</si>
  <si>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</si>
  <si>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</si>
  <si>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</si>
  <si>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</si>
  <si>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</si>
  <si>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6">
      <t>ネンド</t>
    </rPh>
    <phoneticPr fontId="3"/>
  </si>
  <si>
    <t>27年度</t>
    <rPh sb="2" eb="4">
      <t>ネンド</t>
    </rPh>
    <phoneticPr fontId="3"/>
  </si>
  <si>
    <t>26年度</t>
  </si>
  <si>
    <t>27年度</t>
    <rPh sb="2" eb="4">
      <t>ネンド</t>
    </rPh>
    <phoneticPr fontId="3"/>
  </si>
  <si>
    <t>農  業</t>
    <phoneticPr fontId="3"/>
  </si>
  <si>
    <t>林 業</t>
  </si>
  <si>
    <t>水産業</t>
  </si>
  <si>
    <t>鉱 業</t>
  </si>
  <si>
    <t>製造業</t>
  </si>
  <si>
    <t xml:space="preserve"> 卸売・</t>
    <phoneticPr fontId="3"/>
  </si>
  <si>
    <t>運輸・</t>
    <rPh sb="0" eb="2">
      <t>ウンユ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</si>
  <si>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</si>
  <si>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15"/>
  </si>
  <si>
    <t>金融・
保険業</t>
    <rPh sb="0" eb="2">
      <t>キンユウ</t>
    </rPh>
    <rPh sb="4" eb="7">
      <t>ホケンギョウ</t>
    </rPh>
    <phoneticPr fontId="15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</si>
  <si>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</si>
  <si>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</si>
  <si>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</si>
  <si>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</si>
  <si>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</si>
  <si>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その他の
サービス</t>
    <rPh sb="2" eb="3">
      <t>タ</t>
    </rPh>
    <phoneticPr fontId="3"/>
  </si>
  <si>
    <t>小　 計</t>
    <rPh sb="0" eb="1">
      <t>ショウ</t>
    </rPh>
    <phoneticPr fontId="15"/>
  </si>
  <si>
    <t>合　計</t>
    <rPh sb="0" eb="1">
      <t>ア</t>
    </rPh>
    <rPh sb="2" eb="3">
      <t>ケイ</t>
    </rPh>
    <phoneticPr fontId="15"/>
  </si>
  <si>
    <t>小売業</t>
  </si>
  <si>
    <t>郵便業</t>
    <rPh sb="0" eb="2">
      <t>ユウビン</t>
    </rPh>
    <rPh sb="2" eb="3">
      <t>ギョウ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</si>
  <si>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</si>
  <si>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</si>
  <si>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</si>
  <si>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</si>
  <si>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-</t>
    <phoneticPr fontId="3"/>
  </si>
  <si>
    <t>※5年前の増加率は、Ｂ列に数値を最新に置き換え算出する事。Ｂ列は非表示状態。</t>
    <rPh sb="2" eb="4">
      <t>ネンマエ</t>
    </rPh>
    <rPh sb="5" eb="7">
      <t>ゾウカ</t>
    </rPh>
    <rPh sb="7" eb="8">
      <t>リツ</t>
    </rPh>
    <rPh sb="11" eb="12">
      <t>レツ</t>
    </rPh>
    <rPh sb="13" eb="15">
      <t>スウチ</t>
    </rPh>
    <rPh sb="16" eb="18">
      <t>サイシン</t>
    </rPh>
    <rPh sb="19" eb="20">
      <t>オ</t>
    </rPh>
    <rPh sb="21" eb="22">
      <t>カ</t>
    </rPh>
    <rPh sb="23" eb="25">
      <t>サンシュツ</t>
    </rPh>
    <rPh sb="27" eb="28">
      <t>コト</t>
    </rPh>
    <rPh sb="30" eb="31">
      <t>レツ</t>
    </rPh>
    <rPh sb="32" eb="35">
      <t>ヒヒョウジ</t>
    </rPh>
    <rPh sb="35" eb="37">
      <t>ジョウタイ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</si>
  <si>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</si>
  <si>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</si>
  <si>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平成24年度</t>
  </si>
  <si>
    <t>平成25年度</t>
  </si>
  <si>
    <t>平成26年度</t>
  </si>
  <si>
    <t>平成27年度</t>
  </si>
  <si>
    <t>平成28年度</t>
    <rPh sb="0" eb="2">
      <t>ヘイセイ</t>
    </rPh>
    <rPh sb="4" eb="5">
      <t>ネン</t>
    </rPh>
    <rPh sb="5" eb="6">
      <t>ド</t>
    </rPh>
    <phoneticPr fontId="3"/>
  </si>
  <si>
    <t>資料：平成28年度沖縄県市町村民所得</t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</si>
  <si>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</si>
  <si>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資料：平成28年度沖縄県市町村民所得</t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</si>
  <si>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</si>
  <si>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</si>
  <si>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資料：平成28年度沖縄県市町村民所得</t>
    <rPh sb="0" eb="2">
      <t>シリョウ</t>
    </rPh>
    <rPh sb="3" eb="5">
      <t>ヘイセイ</t>
    </rPh>
    <rPh sb="7" eb="8">
      <t>ネン</t>
    </rPh>
    <rPh sb="8" eb="9">
      <t>ド</t>
    </rPh>
    <rPh sb="9" eb="12">
      <t>オキナワケン</t>
    </rPh>
    <rPh sb="12" eb="15">
      <t>シチョウソン</t>
    </rPh>
    <rPh sb="15" eb="16">
      <t>ミン</t>
    </rPh>
    <rPh sb="16" eb="18">
      <t>ショトク</t>
    </rPh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</si>
  <si>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</si>
  <si>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</si>
  <si>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</si>
  <si>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１.　経　済　活　動　別　市　内</t>
    <phoneticPr fontId="3"/>
  </si>
  <si>
    <t xml:space="preserve"> 総　生　産　の　推　移</t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</si>
  <si>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</si>
  <si>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輸入品に課される税・関税 等</t>
    <rPh sb="0" eb="3">
      <t>ユニュウヒン</t>
    </rPh>
    <rPh sb="4" eb="5">
      <t>カ</t>
    </rPh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</si>
  <si>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</si>
  <si>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</si>
  <si>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構成比</t>
    <phoneticPr fontId="3"/>
  </si>
  <si>
    <t>実数</t>
    <phoneticPr fontId="3"/>
  </si>
  <si>
    <t>実数</t>
    <rPh sb="0" eb="2">
      <t>ジッスウ</t>
    </rPh>
    <phoneticPr fontId="3"/>
  </si>
  <si>
    <t>対前年度増加率</t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</si>
  <si>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</si>
  <si>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（単位：百万円・％）</t>
    <phoneticPr fontId="3"/>
  </si>
  <si>
    <t>増加率</t>
    <rPh sb="0" eb="2">
      <t>ゾウカ</t>
    </rPh>
    <rPh sb="2" eb="3">
      <t>リツ</t>
    </rPh>
    <phoneticPr fontId="3"/>
  </si>
  <si>
    <t>（単位：千円・％）</t>
    <phoneticPr fontId="3"/>
  </si>
  <si>
    <t>（単位：百万円）</t>
    <phoneticPr fontId="3"/>
  </si>
  <si>
    <t>（単位：％）</t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</si>
  <si>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</si>
  <si>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実　　数</t>
    <phoneticPr fontId="3"/>
  </si>
  <si>
    <t>構成比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</si>
</sst>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;&quot;△ &quot;#,##0"/>
    <numFmt numFmtId="178" formatCode="#,##0.0;&quot;△ &quot;#,##0.0"/>
    <numFmt numFmtId="179" formatCode="0.0;&quot;△ &quot;0.0"/>
    <numFmt numFmtId="180" formatCode="0.0;&quot;△&quot;0.0"/>
    <numFmt numFmtId="181" formatCode="#,##0.00;&quot;△ &quot;#,##0.00"/>
    <numFmt numFmtId="182" formatCode="0.00_);[Red]\(0.00\)"/>
  </numFmts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8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3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8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0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42" applyNumberFormat="0" applyAlignment="0" applyProtection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5" fillId="0" borderId="0"/>
    <xf numFmtId="0" fontId="34" fillId="32" borderId="0" applyNumberFormat="0" applyBorder="0" applyAlignment="0" applyProtection="0">
      <alignment vertical="center"/>
    </xf>
  </cellStyleXfs>
  <cellXfs count="249"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38" fontId="5" fillId="0" borderId="0" xfId="34" applyFont="1" applyFill="1"/>
    <xf numFmtId="38" fontId="5" fillId="0" borderId="0" xfId="34" applyFont="1" applyFill="1" applyAlignment="1">
      <alignment vertical="center"/>
    </xf>
    <xf numFmtId="38" fontId="5" fillId="0" borderId="0" xfId="34" applyFont="1" applyFill="1" applyAlignment="1">
      <alignment horizontal="center" vertical="center"/>
    </xf>
    <xf numFmtId="38" fontId="12" fillId="0" borderId="0" xfId="3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1" fillId="0" borderId="0" xfId="66" applyNumberFormat="1" applyFont="1" applyFill="1" applyBorder="1" applyAlignment="1" applyProtection="1">
      <alignment vertical="center"/>
      <protection locked="0"/>
    </xf>
    <xf numFmtId="0" fontId="14" fillId="0" borderId="0" xfId="66" applyNumberFormat="1" applyFont="1" applyFill="1" applyBorder="1" applyAlignment="1" applyProtection="1">
      <alignment vertical="center"/>
      <protection locked="0"/>
    </xf>
    <xf numFmtId="3" fontId="14" fillId="0" borderId="0" xfId="66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6" fillId="0" borderId="10" xfId="0" applyFont="1" applyFill="1" applyBorder="1" applyAlignment="1">
      <alignment horizontal="right" vertical="center"/>
    </xf>
    <xf numFmtId="0" fontId="0" fillId="0" borderId="0" xfId="0" applyFill="1" applyAlignment="1"/>
    <xf numFmtId="0" fontId="6" fillId="0" borderId="10" xfId="0" applyFont="1" applyFill="1" applyBorder="1" applyAlignment="1"/>
    <xf numFmtId="0" fontId="0" fillId="0" borderId="10" xfId="0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3" fontId="5" fillId="0" borderId="0" xfId="0" applyNumberFormat="1" applyFont="1" applyFill="1"/>
    <xf numFmtId="178" fontId="11" fillId="0" borderId="11" xfId="0" applyNumberFormat="1" applyFont="1" applyFill="1" applyBorder="1" applyAlignment="1">
      <alignment vertical="center"/>
    </xf>
    <xf numFmtId="178" fontId="11" fillId="0" borderId="12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vertical="center"/>
    </xf>
    <xf numFmtId="178" fontId="11" fillId="0" borderId="14" xfId="0" applyNumberFormat="1" applyFont="1" applyFill="1" applyBorder="1" applyAlignment="1">
      <alignment vertical="center"/>
    </xf>
    <xf numFmtId="178" fontId="14" fillId="0" borderId="4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3" fontId="11" fillId="0" borderId="14" xfId="66" applyNumberFormat="1" applyFont="1" applyFill="1" applyBorder="1" applyAlignment="1" applyProtection="1">
      <alignment vertical="center"/>
      <protection locked="0"/>
    </xf>
    <xf numFmtId="3" fontId="11" fillId="0" borderId="11" xfId="66" applyNumberFormat="1" applyFont="1" applyFill="1" applyBorder="1" applyAlignment="1" applyProtection="1">
      <alignment vertical="center"/>
      <protection locked="0"/>
    </xf>
    <xf numFmtId="0" fontId="14" fillId="0" borderId="4" xfId="66" applyFont="1" applyFill="1" applyBorder="1" applyAlignment="1" applyProtection="1">
      <alignment vertical="center"/>
      <protection locked="0"/>
    </xf>
    <xf numFmtId="0" fontId="14" fillId="0" borderId="13" xfId="66" applyFont="1" applyFill="1" applyBorder="1" applyAlignment="1" applyProtection="1">
      <alignment vertical="center"/>
      <protection locked="0"/>
    </xf>
    <xf numFmtId="3" fontId="14" fillId="0" borderId="4" xfId="66" applyNumberFormat="1" applyFont="1" applyFill="1" applyBorder="1" applyAlignment="1" applyProtection="1">
      <alignment vertical="center"/>
      <protection locked="0"/>
    </xf>
    <xf numFmtId="3" fontId="14" fillId="0" borderId="13" xfId="66" applyNumberFormat="1" applyFont="1" applyFill="1" applyBorder="1" applyAlignment="1" applyProtection="1">
      <alignment vertical="center"/>
      <protection locked="0"/>
    </xf>
    <xf numFmtId="3" fontId="14" fillId="0" borderId="15" xfId="66" applyNumberFormat="1" applyFont="1" applyFill="1" applyBorder="1" applyAlignment="1" applyProtection="1">
      <alignment vertical="center"/>
      <protection locked="0"/>
    </xf>
    <xf numFmtId="3" fontId="14" fillId="0" borderId="16" xfId="66" applyNumberFormat="1" applyFont="1" applyFill="1" applyBorder="1" applyAlignment="1" applyProtection="1">
      <alignment vertical="center"/>
      <protection locked="0"/>
    </xf>
    <xf numFmtId="179" fontId="14" fillId="0" borderId="4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76" fontId="14" fillId="0" borderId="17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9" fontId="14" fillId="0" borderId="15" xfId="0" applyNumberFormat="1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Alignment="1"/>
    <xf numFmtId="0" fontId="37" fillId="0" borderId="0" xfId="0" applyFont="1" applyFill="1" applyAlignment="1">
      <alignment vertical="center"/>
    </xf>
    <xf numFmtId="0" fontId="5" fillId="0" borderId="19" xfId="0" applyFont="1" applyFill="1" applyBorder="1"/>
    <xf numFmtId="0" fontId="7" fillId="33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1" fontId="14" fillId="0" borderId="13" xfId="0" applyNumberFormat="1" applyFont="1" applyFill="1" applyBorder="1" applyAlignment="1">
      <alignment vertical="center"/>
    </xf>
    <xf numFmtId="182" fontId="11" fillId="0" borderId="14" xfId="0" applyNumberFormat="1" applyFont="1" applyFill="1" applyBorder="1" applyAlignment="1">
      <alignment vertical="center"/>
    </xf>
    <xf numFmtId="182" fontId="11" fillId="0" borderId="11" xfId="0" applyNumberFormat="1" applyFont="1" applyFill="1" applyBorder="1" applyAlignment="1">
      <alignment vertical="center"/>
    </xf>
    <xf numFmtId="182" fontId="11" fillId="0" borderId="12" xfId="0" applyNumberFormat="1" applyFont="1" applyFill="1" applyBorder="1" applyAlignment="1">
      <alignment vertical="center"/>
    </xf>
    <xf numFmtId="182" fontId="14" fillId="0" borderId="13" xfId="0" applyNumberFormat="1" applyFont="1" applyFill="1" applyBorder="1" applyAlignment="1">
      <alignment vertical="center"/>
    </xf>
    <xf numFmtId="182" fontId="14" fillId="0" borderId="17" xfId="0" applyNumberFormat="1" applyFont="1" applyFill="1" applyBorder="1" applyAlignment="1">
      <alignment vertical="center"/>
    </xf>
    <xf numFmtId="182" fontId="14" fillId="0" borderId="4" xfId="0" applyNumberFormat="1" applyFont="1" applyFill="1" applyBorder="1" applyAlignment="1">
      <alignment vertical="center"/>
    </xf>
    <xf numFmtId="182" fontId="14" fillId="0" borderId="15" xfId="0" applyNumberFormat="1" applyFont="1" applyFill="1" applyBorder="1" applyAlignment="1">
      <alignment vertical="center"/>
    </xf>
    <xf numFmtId="182" fontId="14" fillId="0" borderId="18" xfId="0" applyNumberFormat="1" applyFont="1" applyFill="1" applyBorder="1" applyAlignment="1">
      <alignment vertical="center"/>
    </xf>
    <xf numFmtId="38" fontId="38" fillId="0" borderId="0" xfId="34" applyFont="1" applyFill="1" applyAlignment="1">
      <alignment vertical="center"/>
    </xf>
    <xf numFmtId="181" fontId="11" fillId="0" borderId="11" xfId="0" applyNumberFormat="1" applyFont="1" applyFill="1" applyBorder="1" applyAlignment="1">
      <alignment vertical="center"/>
    </xf>
    <xf numFmtId="181" fontId="11" fillId="0" borderId="12" xfId="0" applyNumberFormat="1" applyFont="1" applyFill="1" applyBorder="1" applyAlignment="1">
      <alignment vertical="center"/>
    </xf>
    <xf numFmtId="181" fontId="14" fillId="0" borderId="17" xfId="0" applyNumberFormat="1" applyFont="1" applyFill="1" applyBorder="1" applyAlignment="1">
      <alignment vertical="center"/>
    </xf>
    <xf numFmtId="181" fontId="14" fillId="0" borderId="18" xfId="0" applyNumberFormat="1" applyFont="1" applyFill="1" applyBorder="1" applyAlignment="1">
      <alignment vertical="center"/>
    </xf>
    <xf numFmtId="181" fontId="14" fillId="0" borderId="15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14" fillId="0" borderId="15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/>
    </xf>
    <xf numFmtId="0" fontId="7" fillId="34" borderId="1" xfId="0" applyFont="1" applyFill="1" applyBorder="1" applyAlignment="1">
      <alignment horizontal="center" vertical="center"/>
    </xf>
    <xf numFmtId="3" fontId="11" fillId="34" borderId="14" xfId="0" applyNumberFormat="1" applyFont="1" applyFill="1" applyBorder="1" applyAlignment="1">
      <alignment vertical="center"/>
    </xf>
    <xf numFmtId="3" fontId="14" fillId="34" borderId="4" xfId="0" applyNumberFormat="1" applyFont="1" applyFill="1" applyBorder="1" applyAlignment="1">
      <alignment vertical="center"/>
    </xf>
    <xf numFmtId="3" fontId="14" fillId="34" borderId="4" xfId="0" applyNumberFormat="1" applyFont="1" applyFill="1" applyBorder="1" applyAlignment="1">
      <alignment horizontal="right" vertical="center"/>
    </xf>
    <xf numFmtId="3" fontId="14" fillId="34" borderId="15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left"/>
    </xf>
    <xf numFmtId="177" fontId="5" fillId="0" borderId="0" xfId="34" applyNumberFormat="1" applyFont="1" applyAlignment="1">
      <alignment vertical="center"/>
    </xf>
    <xf numFmtId="177" fontId="5" fillId="0" borderId="0" xfId="34" applyNumberFormat="1" applyFont="1" applyAlignment="1">
      <alignment horizontal="center" vertical="center"/>
    </xf>
    <xf numFmtId="177" fontId="5" fillId="0" borderId="0" xfId="34" applyNumberFormat="1" applyFont="1" applyBorder="1" applyAlignment="1">
      <alignment vertical="center"/>
    </xf>
    <xf numFmtId="178" fontId="5" fillId="0" borderId="0" xfId="34" applyNumberFormat="1" applyFont="1" applyBorder="1" applyAlignment="1">
      <alignment vertical="center"/>
    </xf>
    <xf numFmtId="177" fontId="10" fillId="0" borderId="31" xfId="0" applyNumberFormat="1" applyFont="1" applyFill="1" applyBorder="1" applyAlignment="1" applyProtection="1">
      <alignment vertical="center"/>
      <protection locked="0"/>
    </xf>
    <xf numFmtId="177" fontId="10" fillId="0" borderId="29" xfId="0" applyNumberFormat="1" applyFont="1" applyFill="1" applyBorder="1" applyAlignment="1" applyProtection="1">
      <alignment vertical="center"/>
      <protection locked="0"/>
    </xf>
    <xf numFmtId="177" fontId="10" fillId="0" borderId="30" xfId="0" applyNumberFormat="1" applyFont="1" applyFill="1" applyBorder="1" applyAlignment="1" applyProtection="1">
      <alignment vertical="center"/>
      <protection locked="0"/>
    </xf>
    <xf numFmtId="177" fontId="10" fillId="0" borderId="31" xfId="34" applyNumberFormat="1" applyFont="1" applyFill="1" applyBorder="1" applyAlignment="1" applyProtection="1">
      <alignment vertical="center"/>
      <protection locked="0"/>
    </xf>
    <xf numFmtId="177" fontId="10" fillId="0" borderId="29" xfId="34" applyNumberFormat="1" applyFont="1" applyFill="1" applyBorder="1" applyAlignment="1" applyProtection="1">
      <alignment vertical="center"/>
      <protection locked="0"/>
    </xf>
    <xf numFmtId="177" fontId="10" fillId="0" borderId="30" xfId="34" applyNumberFormat="1" applyFont="1" applyFill="1" applyBorder="1" applyAlignment="1" applyProtection="1">
      <alignment vertical="center"/>
      <protection locked="0"/>
    </xf>
    <xf numFmtId="177" fontId="10" fillId="0" borderId="29" xfId="34" applyNumberFormat="1" applyFont="1" applyFill="1" applyBorder="1" applyAlignment="1">
      <alignment vertical="center"/>
    </xf>
    <xf numFmtId="177" fontId="10" fillId="0" borderId="30" xfId="34" applyNumberFormat="1" applyFont="1" applyFill="1" applyBorder="1" applyAlignment="1">
      <alignment vertical="center"/>
    </xf>
    <xf numFmtId="178" fontId="10" fillId="0" borderId="31" xfId="0" applyNumberFormat="1" applyFont="1" applyFill="1" applyBorder="1" applyAlignment="1" applyProtection="1">
      <alignment vertical="center"/>
      <protection locked="0"/>
    </xf>
    <xf numFmtId="178" fontId="10" fillId="0" borderId="29" xfId="0" applyNumberFormat="1" applyFont="1" applyFill="1" applyBorder="1" applyAlignment="1" applyProtection="1">
      <alignment horizontal="center" vertical="center"/>
      <protection locked="0"/>
    </xf>
    <xf numFmtId="178" fontId="10" fillId="0" borderId="29" xfId="0" applyNumberFormat="1" applyFont="1" applyFill="1" applyBorder="1" applyAlignment="1" applyProtection="1">
      <alignment vertical="center"/>
      <protection locked="0"/>
    </xf>
    <xf numFmtId="177" fontId="40" fillId="0" borderId="4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177" fontId="10" fillId="0" borderId="1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178" fontId="40" fillId="0" borderId="4" xfId="0" applyNumberFormat="1" applyFont="1" applyFill="1" applyBorder="1" applyAlignment="1">
      <alignment vertical="center"/>
    </xf>
    <xf numFmtId="178" fontId="40" fillId="0" borderId="17" xfId="0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177" fontId="40" fillId="0" borderId="8" xfId="0" applyNumberFormat="1" applyFont="1" applyFill="1" applyBorder="1" applyAlignment="1">
      <alignment vertical="center"/>
    </xf>
    <xf numFmtId="177" fontId="40" fillId="0" borderId="17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0" fontId="9" fillId="0" borderId="60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178" fontId="11" fillId="0" borderId="20" xfId="0" applyNumberFormat="1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14" fillId="0" borderId="21" xfId="0" applyNumberFormat="1" applyFont="1" applyFill="1" applyBorder="1" applyAlignment="1">
      <alignment horizontal="right" vertical="center"/>
    </xf>
    <xf numFmtId="0" fontId="7" fillId="34" borderId="61" xfId="0" applyFont="1" applyFill="1" applyBorder="1" applyAlignment="1">
      <alignment horizontal="center" vertical="center"/>
    </xf>
    <xf numFmtId="3" fontId="11" fillId="34" borderId="9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14" fillId="34" borderId="8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3" fontId="14" fillId="34" borderId="8" xfId="0" applyNumberFormat="1" applyFont="1" applyFill="1" applyBorder="1" applyAlignment="1">
      <alignment horizontal="right" vertical="center"/>
    </xf>
    <xf numFmtId="3" fontId="14" fillId="34" borderId="6" xfId="0" applyNumberFormat="1" applyFont="1" applyFill="1" applyBorder="1" applyAlignment="1">
      <alignment horizontal="right" vertical="center"/>
    </xf>
    <xf numFmtId="3" fontId="14" fillId="0" borderId="18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vertical="center"/>
    </xf>
    <xf numFmtId="178" fontId="14" fillId="0" borderId="17" xfId="0" applyNumberFormat="1" applyFont="1" applyFill="1" applyBorder="1" applyAlignment="1">
      <alignment vertical="center"/>
    </xf>
    <xf numFmtId="178" fontId="14" fillId="0" borderId="18" xfId="0" applyNumberFormat="1" applyFont="1" applyFill="1" applyBorder="1" applyAlignment="1">
      <alignment vertical="center"/>
    </xf>
    <xf numFmtId="3" fontId="11" fillId="0" borderId="12" xfId="66" applyNumberFormat="1" applyFont="1" applyFill="1" applyBorder="1" applyAlignment="1" applyProtection="1">
      <alignment vertical="center"/>
      <protection locked="0"/>
    </xf>
    <xf numFmtId="0" fontId="14" fillId="0" borderId="17" xfId="66" applyFont="1" applyFill="1" applyBorder="1" applyAlignment="1" applyProtection="1">
      <alignment vertical="center"/>
      <protection locked="0"/>
    </xf>
    <xf numFmtId="3" fontId="14" fillId="0" borderId="17" xfId="66" applyNumberFormat="1" applyFont="1" applyFill="1" applyBorder="1" applyAlignment="1" applyProtection="1">
      <alignment vertical="center"/>
      <protection locked="0"/>
    </xf>
    <xf numFmtId="3" fontId="14" fillId="0" borderId="18" xfId="66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21" xfId="0" applyNumberFormat="1" applyFont="1" applyFill="1" applyBorder="1" applyAlignment="1">
      <alignment horizontal="right" vertical="center"/>
    </xf>
    <xf numFmtId="0" fontId="7" fillId="33" borderId="61" xfId="0" applyFont="1" applyFill="1" applyBorder="1" applyAlignment="1">
      <alignment horizontal="center" vertical="center"/>
    </xf>
    <xf numFmtId="0" fontId="7" fillId="33" borderId="3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vertical="center"/>
    </xf>
    <xf numFmtId="179" fontId="14" fillId="0" borderId="17" xfId="0" applyNumberFormat="1" applyFont="1" applyFill="1" applyBorder="1" applyAlignment="1">
      <alignment vertical="center"/>
    </xf>
    <xf numFmtId="179" fontId="14" fillId="0" borderId="18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 wrapText="1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7" xfId="0" applyNumberFormat="1" applyFont="1" applyBorder="1" applyAlignment="1" applyProtection="1">
      <alignment horizontal="center" vertical="center" wrapText="1"/>
      <protection locked="0"/>
    </xf>
    <xf numFmtId="178" fontId="40" fillId="0" borderId="8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horizontal="center" vertical="center"/>
    </xf>
    <xf numFmtId="178" fontId="11" fillId="0" borderId="63" xfId="0" applyNumberFormat="1" applyFont="1" applyFill="1" applyBorder="1" applyAlignment="1">
      <alignment vertical="center"/>
    </xf>
    <xf numFmtId="178" fontId="14" fillId="0" borderId="49" xfId="0" applyNumberFormat="1" applyFont="1" applyFill="1" applyBorder="1" applyAlignment="1">
      <alignment vertical="center"/>
    </xf>
    <xf numFmtId="178" fontId="14" fillId="0" borderId="49" xfId="0" applyNumberFormat="1" applyFont="1" applyFill="1" applyBorder="1" applyAlignment="1">
      <alignment horizontal="right" vertical="center"/>
    </xf>
    <xf numFmtId="178" fontId="14" fillId="0" borderId="27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vertical="center"/>
    </xf>
    <xf numFmtId="178" fontId="14" fillId="0" borderId="27" xfId="0" applyNumberFormat="1" applyFont="1" applyFill="1" applyBorder="1" applyAlignment="1">
      <alignment vertical="center"/>
    </xf>
    <xf numFmtId="179" fontId="14" fillId="0" borderId="6" xfId="0" applyNumberFormat="1" applyFont="1" applyFill="1" applyBorder="1" applyAlignment="1">
      <alignment vertical="center"/>
    </xf>
    <xf numFmtId="0" fontId="7" fillId="34" borderId="62" xfId="0" applyFont="1" applyFill="1" applyBorder="1" applyAlignment="1">
      <alignment horizontal="center" vertical="center"/>
    </xf>
    <xf numFmtId="179" fontId="11" fillId="34" borderId="63" xfId="0" applyNumberFormat="1" applyFont="1" applyFill="1" applyBorder="1" applyAlignment="1">
      <alignment vertical="center"/>
    </xf>
    <xf numFmtId="179" fontId="14" fillId="34" borderId="49" xfId="0" applyNumberFormat="1" applyFont="1" applyFill="1" applyBorder="1" applyAlignment="1">
      <alignment vertical="center"/>
    </xf>
    <xf numFmtId="179" fontId="14" fillId="34" borderId="49" xfId="0" applyNumberFormat="1" applyFont="1" applyFill="1" applyBorder="1" applyAlignment="1">
      <alignment horizontal="right" vertical="center"/>
    </xf>
    <xf numFmtId="179" fontId="14" fillId="34" borderId="27" xfId="0" applyNumberFormat="1" applyFont="1" applyFill="1" applyBorder="1" applyAlignment="1">
      <alignment horizontal="right" vertical="center"/>
    </xf>
    <xf numFmtId="177" fontId="10" fillId="0" borderId="31" xfId="34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7" fillId="35" borderId="61" xfId="0" applyFont="1" applyFill="1" applyBorder="1" applyAlignment="1">
      <alignment horizontal="center" vertical="center"/>
    </xf>
    <xf numFmtId="3" fontId="11" fillId="35" borderId="9" xfId="66" applyNumberFormat="1" applyFont="1" applyFill="1" applyBorder="1" applyAlignment="1" applyProtection="1">
      <alignment vertical="center"/>
      <protection locked="0"/>
    </xf>
    <xf numFmtId="0" fontId="14" fillId="35" borderId="8" xfId="66" applyFont="1" applyFill="1" applyBorder="1" applyAlignment="1" applyProtection="1">
      <alignment vertical="center"/>
      <protection locked="0"/>
    </xf>
    <xf numFmtId="3" fontId="14" fillId="35" borderId="8" xfId="66" applyNumberFormat="1" applyFont="1" applyFill="1" applyBorder="1" applyAlignment="1" applyProtection="1">
      <alignment vertical="center"/>
      <protection locked="0"/>
    </xf>
    <xf numFmtId="3" fontId="14" fillId="35" borderId="8" xfId="66" applyNumberFormat="1" applyFont="1" applyFill="1" applyBorder="1" applyAlignment="1" applyProtection="1">
      <alignment horizontal="right" vertical="center"/>
      <protection locked="0"/>
    </xf>
    <xf numFmtId="3" fontId="14" fillId="35" borderId="6" xfId="66" applyNumberFormat="1" applyFont="1" applyFill="1" applyBorder="1" applyAlignment="1" applyProtection="1">
      <alignment horizontal="right" vertical="center"/>
      <protection locked="0"/>
    </xf>
    <xf numFmtId="177" fontId="41" fillId="0" borderId="0" xfId="34" applyNumberFormat="1" applyFont="1" applyAlignment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/>
    </xf>
    <xf numFmtId="0" fontId="7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2" xfId="0" applyNumberFormat="1" applyFont="1" applyBorder="1" applyAlignment="1" applyProtection="1">
      <alignment horizontal="center" vertical="center" wrapText="1"/>
      <protection locked="0"/>
    </xf>
    <xf numFmtId="0" fontId="7" fillId="0" borderId="33" xfId="0" applyNumberFormat="1" applyFont="1" applyBorder="1" applyAlignment="1" applyProtection="1">
      <alignment horizontal="center" vertical="center" wrapText="1"/>
      <protection locked="0"/>
    </xf>
    <xf numFmtId="0" fontId="8" fillId="0" borderId="56" xfId="0" applyFont="1" applyFill="1" applyBorder="1" applyAlignment="1">
      <alignment horizontal="distributed" vertical="center" indent="7"/>
    </xf>
    <xf numFmtId="0" fontId="8" fillId="0" borderId="35" xfId="0" applyFont="1" applyFill="1" applyBorder="1" applyAlignment="1">
      <alignment horizontal="distributed" vertical="center" indent="7"/>
    </xf>
    <xf numFmtId="0" fontId="8" fillId="0" borderId="36" xfId="0" applyFont="1" applyFill="1" applyBorder="1" applyAlignment="1">
      <alignment horizontal="distributed" vertical="center" indent="7"/>
    </xf>
    <xf numFmtId="0" fontId="7" fillId="0" borderId="49" xfId="0" applyFont="1" applyFill="1" applyBorder="1" applyAlignment="1">
      <alignment horizontal="distributed"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left" vertical="distributed" wrapText="1"/>
    </xf>
    <xf numFmtId="0" fontId="7" fillId="0" borderId="50" xfId="0" applyFont="1" applyFill="1" applyBorder="1" applyAlignment="1">
      <alignment horizontal="left" vertical="distributed" wrapText="1"/>
    </xf>
    <xf numFmtId="0" fontId="7" fillId="0" borderId="52" xfId="0" applyFont="1" applyFill="1" applyBorder="1" applyAlignment="1">
      <alignment horizontal="left" vertical="distributed" wrapText="1"/>
    </xf>
    <xf numFmtId="0" fontId="7" fillId="0" borderId="53" xfId="0" applyFont="1" applyFill="1" applyBorder="1" applyAlignment="1">
      <alignment horizontal="left" vertical="distributed" wrapText="1"/>
    </xf>
    <xf numFmtId="0" fontId="9" fillId="0" borderId="49" xfId="0" applyFont="1" applyFill="1" applyBorder="1" applyAlignment="1">
      <alignment horizontal="distributed" vertical="center"/>
    </xf>
    <xf numFmtId="0" fontId="9" fillId="0" borderId="51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 indent="7"/>
    </xf>
    <xf numFmtId="0" fontId="7" fillId="0" borderId="56" xfId="0" applyFont="1" applyFill="1" applyBorder="1" applyAlignment="1">
      <alignment horizontal="distributed" vertical="center" indent="3"/>
    </xf>
    <xf numFmtId="0" fontId="7" fillId="0" borderId="35" xfId="0" applyFont="1" applyFill="1" applyBorder="1" applyAlignment="1">
      <alignment horizontal="distributed" vertical="center" indent="3"/>
    </xf>
    <xf numFmtId="0" fontId="7" fillId="0" borderId="36" xfId="0" applyFont="1" applyFill="1" applyBorder="1" applyAlignment="1">
      <alignment horizontal="distributed" vertical="center" indent="3"/>
    </xf>
    <xf numFmtId="0" fontId="7" fillId="0" borderId="35" xfId="0" applyFont="1" applyFill="1" applyBorder="1" applyAlignment="1">
      <alignment horizontal="distributed" vertical="center" indent="2"/>
    </xf>
    <xf numFmtId="0" fontId="7" fillId="0" borderId="36" xfId="0" applyFont="1" applyFill="1" applyBorder="1" applyAlignment="1">
      <alignment horizontal="distributed" vertical="center" indent="2"/>
    </xf>
    <xf numFmtId="0" fontId="7" fillId="0" borderId="37" xfId="0" applyFont="1" applyFill="1" applyBorder="1" applyAlignment="1">
      <alignment horizontal="left" vertical="distributed" wrapText="1"/>
    </xf>
    <xf numFmtId="0" fontId="7" fillId="0" borderId="38" xfId="0" applyFont="1" applyFill="1" applyBorder="1" applyAlignment="1">
      <alignment horizontal="left" vertical="distributed"/>
    </xf>
    <xf numFmtId="0" fontId="7" fillId="0" borderId="58" xfId="0" applyFont="1" applyFill="1" applyBorder="1" applyAlignment="1">
      <alignment horizontal="left" vertical="distributed" wrapText="1"/>
    </xf>
    <xf numFmtId="0" fontId="7" fillId="0" borderId="59" xfId="0" applyFont="1" applyFill="1" applyBorder="1" applyAlignment="1">
      <alignment horizontal="left" vertical="distributed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77" fontId="35" fillId="0" borderId="0" xfId="34" applyNumberFormat="1" applyFont="1" applyBorder="1" applyAlignment="1">
      <alignment vertical="center"/>
    </xf>
    <xf numFmtId="177" fontId="37" fillId="0" borderId="0" xfId="34" applyNumberFormat="1" applyFont="1" applyBorder="1" applyAlignment="1">
      <alignment vertical="center"/>
    </xf>
    <xf numFmtId="177" fontId="35" fillId="0" borderId="0" xfId="34" applyNumberFormat="1" applyFont="1" applyAlignment="1">
      <alignment vertical="center"/>
    </xf>
    <xf numFmtId="178" fontId="35" fillId="0" borderId="0" xfId="34" applyNumberFormat="1" applyFont="1" applyBorder="1" applyAlignment="1">
      <alignment vertical="center"/>
    </xf>
    <xf numFmtId="177" fontId="42" fillId="0" borderId="0" xfId="34" applyNumberFormat="1" applyFont="1" applyBorder="1" applyAlignment="1">
      <alignment vertical="center"/>
    </xf>
    <xf numFmtId="180" fontId="35" fillId="0" borderId="0" xfId="0" applyNumberFormat="1" applyFont="1" applyFill="1" applyBorder="1" applyAlignment="1" applyProtection="1">
      <alignment horizontal="right"/>
      <protection locked="0"/>
    </xf>
  </cellXfs>
  <cellStyles count="6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2 2" xfId="36"/>
    <cellStyle name="桁区切り 2 2 2" xfId="37"/>
    <cellStyle name="桁区切り 2 3" xfId="38"/>
    <cellStyle name="桁区切り 2 4" xfId="39"/>
    <cellStyle name="桁区切り 3" xfId="40"/>
    <cellStyle name="桁区切り 4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 2 2 2" xfId="52"/>
    <cellStyle name="標準 2 3" xfId="53"/>
    <cellStyle name="標準 2 4" xfId="54"/>
    <cellStyle name="標準 2_Sheet5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8" xfId="64"/>
    <cellStyle name="標準 9" xfId="65"/>
    <cellStyle name="標準_ctv2_3-2" xfId="66"/>
    <cellStyle name="良い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06-4E3E-8DFE-0DA20A794AB6}"/>
                </c:ext>
              </c:extLst>
            </c:dLbl>
            <c:dLbl>
              <c:idx val="1"/>
              <c:layout>
                <c:manualLayout>
                  <c:x val="5.8804124893556415E-6"/>
                  <c:y val="-2.9720851560221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6-4E3E-8DFE-0DA20A794AB6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6-4E3E-8DFE-0DA20A794AB6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6-4E3E-8DFE-0DA20A794AB6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6-4E3E-8DFE-0DA20A794AB6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3E-8DFE-0DA20A794AB6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6-4E3E-8DFE-0DA20A794AB6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3E-8DFE-0DA20A794AB6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6-4E3E-8DFE-0DA20A794AB6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3E-8DFE-0DA20A794A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168754</c:v>
                </c:pt>
                <c:pt idx="1">
                  <c:v>177450</c:v>
                </c:pt>
                <c:pt idx="2">
                  <c:v>179846</c:v>
                </c:pt>
                <c:pt idx="3">
                  <c:v>186117</c:v>
                </c:pt>
                <c:pt idx="4">
                  <c:v>191357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6-4E3E-8DFE-0DA20A794AB6}"/>
                </c:ext>
              </c:extLst>
            </c:dLbl>
            <c:dLbl>
              <c:idx val="1"/>
              <c:layout>
                <c:manualLayout>
                  <c:x val="-3.1182680033848227E-2"/>
                  <c:y val="7.7096062992125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6-4E3E-8DFE-0DA20A794AB6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6-4E3E-8DFE-0DA20A794AB6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06-4E3E-8DFE-0DA20A794AB6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06-4E3E-8DFE-0DA20A794AB6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6-4E3E-8DFE-0DA20A794AB6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3E-8DFE-0DA20A794AB6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6-4E3E-8DFE-0DA20A794AB6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3E-8DFE-0DA20A794AB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-2.8049117633506926</c:v>
                </c:pt>
                <c:pt idx="1">
                  <c:v>5.1530630385057563</c:v>
                </c:pt>
                <c:pt idx="2">
                  <c:v>1.3502395040856596</c:v>
                </c:pt>
                <c:pt idx="3">
                  <c:v>3.4868721016869886</c:v>
                </c:pt>
                <c:pt idx="4">
                  <c:v>2.8154333027074374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95714468"/>
          <c:y val="5.777801108194809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183382</c:v>
                </c:pt>
                <c:pt idx="1">
                  <c:v>192566</c:v>
                </c:pt>
                <c:pt idx="2">
                  <c:v>194748</c:v>
                </c:pt>
                <c:pt idx="3">
                  <c:v>201524</c:v>
                </c:pt>
                <c:pt idx="4">
                  <c:v>213308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5-40EE-886A-B8FB77623EF8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5-40EE-886A-B8FB77623EF8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5-40EE-886A-B8FB77623EF8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5-40EE-886A-B8FB77623EF8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5-40EE-886A-B8FB77623EF8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5-40EE-886A-B8FB77623EF8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5-40EE-886A-B8FB77623EF8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5-40EE-886A-B8FB77623EF8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5-40EE-886A-B8FB77623EF8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5-40EE-886A-B8FB77623E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1956</c:v>
                </c:pt>
                <c:pt idx="1">
                  <c:v>2040</c:v>
                </c:pt>
                <c:pt idx="2">
                  <c:v>2046</c:v>
                </c:pt>
                <c:pt idx="3">
                  <c:v>2094</c:v>
                </c:pt>
                <c:pt idx="4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10</xdr:col>
      <xdr:colOff>619125</xdr:colOff>
      <xdr:row>30</xdr:row>
      <xdr:rowOff>0</xdr:rowOff>
    </xdr:to>
    <xdr:graphicFrame macro="">
      <xdr:nvGraphicFramePr>
        <xdr:cNvPr id="15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15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5952</xdr:colOff>
      <xdr:row>2</xdr:row>
      <xdr:rowOff>0</xdr:rowOff>
    </xdr:from>
    <xdr:to>
      <xdr:col>7</xdr:col>
      <xdr:colOff>5952</xdr:colOff>
      <xdr:row>10</xdr:row>
      <xdr:rowOff>172641</xdr:rowOff>
    </xdr:to>
    <xdr:cxnSp macro="">
      <xdr:nvCxnSpPr>
        <xdr:cNvPr id="3" name="直線コネクタ 2"/>
        <xdr:cNvCxnSpPr/>
      </xdr:nvCxnSpPr>
      <xdr:spPr>
        <a:xfrm>
          <a:off x="5649515" y="440531"/>
          <a:ext cx="0" cy="179189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</xdr:row>
      <xdr:rowOff>7143</xdr:rowOff>
    </xdr:from>
    <xdr:to>
      <xdr:col>7</xdr:col>
      <xdr:colOff>0</xdr:colOff>
      <xdr:row>34</xdr:row>
      <xdr:rowOff>177403</xdr:rowOff>
    </xdr:to>
    <xdr:cxnSp macro="">
      <xdr:nvCxnSpPr>
        <xdr:cNvPr id="4" name="直線コネクタ 3"/>
        <xdr:cNvCxnSpPr/>
      </xdr:nvCxnSpPr>
      <xdr:spPr>
        <a:xfrm>
          <a:off x="5638800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6" name="直線コネクタ 5"/>
        <xdr:cNvCxnSpPr/>
      </xdr:nvCxnSpPr>
      <xdr:spPr>
        <a:xfrm flipV="1">
          <a:off x="6362700" y="438152"/>
          <a:ext cx="0" cy="11049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3"/>
  <sheetViews>
    <sheetView showGridLines="0" zoomScaleNormal="100" zoomScaleSheetLayoutView="70" zoomScalePageLayoutView="70" workbookViewId="0"/>
  </sheetViews>
  <sheetFormatPr defaultRowHeight="13.5"/>
  <cols>
    <col min="1" max="16384" width="9" style="98"/>
  </cols>
  <sheetData>
    <row r="4" spans="1:11" ht="17.25">
      <c r="A4" s="208" t="s">
        <v>47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34" spans="1:11" ht="17.25">
      <c r="A34" s="208" t="s">
        <v>24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</row>
    <row r="70" spans="1:8" s="100" customFormat="1">
      <c r="A70" s="243"/>
      <c r="B70" s="243"/>
      <c r="C70" s="243"/>
      <c r="D70" s="243"/>
      <c r="E70" s="243"/>
      <c r="F70" s="243"/>
      <c r="G70" s="243"/>
      <c r="H70" s="243"/>
    </row>
    <row r="71" spans="1:8" s="100" customFormat="1">
      <c r="A71" s="243"/>
      <c r="B71" s="243"/>
      <c r="C71" s="243"/>
      <c r="D71" s="243"/>
      <c r="E71" s="243"/>
      <c r="F71" s="243"/>
      <c r="G71" s="243"/>
      <c r="H71" s="243"/>
    </row>
    <row r="72" spans="1:8" s="100" customFormat="1">
      <c r="A72" s="243" t="s">
        <v>46</v>
      </c>
      <c r="B72" s="243"/>
      <c r="C72" s="243"/>
      <c r="D72" s="243"/>
      <c r="E72" s="243"/>
      <c r="F72" s="243"/>
      <c r="G72" s="243"/>
      <c r="H72" s="243"/>
    </row>
    <row r="73" spans="1:8" s="100" customFormat="1">
      <c r="A73" s="243"/>
      <c r="B73" s="243"/>
      <c r="C73" s="244" t="s">
        <v>25</v>
      </c>
      <c r="D73" s="243" t="s">
        <v>26</v>
      </c>
      <c r="E73" s="243"/>
      <c r="F73" s="243"/>
      <c r="G73" s="243"/>
      <c r="H73" s="243"/>
    </row>
    <row r="74" spans="1:8" s="100" customFormat="1">
      <c r="A74" s="243" t="s">
        <v>95</v>
      </c>
      <c r="B74" s="243"/>
      <c r="C74" s="243">
        <v>173624</v>
      </c>
      <c r="D74" s="243"/>
      <c r="E74" s="243"/>
      <c r="F74" s="243"/>
      <c r="G74" s="243"/>
      <c r="H74" s="243"/>
    </row>
    <row r="75" spans="1:8" s="100" customFormat="1">
      <c r="A75" s="245" t="s">
        <v>34</v>
      </c>
      <c r="B75" s="243"/>
      <c r="C75" s="245">
        <v>168754</v>
      </c>
      <c r="D75" s="246">
        <f>(C75/C74-1)*100</f>
        <v>-2.8049117633506926</v>
      </c>
      <c r="E75" s="243"/>
      <c r="F75" s="243"/>
      <c r="G75" s="243"/>
      <c r="H75" s="243"/>
    </row>
    <row r="76" spans="1:8" s="100" customFormat="1">
      <c r="A76" s="245" t="s">
        <v>38</v>
      </c>
      <c r="B76" s="243"/>
      <c r="C76" s="245">
        <v>177450</v>
      </c>
      <c r="D76" s="246">
        <f>(C76/C75-1)*100</f>
        <v>5.1530630385057563</v>
      </c>
      <c r="E76" s="243"/>
      <c r="F76" s="243"/>
      <c r="G76" s="243"/>
      <c r="H76" s="243"/>
    </row>
    <row r="77" spans="1:8" s="100" customFormat="1">
      <c r="A77" s="245" t="s">
        <v>41</v>
      </c>
      <c r="B77" s="243"/>
      <c r="C77" s="245">
        <v>179846</v>
      </c>
      <c r="D77" s="246">
        <f>(C77/C76-1)*100</f>
        <v>1.3502395040856596</v>
      </c>
      <c r="E77" s="243"/>
      <c r="F77" s="243"/>
      <c r="G77" s="243"/>
      <c r="H77" s="243"/>
    </row>
    <row r="78" spans="1:8" s="100" customFormat="1">
      <c r="A78" s="245" t="s">
        <v>49</v>
      </c>
      <c r="B78" s="243"/>
      <c r="C78" s="245">
        <v>186117</v>
      </c>
      <c r="D78" s="246">
        <f>(C78/C77-1)*100</f>
        <v>3.4868721016869886</v>
      </c>
      <c r="E78" s="243"/>
      <c r="F78" s="243"/>
      <c r="G78" s="243"/>
      <c r="H78" s="243"/>
    </row>
    <row r="79" spans="1:8" s="100" customFormat="1">
      <c r="A79" s="245" t="s">
        <v>88</v>
      </c>
      <c r="B79" s="243"/>
      <c r="C79" s="245">
        <v>191357</v>
      </c>
      <c r="D79" s="246">
        <f>(C79/C78-1)*100</f>
        <v>2.8154333027074374</v>
      </c>
      <c r="E79" s="243"/>
      <c r="F79" s="243"/>
      <c r="G79" s="243"/>
      <c r="H79" s="243"/>
    </row>
    <row r="80" spans="1:8" s="100" customFormat="1">
      <c r="A80" s="243"/>
      <c r="B80" s="243"/>
      <c r="C80" s="243"/>
      <c r="D80" s="243"/>
      <c r="E80" s="243"/>
      <c r="F80" s="243"/>
      <c r="G80" s="243"/>
      <c r="H80" s="243"/>
    </row>
    <row r="81" spans="1:11" s="100" customFormat="1">
      <c r="A81" s="243" t="s">
        <v>27</v>
      </c>
      <c r="B81" s="243"/>
      <c r="C81" s="243"/>
      <c r="D81" s="243"/>
      <c r="E81" s="243"/>
      <c r="F81" s="243"/>
      <c r="G81" s="243"/>
      <c r="H81" s="243"/>
    </row>
    <row r="82" spans="1:11" s="100" customFormat="1">
      <c r="A82" s="243"/>
      <c r="B82" s="243"/>
      <c r="C82" s="243" t="s">
        <v>0</v>
      </c>
      <c r="D82" s="247" t="s">
        <v>28</v>
      </c>
      <c r="E82" s="243"/>
      <c r="F82" s="243"/>
      <c r="G82" s="243"/>
      <c r="H82" s="248"/>
      <c r="I82" s="96"/>
      <c r="J82" s="96"/>
      <c r="K82" s="96"/>
    </row>
    <row r="83" spans="1:11" s="100" customFormat="1">
      <c r="A83" s="245" t="s">
        <v>34</v>
      </c>
      <c r="B83" s="243"/>
      <c r="C83" s="245">
        <v>183382</v>
      </c>
      <c r="D83" s="245">
        <v>1956</v>
      </c>
      <c r="E83" s="243"/>
      <c r="F83" s="243"/>
      <c r="G83" s="243"/>
      <c r="H83" s="246"/>
      <c r="I83" s="101"/>
      <c r="J83" s="101"/>
      <c r="K83" s="101"/>
    </row>
    <row r="84" spans="1:11" s="100" customFormat="1">
      <c r="A84" s="245" t="s">
        <v>38</v>
      </c>
      <c r="B84" s="243"/>
      <c r="C84" s="245">
        <v>192566</v>
      </c>
      <c r="D84" s="245">
        <v>2040</v>
      </c>
      <c r="E84" s="243"/>
      <c r="F84" s="243"/>
      <c r="G84" s="243"/>
      <c r="H84" s="243"/>
    </row>
    <row r="85" spans="1:11" s="100" customFormat="1">
      <c r="A85" s="245" t="s">
        <v>41</v>
      </c>
      <c r="B85" s="243"/>
      <c r="C85" s="245">
        <v>194748</v>
      </c>
      <c r="D85" s="245">
        <v>2046</v>
      </c>
      <c r="E85" s="243"/>
      <c r="F85" s="243"/>
      <c r="G85" s="243"/>
      <c r="H85" s="243"/>
    </row>
    <row r="86" spans="1:11" s="100" customFormat="1">
      <c r="A86" s="245" t="s">
        <v>49</v>
      </c>
      <c r="B86" s="243"/>
      <c r="C86" s="245">
        <v>201524</v>
      </c>
      <c r="D86" s="245">
        <v>2094</v>
      </c>
      <c r="E86" s="243"/>
      <c r="F86" s="243"/>
      <c r="G86" s="243"/>
      <c r="H86" s="243"/>
    </row>
    <row r="87" spans="1:11" s="100" customFormat="1">
      <c r="A87" s="245" t="s">
        <v>88</v>
      </c>
      <c r="B87" s="243"/>
      <c r="C87" s="245">
        <v>213308</v>
      </c>
      <c r="D87" s="245">
        <v>2201</v>
      </c>
      <c r="E87" s="243"/>
      <c r="F87" s="243"/>
      <c r="G87" s="243"/>
      <c r="H87" s="243"/>
    </row>
    <row r="88" spans="1:11" s="100" customFormat="1">
      <c r="A88" s="245"/>
      <c r="B88" s="245"/>
      <c r="C88" s="245"/>
      <c r="D88" s="245"/>
      <c r="E88" s="243"/>
      <c r="F88" s="243"/>
      <c r="G88" s="243"/>
      <c r="H88" s="243"/>
    </row>
    <row r="89" spans="1:11">
      <c r="A89" s="245"/>
      <c r="B89" s="245"/>
      <c r="C89" s="245"/>
      <c r="D89" s="245"/>
      <c r="E89" s="245"/>
      <c r="F89" s="245"/>
      <c r="G89" s="245"/>
      <c r="H89" s="245"/>
    </row>
    <row r="90" spans="1:11">
      <c r="A90" s="245"/>
      <c r="B90" s="245"/>
      <c r="C90" s="245"/>
      <c r="D90" s="245"/>
      <c r="E90" s="245"/>
      <c r="F90" s="245"/>
      <c r="G90" s="245"/>
      <c r="H90" s="245"/>
    </row>
    <row r="91" spans="1:11">
      <c r="A91" s="245"/>
      <c r="B91" s="245"/>
      <c r="C91" s="245"/>
      <c r="D91" s="245"/>
      <c r="E91" s="245"/>
      <c r="F91" s="245"/>
      <c r="G91" s="245"/>
      <c r="H91" s="245"/>
    </row>
    <row r="92" spans="1:11">
      <c r="A92" s="245"/>
      <c r="B92" s="245"/>
      <c r="C92" s="245"/>
      <c r="D92" s="245"/>
      <c r="E92" s="245"/>
      <c r="F92" s="245"/>
      <c r="G92" s="245"/>
      <c r="H92" s="245"/>
    </row>
    <row r="93" spans="1:11">
      <c r="A93" s="245"/>
      <c r="B93" s="245"/>
      <c r="C93" s="245"/>
      <c r="D93" s="245"/>
      <c r="E93" s="245"/>
      <c r="F93" s="245"/>
      <c r="G93" s="245"/>
      <c r="H93" s="245"/>
    </row>
  </sheetData>
  <mergeCells count="2">
    <mergeCell ref="A4:K4"/>
    <mergeCell ref="A34:K34"/>
  </mergeCells>
  <phoneticPr fontId="3"/>
  <pageMargins left="0.11811023622047245" right="0.15748031496062992" top="0.11811023622047245" bottom="0.19685039370078741" header="0.11811023622047245" footer="0.35433070866141736"/>
  <pageSetup paperSize="9" firstPageNumber="53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V19"/>
  <sheetViews>
    <sheetView showGridLines="0" zoomScale="75" zoomScaleNormal="75" zoomScaleSheetLayoutView="85" workbookViewId="0">
      <selection sqref="A1:K1"/>
    </sheetView>
  </sheetViews>
  <sheetFormatPr defaultRowHeight="13.5"/>
  <cols>
    <col min="1" max="1" width="10.625" style="171" customWidth="1"/>
    <col min="2" max="6" width="6.625" style="2" customWidth="1"/>
    <col min="7" max="9" width="8" style="2" customWidth="1"/>
    <col min="10" max="14" width="7.625" style="2" customWidth="1"/>
    <col min="15" max="15" width="8" style="2" customWidth="1"/>
    <col min="16" max="16" width="7.625" style="2" customWidth="1"/>
    <col min="17" max="19" width="8" style="2" customWidth="1"/>
    <col min="20" max="20" width="8.625" style="2" customWidth="1"/>
    <col min="21" max="21" width="7.625" style="2" customWidth="1"/>
    <col min="22" max="22" width="9.625" style="2" customWidth="1"/>
    <col min="23" max="16384" width="9" style="2"/>
  </cols>
  <sheetData>
    <row r="1" spans="1:22" ht="21">
      <c r="A1" s="213" t="s">
        <v>96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7" t="s">
        <v>97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69" customFormat="1" ht="19.5" customHeight="1">
      <c r="A2" s="201" t="s">
        <v>113</v>
      </c>
      <c r="D2" s="70"/>
      <c r="E2" s="70"/>
      <c r="F2" s="70"/>
      <c r="G2" s="71"/>
      <c r="H2" s="70"/>
      <c r="I2" s="70"/>
      <c r="J2" s="70"/>
      <c r="K2" s="70"/>
      <c r="L2" s="72"/>
      <c r="M2" s="70"/>
      <c r="N2" s="70"/>
      <c r="O2" s="70"/>
      <c r="P2" s="199"/>
      <c r="Q2" s="199"/>
      <c r="R2" s="199"/>
      <c r="S2" s="199"/>
      <c r="T2" s="199"/>
      <c r="U2" s="199"/>
      <c r="V2" s="199" t="s">
        <v>110</v>
      </c>
    </row>
    <row r="3" spans="1:22" s="178" customFormat="1" ht="32.25" customHeight="1">
      <c r="A3" s="172"/>
      <c r="B3" s="216" t="s">
        <v>54</v>
      </c>
      <c r="C3" s="211" t="s">
        <v>55</v>
      </c>
      <c r="D3" s="211" t="s">
        <v>56</v>
      </c>
      <c r="E3" s="209" t="s">
        <v>57</v>
      </c>
      <c r="F3" s="209" t="s">
        <v>58</v>
      </c>
      <c r="G3" s="211" t="s">
        <v>98</v>
      </c>
      <c r="H3" s="211" t="s">
        <v>1</v>
      </c>
      <c r="I3" s="176" t="s">
        <v>59</v>
      </c>
      <c r="J3" s="177" t="s">
        <v>60</v>
      </c>
      <c r="K3" s="209" t="s">
        <v>61</v>
      </c>
      <c r="L3" s="209" t="s">
        <v>62</v>
      </c>
      <c r="M3" s="209" t="s">
        <v>63</v>
      </c>
      <c r="N3" s="209" t="s">
        <v>64</v>
      </c>
      <c r="O3" s="211" t="s">
        <v>65</v>
      </c>
      <c r="P3" s="209" t="s">
        <v>66</v>
      </c>
      <c r="Q3" s="209" t="s">
        <v>67</v>
      </c>
      <c r="R3" s="209" t="s">
        <v>68</v>
      </c>
      <c r="S3" s="209" t="s">
        <v>69</v>
      </c>
      <c r="T3" s="209" t="s">
        <v>70</v>
      </c>
      <c r="U3" s="214" t="s">
        <v>99</v>
      </c>
      <c r="V3" s="209" t="s">
        <v>71</v>
      </c>
    </row>
    <row r="4" spans="1:22" s="178" customFormat="1" ht="32.25" customHeight="1">
      <c r="A4" s="173"/>
      <c r="B4" s="217"/>
      <c r="C4" s="212"/>
      <c r="D4" s="212"/>
      <c r="E4" s="210"/>
      <c r="F4" s="210"/>
      <c r="G4" s="212"/>
      <c r="H4" s="212"/>
      <c r="I4" s="179" t="s">
        <v>72</v>
      </c>
      <c r="J4" s="180" t="s">
        <v>73</v>
      </c>
      <c r="K4" s="210"/>
      <c r="L4" s="210"/>
      <c r="M4" s="210"/>
      <c r="N4" s="210"/>
      <c r="O4" s="212"/>
      <c r="P4" s="210"/>
      <c r="Q4" s="210"/>
      <c r="R4" s="210"/>
      <c r="S4" s="210"/>
      <c r="T4" s="210"/>
      <c r="U4" s="215"/>
      <c r="V4" s="210"/>
    </row>
    <row r="5" spans="1:22" s="5" customFormat="1" ht="24.95" customHeight="1">
      <c r="A5" s="174" t="s">
        <v>82</v>
      </c>
      <c r="B5" s="102">
        <v>129</v>
      </c>
      <c r="C5" s="103">
        <v>0</v>
      </c>
      <c r="D5" s="103">
        <v>167</v>
      </c>
      <c r="E5" s="103">
        <v>303</v>
      </c>
      <c r="F5" s="103">
        <v>2403</v>
      </c>
      <c r="G5" s="103">
        <v>3682</v>
      </c>
      <c r="H5" s="103">
        <v>15257</v>
      </c>
      <c r="I5" s="103">
        <v>22876</v>
      </c>
      <c r="J5" s="103">
        <v>4998</v>
      </c>
      <c r="K5" s="103">
        <v>7466</v>
      </c>
      <c r="L5" s="103">
        <v>7988</v>
      </c>
      <c r="M5" s="103">
        <v>4136</v>
      </c>
      <c r="N5" s="103">
        <v>30785</v>
      </c>
      <c r="O5" s="103">
        <v>16769</v>
      </c>
      <c r="P5" s="103">
        <v>8585</v>
      </c>
      <c r="Q5" s="103">
        <v>12004</v>
      </c>
      <c r="R5" s="103">
        <v>17057</v>
      </c>
      <c r="S5" s="103">
        <v>13880</v>
      </c>
      <c r="T5" s="103">
        <v>168485</v>
      </c>
      <c r="U5" s="103">
        <v>269</v>
      </c>
      <c r="V5" s="104">
        <v>168754</v>
      </c>
    </row>
    <row r="6" spans="1:22" s="5" customFormat="1" ht="24.95" customHeight="1">
      <c r="A6" s="175" t="s">
        <v>83</v>
      </c>
      <c r="B6" s="105">
        <v>104</v>
      </c>
      <c r="C6" s="106">
        <v>0</v>
      </c>
      <c r="D6" s="106">
        <v>148</v>
      </c>
      <c r="E6" s="106">
        <v>333</v>
      </c>
      <c r="F6" s="106">
        <v>2623</v>
      </c>
      <c r="G6" s="106">
        <v>3931</v>
      </c>
      <c r="H6" s="106">
        <v>20321</v>
      </c>
      <c r="I6" s="106">
        <v>23948</v>
      </c>
      <c r="J6" s="106">
        <v>4929</v>
      </c>
      <c r="K6" s="106">
        <v>7703</v>
      </c>
      <c r="L6" s="106">
        <v>9124</v>
      </c>
      <c r="M6" s="106">
        <v>4370</v>
      </c>
      <c r="N6" s="106">
        <v>30392</v>
      </c>
      <c r="O6" s="106">
        <v>16941</v>
      </c>
      <c r="P6" s="106">
        <v>9360</v>
      </c>
      <c r="Q6" s="106">
        <v>11516</v>
      </c>
      <c r="R6" s="106">
        <v>17405</v>
      </c>
      <c r="S6" s="106">
        <v>14143</v>
      </c>
      <c r="T6" s="106">
        <v>177291</v>
      </c>
      <c r="U6" s="106">
        <v>159</v>
      </c>
      <c r="V6" s="107">
        <v>177450</v>
      </c>
    </row>
    <row r="7" spans="1:22" s="5" customFormat="1" ht="24.95" customHeight="1">
      <c r="A7" s="175" t="s">
        <v>84</v>
      </c>
      <c r="B7" s="198">
        <v>97</v>
      </c>
      <c r="C7" s="106">
        <v>0</v>
      </c>
      <c r="D7" s="106">
        <v>115</v>
      </c>
      <c r="E7" s="106">
        <v>351</v>
      </c>
      <c r="F7" s="106">
        <v>3836</v>
      </c>
      <c r="G7" s="106">
        <v>4098</v>
      </c>
      <c r="H7" s="106">
        <v>20713</v>
      </c>
      <c r="I7" s="106">
        <v>24007</v>
      </c>
      <c r="J7" s="106">
        <v>4818</v>
      </c>
      <c r="K7" s="106">
        <v>7962</v>
      </c>
      <c r="L7" s="106">
        <v>9966</v>
      </c>
      <c r="M7" s="106">
        <v>4330</v>
      </c>
      <c r="N7" s="106">
        <v>30043</v>
      </c>
      <c r="O7" s="106">
        <v>16588</v>
      </c>
      <c r="P7" s="106">
        <v>8321</v>
      </c>
      <c r="Q7" s="106">
        <v>12726</v>
      </c>
      <c r="R7" s="106">
        <v>17244</v>
      </c>
      <c r="S7" s="106">
        <v>14537</v>
      </c>
      <c r="T7" s="106">
        <v>179752</v>
      </c>
      <c r="U7" s="106">
        <v>94</v>
      </c>
      <c r="V7" s="107">
        <v>179486</v>
      </c>
    </row>
    <row r="8" spans="1:22" s="5" customFormat="1" ht="24.95" customHeight="1">
      <c r="A8" s="175" t="s">
        <v>85</v>
      </c>
      <c r="B8" s="105">
        <v>96</v>
      </c>
      <c r="C8" s="106">
        <v>0</v>
      </c>
      <c r="D8" s="106">
        <v>195</v>
      </c>
      <c r="E8" s="106">
        <v>322</v>
      </c>
      <c r="F8" s="106">
        <v>6023</v>
      </c>
      <c r="G8" s="106">
        <v>4309</v>
      </c>
      <c r="H8" s="108">
        <v>18067</v>
      </c>
      <c r="I8" s="106">
        <v>24712</v>
      </c>
      <c r="J8" s="108">
        <v>5369</v>
      </c>
      <c r="K8" s="106">
        <v>7970</v>
      </c>
      <c r="L8" s="106">
        <v>10836</v>
      </c>
      <c r="M8" s="106">
        <v>4669</v>
      </c>
      <c r="N8" s="106">
        <v>30981</v>
      </c>
      <c r="O8" s="108">
        <v>17810</v>
      </c>
      <c r="P8" s="108">
        <v>8447</v>
      </c>
      <c r="Q8" s="108">
        <v>13638</v>
      </c>
      <c r="R8" s="108">
        <v>18022</v>
      </c>
      <c r="S8" s="108">
        <v>15141</v>
      </c>
      <c r="T8" s="108">
        <v>186607</v>
      </c>
      <c r="U8" s="108">
        <v>-490</v>
      </c>
      <c r="V8" s="109">
        <v>186117</v>
      </c>
    </row>
    <row r="9" spans="1:22" s="5" customFormat="1" ht="24.95" customHeight="1">
      <c r="A9" s="175" t="s">
        <v>86</v>
      </c>
      <c r="B9" s="105">
        <v>129</v>
      </c>
      <c r="C9" s="106">
        <v>0</v>
      </c>
      <c r="D9" s="106">
        <v>166</v>
      </c>
      <c r="E9" s="106">
        <v>292</v>
      </c>
      <c r="F9" s="106">
        <v>2731</v>
      </c>
      <c r="G9" s="106">
        <v>4191</v>
      </c>
      <c r="H9" s="108">
        <v>22990</v>
      </c>
      <c r="I9" s="106">
        <v>24332</v>
      </c>
      <c r="J9" s="108">
        <v>5462</v>
      </c>
      <c r="K9" s="106">
        <v>9075</v>
      </c>
      <c r="L9" s="106">
        <v>11028</v>
      </c>
      <c r="M9" s="106">
        <v>4524</v>
      </c>
      <c r="N9" s="106">
        <v>31901</v>
      </c>
      <c r="O9" s="108">
        <v>19342</v>
      </c>
      <c r="P9" s="108">
        <v>8378</v>
      </c>
      <c r="Q9" s="108">
        <v>14010</v>
      </c>
      <c r="R9" s="108">
        <v>18466</v>
      </c>
      <c r="S9" s="108">
        <v>15301</v>
      </c>
      <c r="T9" s="108">
        <v>192318</v>
      </c>
      <c r="U9" s="108">
        <v>-961</v>
      </c>
      <c r="V9" s="109">
        <v>191357</v>
      </c>
    </row>
    <row r="10" spans="1:22">
      <c r="V10" s="4" t="s">
        <v>87</v>
      </c>
    </row>
    <row r="11" spans="1:22" s="200" customFormat="1" ht="19.5" customHeight="1">
      <c r="A11" s="201" t="s">
        <v>114</v>
      </c>
      <c r="B11" s="69"/>
      <c r="C11" s="69"/>
      <c r="D11" s="70"/>
      <c r="E11" s="70"/>
      <c r="F11" s="70"/>
      <c r="G11" s="71"/>
      <c r="H11" s="70"/>
      <c r="I11" s="70"/>
      <c r="J11" s="70"/>
      <c r="K11" s="70"/>
      <c r="L11" s="72"/>
      <c r="M11" s="70"/>
      <c r="N11" s="70"/>
      <c r="O11" s="70"/>
      <c r="P11" s="199"/>
      <c r="Q11" s="199"/>
      <c r="R11" s="199"/>
      <c r="S11" s="199"/>
      <c r="T11" s="199"/>
      <c r="U11" s="199"/>
      <c r="V11" s="199" t="s">
        <v>111</v>
      </c>
    </row>
    <row r="12" spans="1:22" s="178" customFormat="1" ht="32.25" customHeight="1">
      <c r="A12" s="172"/>
      <c r="B12" s="216" t="s">
        <v>54</v>
      </c>
      <c r="C12" s="211" t="s">
        <v>55</v>
      </c>
      <c r="D12" s="211" t="s">
        <v>56</v>
      </c>
      <c r="E12" s="209" t="s">
        <v>57</v>
      </c>
      <c r="F12" s="209" t="s">
        <v>58</v>
      </c>
      <c r="G12" s="211" t="s">
        <v>98</v>
      </c>
      <c r="H12" s="211" t="s">
        <v>1</v>
      </c>
      <c r="I12" s="176" t="s">
        <v>59</v>
      </c>
      <c r="J12" s="177" t="s">
        <v>60</v>
      </c>
      <c r="K12" s="209" t="s">
        <v>61</v>
      </c>
      <c r="L12" s="209" t="s">
        <v>62</v>
      </c>
      <c r="M12" s="209" t="s">
        <v>63</v>
      </c>
      <c r="N12" s="209" t="s">
        <v>64</v>
      </c>
      <c r="O12" s="211" t="s">
        <v>65</v>
      </c>
      <c r="P12" s="209" t="s">
        <v>66</v>
      </c>
      <c r="Q12" s="209" t="s">
        <v>67</v>
      </c>
      <c r="R12" s="209" t="s">
        <v>68</v>
      </c>
      <c r="S12" s="209" t="s">
        <v>69</v>
      </c>
      <c r="T12" s="209" t="s">
        <v>70</v>
      </c>
      <c r="U12" s="214" t="s">
        <v>99</v>
      </c>
      <c r="V12" s="209" t="s">
        <v>71</v>
      </c>
    </row>
    <row r="13" spans="1:22" s="178" customFormat="1" ht="32.25" customHeight="1">
      <c r="A13" s="173"/>
      <c r="B13" s="217"/>
      <c r="C13" s="212"/>
      <c r="D13" s="212"/>
      <c r="E13" s="210"/>
      <c r="F13" s="210"/>
      <c r="G13" s="212"/>
      <c r="H13" s="212"/>
      <c r="I13" s="179" t="s">
        <v>72</v>
      </c>
      <c r="J13" s="180" t="s">
        <v>73</v>
      </c>
      <c r="K13" s="210"/>
      <c r="L13" s="210"/>
      <c r="M13" s="210"/>
      <c r="N13" s="210"/>
      <c r="O13" s="212"/>
      <c r="P13" s="210"/>
      <c r="Q13" s="210"/>
      <c r="R13" s="210"/>
      <c r="S13" s="210"/>
      <c r="T13" s="210"/>
      <c r="U13" s="215"/>
      <c r="V13" s="210"/>
    </row>
    <row r="14" spans="1:22" s="5" customFormat="1" ht="24.95" customHeight="1">
      <c r="A14" s="174" t="s">
        <v>74</v>
      </c>
      <c r="B14" s="110">
        <f>B5/$V$5*100</f>
        <v>7.6442632470934024E-2</v>
      </c>
      <c r="C14" s="111" t="s">
        <v>78</v>
      </c>
      <c r="D14" s="112">
        <f>D5/$V$5*100</f>
        <v>9.8960617229813808E-2</v>
      </c>
      <c r="E14" s="112">
        <f>E5/$V$5*100</f>
        <v>0.17955129952475199</v>
      </c>
      <c r="F14" s="112">
        <f>F5/$V$5*100</f>
        <v>1.4239662467260035</v>
      </c>
      <c r="G14" s="112">
        <f t="shared" ref="G14:S14" si="0">G5/$V$5*100</f>
        <v>2.1818742074261941</v>
      </c>
      <c r="H14" s="112">
        <f t="shared" si="0"/>
        <v>9.0409708806902351</v>
      </c>
      <c r="I14" s="112">
        <f t="shared" si="0"/>
        <v>13.555826824845632</v>
      </c>
      <c r="J14" s="112">
        <f t="shared" si="0"/>
        <v>2.9617075743389787</v>
      </c>
      <c r="K14" s="112">
        <f t="shared" si="0"/>
        <v>4.4241914265735929</v>
      </c>
      <c r="L14" s="112">
        <f t="shared" si="0"/>
        <v>4.7335174277350465</v>
      </c>
      <c r="M14" s="112">
        <f t="shared" si="0"/>
        <v>2.4509048674401792</v>
      </c>
      <c r="N14" s="112">
        <f t="shared" si="0"/>
        <v>18.24253054742406</v>
      </c>
      <c r="O14" s="112">
        <f t="shared" si="0"/>
        <v>9.9369496426751365</v>
      </c>
      <c r="P14" s="112">
        <f t="shared" si="0"/>
        <v>5.0872868198679733</v>
      </c>
      <c r="Q14" s="112">
        <f t="shared" si="0"/>
        <v>7.1133128696208674</v>
      </c>
      <c r="R14" s="112">
        <f t="shared" si="0"/>
        <v>10.107612264005594</v>
      </c>
      <c r="S14" s="112">
        <f t="shared" si="0"/>
        <v>8.2249902224539859</v>
      </c>
      <c r="T14" s="112">
        <f>SUM(B14:S14)</f>
        <v>99.840596371048974</v>
      </c>
      <c r="U14" s="112">
        <f>U5/$V$5*100</f>
        <v>0.15940362895101745</v>
      </c>
      <c r="V14" s="104">
        <f>T14+U14</f>
        <v>99.999999999999986</v>
      </c>
    </row>
    <row r="15" spans="1:22" s="5" customFormat="1" ht="24.95" customHeight="1">
      <c r="A15" s="175" t="s">
        <v>75</v>
      </c>
      <c r="B15" s="110">
        <f>B6/$V$6*100</f>
        <v>5.8608058608058608E-2</v>
      </c>
      <c r="C15" s="111" t="s">
        <v>78</v>
      </c>
      <c r="D15" s="112">
        <f t="shared" ref="D15:U15" si="1">D6/$V$6*100</f>
        <v>8.3403775711468023E-2</v>
      </c>
      <c r="E15" s="112">
        <f t="shared" si="1"/>
        <v>0.18765849535080306</v>
      </c>
      <c r="F15" s="112">
        <f t="shared" si="1"/>
        <v>1.4781628627782473</v>
      </c>
      <c r="G15" s="112">
        <f t="shared" si="1"/>
        <v>2.2152719075795999</v>
      </c>
      <c r="H15" s="112">
        <f t="shared" si="1"/>
        <v>11.451676528599606</v>
      </c>
      <c r="I15" s="112">
        <f t="shared" si="1"/>
        <v>13.49563257255565</v>
      </c>
      <c r="J15" s="112">
        <f t="shared" si="1"/>
        <v>2.7776838546069316</v>
      </c>
      <c r="K15" s="112">
        <f t="shared" si="1"/>
        <v>4.3409411101718796</v>
      </c>
      <c r="L15" s="112">
        <f t="shared" si="1"/>
        <v>5.1417300648069881</v>
      </c>
      <c r="M15" s="112">
        <f t="shared" si="1"/>
        <v>2.4626655395886163</v>
      </c>
      <c r="N15" s="112">
        <f t="shared" si="1"/>
        <v>17.127078050154974</v>
      </c>
      <c r="O15" s="112">
        <f t="shared" si="1"/>
        <v>9.5469146238377007</v>
      </c>
      <c r="P15" s="112">
        <f t="shared" si="1"/>
        <v>5.2747252747252746</v>
      </c>
      <c r="Q15" s="112">
        <f t="shared" si="1"/>
        <v>6.4897154127923367</v>
      </c>
      <c r="R15" s="112">
        <f t="shared" si="1"/>
        <v>9.8083967314736551</v>
      </c>
      <c r="S15" s="112">
        <f t="shared" si="1"/>
        <v>7.9701324316708924</v>
      </c>
      <c r="T15" s="112">
        <f t="shared" si="1"/>
        <v>99.910397295012672</v>
      </c>
      <c r="U15" s="112">
        <f t="shared" si="1"/>
        <v>8.960270498732037E-2</v>
      </c>
      <c r="V15" s="104">
        <f>T15+U15</f>
        <v>99.999999999999986</v>
      </c>
    </row>
    <row r="16" spans="1:22" s="5" customFormat="1" ht="24.95" customHeight="1">
      <c r="A16" s="175" t="s">
        <v>76</v>
      </c>
      <c r="B16" s="110">
        <f>B7/$V$7*100</f>
        <v>5.4043212283966441E-2</v>
      </c>
      <c r="C16" s="111" t="s">
        <v>78</v>
      </c>
      <c r="D16" s="112">
        <f>D7/$V$7*100</f>
        <v>6.4071849615011764E-2</v>
      </c>
      <c r="E16" s="112">
        <f>E7/$V$7*100</f>
        <v>0.1955584279553837</v>
      </c>
      <c r="F16" s="112">
        <f>F7/$V$7*100</f>
        <v>2.1372140445494354</v>
      </c>
      <c r="G16" s="112">
        <f t="shared" ref="G16:S16" si="2">G7/$V$7*100</f>
        <v>2.2831864323679838</v>
      </c>
      <c r="H16" s="112">
        <f t="shared" si="2"/>
        <v>11.540175835441206</v>
      </c>
      <c r="I16" s="112">
        <f t="shared" si="2"/>
        <v>13.375416467022497</v>
      </c>
      <c r="J16" s="112">
        <f t="shared" si="2"/>
        <v>2.6843319256097971</v>
      </c>
      <c r="K16" s="112">
        <f t="shared" si="2"/>
        <v>4.4360005794323785</v>
      </c>
      <c r="L16" s="112">
        <f t="shared" si="2"/>
        <v>5.5525222022887579</v>
      </c>
      <c r="M16" s="112">
        <f t="shared" si="2"/>
        <v>2.4124444246347907</v>
      </c>
      <c r="N16" s="112">
        <f t="shared" si="2"/>
        <v>16.738352852033028</v>
      </c>
      <c r="O16" s="112">
        <f t="shared" si="2"/>
        <v>9.2419464470766517</v>
      </c>
      <c r="P16" s="112">
        <f t="shared" si="2"/>
        <v>4.6360161795348942</v>
      </c>
      <c r="Q16" s="112">
        <f t="shared" si="2"/>
        <v>7.0902465930490406</v>
      </c>
      <c r="R16" s="112">
        <f t="shared" si="2"/>
        <v>9.607434563141414</v>
      </c>
      <c r="S16" s="112">
        <f t="shared" si="2"/>
        <v>8.099238937855878</v>
      </c>
      <c r="T16" s="112">
        <f>T7/$V$7*100</f>
        <v>100.14820097389212</v>
      </c>
      <c r="U16" s="112">
        <f>U7/$V$7*100</f>
        <v>5.2371772728792218E-2</v>
      </c>
      <c r="V16" s="104">
        <f>T16+U16</f>
        <v>100.20057274662091</v>
      </c>
    </row>
    <row r="17" spans="1:22" s="5" customFormat="1" ht="24.95" customHeight="1">
      <c r="A17" s="175" t="s">
        <v>77</v>
      </c>
      <c r="B17" s="110">
        <f>B8/$V$8*100</f>
        <v>5.1580457454182049E-2</v>
      </c>
      <c r="C17" s="111" t="s">
        <v>78</v>
      </c>
      <c r="D17" s="112">
        <f>D8/$V$8*100</f>
        <v>0.10477280420380729</v>
      </c>
      <c r="E17" s="112">
        <f>E8/$V$8*100</f>
        <v>0.1730094510442356</v>
      </c>
      <c r="F17" s="112">
        <f t="shared" ref="F17:S17" si="3">F8/$V$8*100</f>
        <v>3.2361364088181093</v>
      </c>
      <c r="G17" s="112">
        <f t="shared" si="3"/>
        <v>2.3152103246882336</v>
      </c>
      <c r="H17" s="112">
        <f t="shared" si="3"/>
        <v>9.7073346335906994</v>
      </c>
      <c r="I17" s="112">
        <f t="shared" si="3"/>
        <v>13.277669422997363</v>
      </c>
      <c r="J17" s="112">
        <f t="shared" si="3"/>
        <v>2.8847445424114939</v>
      </c>
      <c r="K17" s="112">
        <f t="shared" si="3"/>
        <v>4.2822525615607381</v>
      </c>
      <c r="L17" s="112">
        <f t="shared" si="3"/>
        <v>5.8221441351407988</v>
      </c>
      <c r="M17" s="112">
        <f t="shared" si="3"/>
        <v>2.5086370401414162</v>
      </c>
      <c r="N17" s="112">
        <f t="shared" si="3"/>
        <v>16.645980754041812</v>
      </c>
      <c r="O17" s="112">
        <f t="shared" si="3"/>
        <v>9.5692494506143984</v>
      </c>
      <c r="P17" s="112">
        <f t="shared" si="3"/>
        <v>4.5385429595362057</v>
      </c>
      <c r="Q17" s="112">
        <f t="shared" si="3"/>
        <v>7.3276487370847372</v>
      </c>
      <c r="R17" s="112">
        <f t="shared" si="3"/>
        <v>9.6831562941590512</v>
      </c>
      <c r="S17" s="112">
        <f t="shared" si="3"/>
        <v>8.1352052741017733</v>
      </c>
      <c r="T17" s="112">
        <f>T8/$V$8*100</f>
        <v>100.26327525158905</v>
      </c>
      <c r="U17" s="112">
        <f>U8/$V$8*100</f>
        <v>-0.26327525158905418</v>
      </c>
      <c r="V17" s="104">
        <f>T17+U17</f>
        <v>100</v>
      </c>
    </row>
    <row r="18" spans="1:22" s="5" customFormat="1" ht="24.95" customHeight="1">
      <c r="A18" s="175" t="s">
        <v>86</v>
      </c>
      <c r="B18" s="110">
        <f>B9/$V$9*100</f>
        <v>6.7413264212963203E-2</v>
      </c>
      <c r="C18" s="111" t="s">
        <v>78</v>
      </c>
      <c r="D18" s="112">
        <f t="shared" ref="D18:I18" si="4">D9/$V$9*100</f>
        <v>8.6748851622882886E-2</v>
      </c>
      <c r="E18" s="112">
        <f t="shared" si="4"/>
        <v>0.15259436550531205</v>
      </c>
      <c r="F18" s="112">
        <f t="shared" si="4"/>
        <v>1.4271753842294768</v>
      </c>
      <c r="G18" s="112">
        <f t="shared" si="4"/>
        <v>2.1901472117560372</v>
      </c>
      <c r="H18" s="112">
        <f t="shared" si="4"/>
        <v>12.014193366325769</v>
      </c>
      <c r="I18" s="112">
        <f t="shared" si="4"/>
        <v>12.715500347517992</v>
      </c>
      <c r="J18" s="112">
        <f t="shared" ref="J18:S18" si="5">J9/$V$9*100</f>
        <v>2.8543507684589535</v>
      </c>
      <c r="K18" s="112">
        <f t="shared" si="5"/>
        <v>4.7424447498654345</v>
      </c>
      <c r="L18" s="112">
        <f t="shared" si="5"/>
        <v>5.7630502150430871</v>
      </c>
      <c r="M18" s="112">
        <f t="shared" si="5"/>
        <v>2.364167498445314</v>
      </c>
      <c r="N18" s="112">
        <f t="shared" si="5"/>
        <v>16.670934431455343</v>
      </c>
      <c r="O18" s="112">
        <f t="shared" si="5"/>
        <v>10.107808964396391</v>
      </c>
      <c r="P18" s="112">
        <f t="shared" si="5"/>
        <v>4.3782040897380288</v>
      </c>
      <c r="Q18" s="112">
        <f t="shared" si="5"/>
        <v>7.3213940435939113</v>
      </c>
      <c r="R18" s="112">
        <f t="shared" si="5"/>
        <v>9.6500258678804531</v>
      </c>
      <c r="S18" s="112">
        <f t="shared" si="5"/>
        <v>7.9960492691670551</v>
      </c>
      <c r="T18" s="112">
        <f>T9/$V$9*100</f>
        <v>100.50220268921439</v>
      </c>
      <c r="U18" s="112">
        <f>U9/$V$9*100</f>
        <v>-0.50220268921440037</v>
      </c>
      <c r="V18" s="104">
        <f>T18+U18</f>
        <v>99.999999999999986</v>
      </c>
    </row>
    <row r="19" spans="1:22">
      <c r="V19" s="4" t="s">
        <v>89</v>
      </c>
    </row>
  </sheetData>
  <mergeCells count="39"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  <mergeCell ref="V12:V13"/>
    <mergeCell ref="M12:M13"/>
    <mergeCell ref="N12:N13"/>
    <mergeCell ref="O12:O13"/>
    <mergeCell ref="P12:P13"/>
    <mergeCell ref="Q12:Q13"/>
    <mergeCell ref="R12:R13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T3:T4"/>
    <mergeCell ref="V3:V4"/>
    <mergeCell ref="O3:O4"/>
    <mergeCell ref="P3:P4"/>
    <mergeCell ref="Q3:Q4"/>
    <mergeCell ref="R3:R4"/>
    <mergeCell ref="S3:S4"/>
  </mergeCells>
  <phoneticPr fontId="3"/>
  <pageMargins left="0.75" right="0.75" top="1" bottom="1" header="0.51200000000000001" footer="0.51200000000000001"/>
  <pageSetup paperSize="9" scale="77" fitToHeight="0" orientation="landscape" horizontalDpi="300" verticalDpi="300" r:id="rId1"/>
  <headerFooter alignWithMargins="0"/>
  <colBreaks count="1" manualBreakCount="1">
    <brk id="8" max="18" man="1"/>
  </colBreaks>
  <ignoredErrors>
    <ignoredError sqref="B14:B18 D15:V18 D14:S14 U14:V14" unlockedFormula="1"/>
    <ignoredError sqref="T14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M12"/>
  <sheetViews>
    <sheetView showGridLines="0" tabSelected="1" zoomScale="115" zoomScaleNormal="115" zoomScaleSheetLayoutView="100" workbookViewId="0"/>
  </sheetViews>
  <sheetFormatPr defaultRowHeight="13.5"/>
  <cols>
    <col min="1" max="1" width="5.625" style="2" customWidth="1"/>
    <col min="2" max="2" width="16.25" style="2" customWidth="1"/>
    <col min="3" max="12" width="10.875" style="2" customWidth="1"/>
    <col min="13" max="13" width="9" style="58"/>
    <col min="14" max="16384" width="9" style="3"/>
  </cols>
  <sheetData>
    <row r="1" spans="1:13" ht="21">
      <c r="B1" s="7"/>
      <c r="C1" s="7"/>
      <c r="D1" s="28"/>
      <c r="E1" s="25"/>
      <c r="F1" s="25"/>
      <c r="G1" s="25" t="s">
        <v>2</v>
      </c>
      <c r="H1" s="97" t="s">
        <v>29</v>
      </c>
      <c r="I1" s="28"/>
      <c r="J1" s="26"/>
      <c r="K1" s="26"/>
      <c r="L1" s="26"/>
      <c r="M1" s="61"/>
    </row>
    <row r="2" spans="1:13">
      <c r="H2" s="4"/>
      <c r="I2" s="4"/>
      <c r="J2" s="4"/>
      <c r="K2" s="4"/>
      <c r="L2" s="4" t="s">
        <v>101</v>
      </c>
    </row>
    <row r="3" spans="1:13" s="6" customFormat="1" ht="16.5" customHeight="1">
      <c r="A3" s="223" t="s">
        <v>32</v>
      </c>
      <c r="B3" s="224"/>
      <c r="C3" s="218" t="s">
        <v>103</v>
      </c>
      <c r="D3" s="219"/>
      <c r="E3" s="219"/>
      <c r="F3" s="219"/>
      <c r="G3" s="220"/>
      <c r="H3" s="218" t="s">
        <v>102</v>
      </c>
      <c r="I3" s="219"/>
      <c r="J3" s="219"/>
      <c r="K3" s="219"/>
      <c r="L3" s="220"/>
      <c r="M3" s="59"/>
    </row>
    <row r="4" spans="1:13" s="6" customFormat="1" ht="16.5" customHeight="1">
      <c r="A4" s="225"/>
      <c r="B4" s="226"/>
      <c r="C4" s="128" t="s">
        <v>34</v>
      </c>
      <c r="D4" s="126" t="s">
        <v>38</v>
      </c>
      <c r="E4" s="126" t="s">
        <v>41</v>
      </c>
      <c r="F4" s="126" t="s">
        <v>49</v>
      </c>
      <c r="G4" s="127" t="s">
        <v>88</v>
      </c>
      <c r="H4" s="128" t="s">
        <v>34</v>
      </c>
      <c r="I4" s="126" t="s">
        <v>38</v>
      </c>
      <c r="J4" s="126" t="s">
        <v>41</v>
      </c>
      <c r="K4" s="126" t="s">
        <v>49</v>
      </c>
      <c r="L4" s="127" t="s">
        <v>88</v>
      </c>
      <c r="M4" s="59"/>
    </row>
    <row r="5" spans="1:13" s="11" customFormat="1" ht="17.25" customHeight="1">
      <c r="A5" s="227" t="s">
        <v>0</v>
      </c>
      <c r="B5" s="228"/>
      <c r="C5" s="129">
        <v>183382</v>
      </c>
      <c r="D5" s="113">
        <v>192566</v>
      </c>
      <c r="E5" s="113">
        <v>194748</v>
      </c>
      <c r="F5" s="113">
        <v>201524</v>
      </c>
      <c r="G5" s="130">
        <v>213308</v>
      </c>
      <c r="H5" s="181">
        <f>SUM(H6:H8)</f>
        <v>100</v>
      </c>
      <c r="I5" s="124">
        <f>SUM(I6:I8)</f>
        <v>100.00000000000001</v>
      </c>
      <c r="J5" s="124">
        <f>SUM(J6:J8)</f>
        <v>100</v>
      </c>
      <c r="K5" s="124">
        <f>SUM(K6:K8)</f>
        <v>100</v>
      </c>
      <c r="L5" s="125">
        <f>SUM(L6:L8)</f>
        <v>100</v>
      </c>
      <c r="M5" s="62"/>
    </row>
    <row r="6" spans="1:13" s="6" customFormat="1" ht="17.25" customHeight="1">
      <c r="A6" s="221" t="s">
        <v>3</v>
      </c>
      <c r="B6" s="222"/>
      <c r="C6" s="131">
        <v>129686</v>
      </c>
      <c r="D6" s="114">
        <v>135229</v>
      </c>
      <c r="E6" s="114">
        <v>139950</v>
      </c>
      <c r="F6" s="114">
        <v>144267</v>
      </c>
      <c r="G6" s="132">
        <v>153302</v>
      </c>
      <c r="H6" s="182">
        <f t="shared" ref="H6:I11" si="0">C6/C$5*100</f>
        <v>70.719045489742726</v>
      </c>
      <c r="I6" s="115">
        <f t="shared" si="0"/>
        <v>70.224754110279079</v>
      </c>
      <c r="J6" s="115">
        <f t="shared" ref="J6:L11" si="1">E6/E$5*100</f>
        <v>71.862098712181904</v>
      </c>
      <c r="K6" s="115">
        <f t="shared" ref="K6:K11" si="2">F6/F$5*100</f>
        <v>71.587999444234924</v>
      </c>
      <c r="L6" s="116">
        <f t="shared" si="1"/>
        <v>71.868846925572413</v>
      </c>
      <c r="M6" s="59"/>
    </row>
    <row r="7" spans="1:13" s="6" customFormat="1" ht="17.25" customHeight="1">
      <c r="A7" s="221" t="s">
        <v>4</v>
      </c>
      <c r="B7" s="222"/>
      <c r="C7" s="131">
        <v>17904</v>
      </c>
      <c r="D7" s="114">
        <v>17779</v>
      </c>
      <c r="E7" s="114">
        <v>19503</v>
      </c>
      <c r="F7" s="114">
        <v>19075</v>
      </c>
      <c r="G7" s="132">
        <v>19755</v>
      </c>
      <c r="H7" s="182">
        <f t="shared" si="0"/>
        <v>9.7632264889683817</v>
      </c>
      <c r="I7" s="115">
        <f t="shared" si="0"/>
        <v>9.2326786660158078</v>
      </c>
      <c r="J7" s="115">
        <f t="shared" si="1"/>
        <v>10.01448025140181</v>
      </c>
      <c r="K7" s="115">
        <f t="shared" si="2"/>
        <v>9.4653738512534495</v>
      </c>
      <c r="L7" s="116">
        <f t="shared" si="1"/>
        <v>9.2612560241528676</v>
      </c>
      <c r="M7" s="59"/>
    </row>
    <row r="8" spans="1:13" s="6" customFormat="1" ht="17.25" customHeight="1">
      <c r="A8" s="221" t="s">
        <v>5</v>
      </c>
      <c r="B8" s="222"/>
      <c r="C8" s="131">
        <v>35792</v>
      </c>
      <c r="D8" s="114">
        <v>39558</v>
      </c>
      <c r="E8" s="114">
        <v>35295</v>
      </c>
      <c r="F8" s="114">
        <v>38182</v>
      </c>
      <c r="G8" s="132">
        <v>40251</v>
      </c>
      <c r="H8" s="182">
        <f t="shared" si="0"/>
        <v>19.517728021288892</v>
      </c>
      <c r="I8" s="115">
        <f t="shared" si="0"/>
        <v>20.54256722370512</v>
      </c>
      <c r="J8" s="115">
        <f t="shared" si="1"/>
        <v>18.123421036416293</v>
      </c>
      <c r="K8" s="115">
        <f t="shared" si="2"/>
        <v>18.946626704511623</v>
      </c>
      <c r="L8" s="116">
        <f t="shared" si="1"/>
        <v>18.869897050274719</v>
      </c>
      <c r="M8" s="59"/>
    </row>
    <row r="9" spans="1:13" s="6" customFormat="1" ht="17.25" customHeight="1">
      <c r="A9" s="117"/>
      <c r="B9" s="122" t="s">
        <v>6</v>
      </c>
      <c r="C9" s="131">
        <v>17785</v>
      </c>
      <c r="D9" s="114">
        <v>20157</v>
      </c>
      <c r="E9" s="114">
        <v>17347</v>
      </c>
      <c r="F9" s="114">
        <v>19607</v>
      </c>
      <c r="G9" s="132">
        <v>21498</v>
      </c>
      <c r="H9" s="182">
        <f t="shared" si="0"/>
        <v>9.6983346238998376</v>
      </c>
      <c r="I9" s="115">
        <f t="shared" si="0"/>
        <v>10.467579946615706</v>
      </c>
      <c r="J9" s="115">
        <f t="shared" si="1"/>
        <v>8.9074085484831684</v>
      </c>
      <c r="K9" s="115">
        <f t="shared" si="2"/>
        <v>9.7293622595819844</v>
      </c>
      <c r="L9" s="116">
        <f t="shared" si="1"/>
        <v>10.078384308136592</v>
      </c>
      <c r="M9" s="59"/>
    </row>
    <row r="10" spans="1:13" s="6" customFormat="1" ht="17.25" customHeight="1">
      <c r="A10" s="117"/>
      <c r="B10" s="122" t="s">
        <v>7</v>
      </c>
      <c r="C10" s="131">
        <v>645</v>
      </c>
      <c r="D10" s="114">
        <v>874</v>
      </c>
      <c r="E10" s="114">
        <v>819</v>
      </c>
      <c r="F10" s="114">
        <v>795</v>
      </c>
      <c r="G10" s="132">
        <v>1924</v>
      </c>
      <c r="H10" s="182">
        <f t="shared" si="0"/>
        <v>0.35172481486732615</v>
      </c>
      <c r="I10" s="115">
        <f t="shared" si="0"/>
        <v>0.45387036133066067</v>
      </c>
      <c r="J10" s="115">
        <f t="shared" si="1"/>
        <v>0.420543471563251</v>
      </c>
      <c r="K10" s="115">
        <f t="shared" si="2"/>
        <v>0.39449395605486193</v>
      </c>
      <c r="L10" s="116">
        <f t="shared" si="1"/>
        <v>0.90198211037560705</v>
      </c>
      <c r="M10" s="59"/>
    </row>
    <row r="11" spans="1:13" s="6" customFormat="1" ht="17.25" customHeight="1">
      <c r="A11" s="118"/>
      <c r="B11" s="123" t="s">
        <v>8</v>
      </c>
      <c r="C11" s="133">
        <v>17362</v>
      </c>
      <c r="D11" s="119">
        <v>18527</v>
      </c>
      <c r="E11" s="119">
        <v>17129</v>
      </c>
      <c r="F11" s="119">
        <v>17780</v>
      </c>
      <c r="G11" s="134">
        <v>16829</v>
      </c>
      <c r="H11" s="183">
        <f t="shared" si="0"/>
        <v>9.4676685825217302</v>
      </c>
      <c r="I11" s="120">
        <f t="shared" si="0"/>
        <v>9.6211169157587531</v>
      </c>
      <c r="J11" s="120">
        <f t="shared" si="1"/>
        <v>8.7954690163698714</v>
      </c>
      <c r="K11" s="120">
        <f t="shared" si="2"/>
        <v>8.8227704888747738</v>
      </c>
      <c r="L11" s="121">
        <f t="shared" si="1"/>
        <v>7.889530631762522</v>
      </c>
      <c r="M11" s="60"/>
    </row>
    <row r="12" spans="1:13" s="6" customFormat="1">
      <c r="A12" s="5"/>
      <c r="B12" s="5"/>
      <c r="C12" s="5"/>
      <c r="D12" s="5"/>
      <c r="E12" s="5"/>
      <c r="F12" s="5"/>
      <c r="G12" s="5"/>
      <c r="H12" s="33"/>
      <c r="I12" s="20"/>
      <c r="J12" s="31"/>
      <c r="K12" s="31"/>
      <c r="L12" s="32" t="s">
        <v>92</v>
      </c>
      <c r="M12" s="59"/>
    </row>
  </sheetData>
  <mergeCells count="7">
    <mergeCell ref="H3:L3"/>
    <mergeCell ref="A7:B7"/>
    <mergeCell ref="A8:B8"/>
    <mergeCell ref="A3:B4"/>
    <mergeCell ref="A5:B5"/>
    <mergeCell ref="A6:B6"/>
    <mergeCell ref="C3:G3"/>
  </mergeCells>
  <phoneticPr fontId="3"/>
  <pageMargins left="0.75" right="0.75" top="1" bottom="1" header="0.51200000000000001" footer="0.51200000000000001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T42"/>
  <sheetViews>
    <sheetView showGridLines="0" zoomScaleNormal="100" zoomScaleSheetLayoutView="100" workbookViewId="0">
      <selection activeCell="T20" sqref="T20"/>
    </sheetView>
  </sheetViews>
  <sheetFormatPr defaultRowHeight="13.5"/>
  <cols>
    <col min="1" max="1" width="10.375" style="2" customWidth="1"/>
    <col min="2" max="2" width="10.375" style="2" hidden="1" customWidth="1"/>
    <col min="3" max="6" width="12.875" style="2" customWidth="1"/>
    <col min="7" max="7" width="12.125" style="2" customWidth="1"/>
    <col min="8" max="8" width="7.125" style="2" hidden="1" customWidth="1"/>
    <col min="9" max="13" width="7.125" style="2" customWidth="1"/>
    <col min="14" max="14" width="7.25" style="2" hidden="1" customWidth="1"/>
    <col min="15" max="19" width="7.75" style="2" customWidth="1"/>
    <col min="20" max="20" width="12.75" style="16" bestFit="1" customWidth="1"/>
    <col min="21" max="16384" width="9" style="3"/>
  </cols>
  <sheetData>
    <row r="1" spans="1:20" ht="21">
      <c r="A1" s="213" t="s">
        <v>42</v>
      </c>
      <c r="B1" s="213"/>
      <c r="C1" s="213"/>
      <c r="D1" s="213"/>
      <c r="E1" s="213"/>
      <c r="F1" s="213"/>
      <c r="G1" s="213"/>
      <c r="H1" s="1"/>
      <c r="I1" s="1" t="s">
        <v>112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>
      <c r="A2" s="63"/>
      <c r="O2" s="4"/>
      <c r="P2" s="4"/>
      <c r="Q2" s="4"/>
      <c r="R2" s="4"/>
      <c r="S2" s="4" t="s">
        <v>107</v>
      </c>
    </row>
    <row r="3" spans="1:20" s="6" customFormat="1" ht="15.75" customHeight="1">
      <c r="A3" s="237" t="s">
        <v>80</v>
      </c>
      <c r="B3" s="218" t="s">
        <v>104</v>
      </c>
      <c r="C3" s="219"/>
      <c r="D3" s="219"/>
      <c r="E3" s="219"/>
      <c r="F3" s="219"/>
      <c r="G3" s="220"/>
      <c r="H3" s="230" t="s">
        <v>105</v>
      </c>
      <c r="I3" s="231"/>
      <c r="J3" s="231"/>
      <c r="K3" s="231"/>
      <c r="L3" s="231"/>
      <c r="M3" s="232"/>
      <c r="N3" s="233" t="s">
        <v>106</v>
      </c>
      <c r="O3" s="233"/>
      <c r="P3" s="233"/>
      <c r="Q3" s="233"/>
      <c r="R3" s="233"/>
      <c r="S3" s="234"/>
      <c r="T3" s="17"/>
    </row>
    <row r="4" spans="1:20" s="6" customFormat="1" ht="15.75" customHeight="1">
      <c r="A4" s="238"/>
      <c r="B4" s="142" t="s">
        <v>31</v>
      </c>
      <c r="C4" s="8" t="s">
        <v>35</v>
      </c>
      <c r="D4" s="8" t="s">
        <v>39</v>
      </c>
      <c r="E4" s="8" t="s">
        <v>44</v>
      </c>
      <c r="F4" s="8" t="s">
        <v>50</v>
      </c>
      <c r="G4" s="10" t="s">
        <v>90</v>
      </c>
      <c r="H4" s="184" t="s">
        <v>36</v>
      </c>
      <c r="I4" s="152" t="s">
        <v>37</v>
      </c>
      <c r="J4" s="8" t="s">
        <v>40</v>
      </c>
      <c r="K4" s="8" t="s">
        <v>43</v>
      </c>
      <c r="L4" s="8" t="s">
        <v>51</v>
      </c>
      <c r="M4" s="10" t="s">
        <v>91</v>
      </c>
      <c r="N4" s="9" t="s">
        <v>36</v>
      </c>
      <c r="O4" s="8" t="s">
        <v>37</v>
      </c>
      <c r="P4" s="8" t="s">
        <v>40</v>
      </c>
      <c r="Q4" s="8" t="s">
        <v>43</v>
      </c>
      <c r="R4" s="13" t="s">
        <v>51</v>
      </c>
      <c r="S4" s="10" t="s">
        <v>91</v>
      </c>
      <c r="T4" s="18"/>
    </row>
    <row r="5" spans="1:20" s="11" customFormat="1" ht="15.75" customHeight="1">
      <c r="A5" s="135" t="s">
        <v>9</v>
      </c>
      <c r="B5" s="143">
        <v>3700643</v>
      </c>
      <c r="C5" s="37">
        <v>3720652</v>
      </c>
      <c r="D5" s="37">
        <v>3852868</v>
      </c>
      <c r="E5" s="37">
        <v>3930621</v>
      </c>
      <c r="F5" s="37">
        <v>4110506</v>
      </c>
      <c r="G5" s="144">
        <v>4281963</v>
      </c>
      <c r="H5" s="185">
        <v>0.32980996109510125</v>
      </c>
      <c r="I5" s="153">
        <f>(C5/B5-1)*100</f>
        <v>0.540689820660889</v>
      </c>
      <c r="J5" s="40">
        <f>(D5/C5-1)*100</f>
        <v>3.553570718250465</v>
      </c>
      <c r="K5" s="40">
        <f>(E5/D5-1)*100</f>
        <v>2.0180551215354336</v>
      </c>
      <c r="L5" s="40">
        <f>(F5/E5-1)*100</f>
        <v>4.5765033057117543</v>
      </c>
      <c r="M5" s="36">
        <f>(G5/F5-1)*100</f>
        <v>4.1711896296952267</v>
      </c>
      <c r="N5" s="138">
        <v>100</v>
      </c>
      <c r="O5" s="83">
        <v>100</v>
      </c>
      <c r="P5" s="83">
        <v>100</v>
      </c>
      <c r="Q5" s="83">
        <v>100</v>
      </c>
      <c r="R5" s="83">
        <v>100</v>
      </c>
      <c r="S5" s="84">
        <v>100</v>
      </c>
      <c r="T5" s="19"/>
    </row>
    <row r="6" spans="1:20" s="6" customFormat="1" ht="15.75" customHeight="1">
      <c r="A6" s="136"/>
      <c r="B6" s="145"/>
      <c r="C6" s="38"/>
      <c r="D6" s="38"/>
      <c r="E6" s="38"/>
      <c r="F6" s="38"/>
      <c r="G6" s="146"/>
      <c r="H6" s="186"/>
      <c r="I6" s="154"/>
      <c r="J6" s="41"/>
      <c r="K6" s="41"/>
      <c r="L6" s="41"/>
      <c r="M6" s="155"/>
      <c r="N6" s="139"/>
      <c r="O6" s="73"/>
      <c r="P6" s="73"/>
      <c r="Q6" s="73"/>
      <c r="R6" s="73"/>
      <c r="S6" s="85"/>
      <c r="T6" s="17"/>
    </row>
    <row r="7" spans="1:20" s="6" customFormat="1" ht="15.75" customHeight="1">
      <c r="A7" s="136" t="s">
        <v>10</v>
      </c>
      <c r="B7" s="145">
        <v>1210524</v>
      </c>
      <c r="C7" s="38">
        <v>1215254</v>
      </c>
      <c r="D7" s="38">
        <v>1242368</v>
      </c>
      <c r="E7" s="38">
        <v>1283874</v>
      </c>
      <c r="F7" s="38">
        <v>1334253</v>
      </c>
      <c r="G7" s="146">
        <v>1389119</v>
      </c>
      <c r="H7" s="186">
        <v>0.57336173959211922</v>
      </c>
      <c r="I7" s="154">
        <f t="shared" ref="I7:I17" si="0">(C7/B7-1)*100</f>
        <v>0.39073987793716292</v>
      </c>
      <c r="J7" s="41">
        <f t="shared" ref="J7:J17" si="1">(D7/C7-1)*100</f>
        <v>2.2311385109614834</v>
      </c>
      <c r="K7" s="41">
        <f t="shared" ref="K7:K17" si="2">(E7/D7-1)*100</f>
        <v>3.340878065114361</v>
      </c>
      <c r="L7" s="41">
        <f t="shared" ref="L7:L17" si="3">(F7/E7-1)*100</f>
        <v>3.923983194612557</v>
      </c>
      <c r="M7" s="155">
        <f>(G7/F7-1)*100</f>
        <v>4.1121136695964067</v>
      </c>
      <c r="N7" s="139">
        <v>32.321094039172252</v>
      </c>
      <c r="O7" s="73">
        <f>C7/C$5*100</f>
        <v>32.662393580479979</v>
      </c>
      <c r="P7" s="73">
        <f>D7/D$5*100</f>
        <v>32.245278062990998</v>
      </c>
      <c r="Q7" s="73">
        <f>E7/E$5*100</f>
        <v>32.663388304290848</v>
      </c>
      <c r="R7" s="73">
        <f>F7/F$5*100</f>
        <v>32.459580402023498</v>
      </c>
      <c r="S7" s="85">
        <f>G7/G$5*100</f>
        <v>32.441172424890176</v>
      </c>
      <c r="T7" s="17"/>
    </row>
    <row r="8" spans="1:20" s="6" customFormat="1" ht="15.75" customHeight="1">
      <c r="A8" s="136" t="s">
        <v>11</v>
      </c>
      <c r="B8" s="145">
        <v>173624</v>
      </c>
      <c r="C8" s="38">
        <v>168754</v>
      </c>
      <c r="D8" s="38">
        <v>177450</v>
      </c>
      <c r="E8" s="38">
        <v>179846</v>
      </c>
      <c r="F8" s="38">
        <v>186117</v>
      </c>
      <c r="G8" s="146">
        <v>191357</v>
      </c>
      <c r="H8" s="186">
        <v>6.8534844668345931</v>
      </c>
      <c r="I8" s="154">
        <f t="shared" si="0"/>
        <v>-2.8049117633506926</v>
      </c>
      <c r="J8" s="41">
        <f t="shared" si="1"/>
        <v>5.1530630385057563</v>
      </c>
      <c r="K8" s="41">
        <f t="shared" si="2"/>
        <v>1.3502395040856596</v>
      </c>
      <c r="L8" s="41">
        <f t="shared" si="3"/>
        <v>3.4868721016869886</v>
      </c>
      <c r="M8" s="155">
        <f>(G8/F8-1)*100</f>
        <v>2.8154333027074374</v>
      </c>
      <c r="N8" s="150">
        <v>4.6727064451151312</v>
      </c>
      <c r="O8" s="73">
        <f>C8/C$5*100</f>
        <v>4.5356028997068254</v>
      </c>
      <c r="P8" s="73">
        <f t="shared" ref="P8:S17" si="4">D8/D$5*100</f>
        <v>4.6056599914660978</v>
      </c>
      <c r="Q8" s="73">
        <f t="shared" si="4"/>
        <v>4.5755110960837992</v>
      </c>
      <c r="R8" s="73">
        <f t="shared" si="4"/>
        <v>4.5278367188857045</v>
      </c>
      <c r="S8" s="85">
        <f t="shared" si="4"/>
        <v>4.4689083021034977</v>
      </c>
      <c r="T8" s="17"/>
    </row>
    <row r="9" spans="1:20" s="6" customFormat="1" ht="15.75" customHeight="1">
      <c r="A9" s="136" t="s">
        <v>12</v>
      </c>
      <c r="B9" s="145">
        <v>134318</v>
      </c>
      <c r="C9" s="38">
        <v>135248</v>
      </c>
      <c r="D9" s="38">
        <v>144654</v>
      </c>
      <c r="E9" s="38">
        <v>146429</v>
      </c>
      <c r="F9" s="38">
        <v>154247</v>
      </c>
      <c r="G9" s="146">
        <v>158217</v>
      </c>
      <c r="H9" s="186">
        <v>0.33173876116986911</v>
      </c>
      <c r="I9" s="154">
        <f t="shared" si="0"/>
        <v>0.69238672404294821</v>
      </c>
      <c r="J9" s="41">
        <f t="shared" si="1"/>
        <v>6.9546314917780627</v>
      </c>
      <c r="K9" s="41">
        <f t="shared" si="2"/>
        <v>1.2270659643010218</v>
      </c>
      <c r="L9" s="41">
        <f t="shared" si="3"/>
        <v>5.3391063245668446</v>
      </c>
      <c r="M9" s="155">
        <f t="shared" ref="M9:M17" si="5">(G9/F9-1)*100</f>
        <v>2.5737939797856768</v>
      </c>
      <c r="N9" s="139">
        <v>3.7315344847555303</v>
      </c>
      <c r="O9" s="73">
        <f t="shared" ref="O9:O17" si="6">C9/C$5*100</f>
        <v>3.6350618117469735</v>
      </c>
      <c r="P9" s="73">
        <f t="shared" si="4"/>
        <v>3.7544499318429807</v>
      </c>
      <c r="Q9" s="73">
        <f t="shared" si="4"/>
        <v>3.7253400925706144</v>
      </c>
      <c r="R9" s="73">
        <f t="shared" si="4"/>
        <v>3.7525063824259104</v>
      </c>
      <c r="S9" s="85">
        <f t="shared" si="4"/>
        <v>3.694964202166156</v>
      </c>
      <c r="T9" s="17"/>
    </row>
    <row r="10" spans="1:20" s="6" customFormat="1" ht="15.75" customHeight="1">
      <c r="A10" s="136" t="s">
        <v>13</v>
      </c>
      <c r="B10" s="145">
        <v>363561</v>
      </c>
      <c r="C10" s="38">
        <v>380537</v>
      </c>
      <c r="D10" s="38">
        <v>394881</v>
      </c>
      <c r="E10" s="38">
        <v>400537</v>
      </c>
      <c r="F10" s="38">
        <v>423225</v>
      </c>
      <c r="G10" s="146">
        <v>430768</v>
      </c>
      <c r="H10" s="186">
        <v>0.85111314632022894</v>
      </c>
      <c r="I10" s="154">
        <f t="shared" si="0"/>
        <v>4.6693677264613154</v>
      </c>
      <c r="J10" s="41">
        <f t="shared" si="1"/>
        <v>3.7694100705056188</v>
      </c>
      <c r="K10" s="41">
        <f t="shared" si="2"/>
        <v>1.4323302463273846</v>
      </c>
      <c r="L10" s="41">
        <f t="shared" si="3"/>
        <v>5.6643955489755093</v>
      </c>
      <c r="M10" s="155">
        <f t="shared" si="5"/>
        <v>1.7822671156004555</v>
      </c>
      <c r="N10" s="150">
        <v>9.6323730108998404</v>
      </c>
      <c r="O10" s="73">
        <f t="shared" si="6"/>
        <v>10.227696651017078</v>
      </c>
      <c r="P10" s="73">
        <f t="shared" si="4"/>
        <v>10.249014500367</v>
      </c>
      <c r="Q10" s="73">
        <f t="shared" si="4"/>
        <v>10.190170967895403</v>
      </c>
      <c r="R10" s="73">
        <f t="shared" si="4"/>
        <v>10.296177648201949</v>
      </c>
      <c r="S10" s="85">
        <f t="shared" si="4"/>
        <v>10.060058902891033</v>
      </c>
      <c r="T10" s="17"/>
    </row>
    <row r="11" spans="1:20" s="6" customFormat="1" ht="15.75" customHeight="1">
      <c r="A11" s="136" t="s">
        <v>14</v>
      </c>
      <c r="B11" s="145">
        <v>157030</v>
      </c>
      <c r="C11" s="38">
        <v>162239</v>
      </c>
      <c r="D11" s="38">
        <v>167967</v>
      </c>
      <c r="E11" s="38">
        <v>175345</v>
      </c>
      <c r="F11" s="38">
        <v>182718</v>
      </c>
      <c r="G11" s="146">
        <v>185555</v>
      </c>
      <c r="H11" s="186">
        <v>-1.8056505952050699</v>
      </c>
      <c r="I11" s="154">
        <f t="shared" si="0"/>
        <v>3.3172005349296318</v>
      </c>
      <c r="J11" s="41">
        <f t="shared" si="1"/>
        <v>3.5305937536597165</v>
      </c>
      <c r="K11" s="41">
        <f t="shared" si="2"/>
        <v>4.3925294849583629</v>
      </c>
      <c r="L11" s="41">
        <f t="shared" si="3"/>
        <v>4.2048532892298152</v>
      </c>
      <c r="M11" s="155">
        <f t="shared" si="5"/>
        <v>1.552665856675306</v>
      </c>
      <c r="N11" s="150">
        <v>4.3003251350769798</v>
      </c>
      <c r="O11" s="73">
        <f t="shared" si="6"/>
        <v>4.3604991813262837</v>
      </c>
      <c r="P11" s="73">
        <f t="shared" si="4"/>
        <v>4.3595316527843675</v>
      </c>
      <c r="Q11" s="73">
        <f t="shared" si="4"/>
        <v>4.4609999285100237</v>
      </c>
      <c r="R11" s="73">
        <f t="shared" si="4"/>
        <v>4.4451461693523857</v>
      </c>
      <c r="S11" s="85">
        <f t="shared" si="4"/>
        <v>4.3334097001772323</v>
      </c>
      <c r="T11" s="17"/>
    </row>
    <row r="12" spans="1:20" s="6" customFormat="1" ht="15.75" customHeight="1">
      <c r="A12" s="136" t="s">
        <v>15</v>
      </c>
      <c r="B12" s="145">
        <v>119455</v>
      </c>
      <c r="C12" s="38">
        <v>119196</v>
      </c>
      <c r="D12" s="38">
        <v>122300</v>
      </c>
      <c r="E12" s="38">
        <v>121076</v>
      </c>
      <c r="F12" s="38">
        <v>128921</v>
      </c>
      <c r="G12" s="146">
        <v>133571</v>
      </c>
      <c r="H12" s="186">
        <v>3.3520840624493173</v>
      </c>
      <c r="I12" s="154">
        <f t="shared" si="0"/>
        <v>-0.21681804863755705</v>
      </c>
      <c r="J12" s="41">
        <f t="shared" si="1"/>
        <v>2.6041142320212041</v>
      </c>
      <c r="K12" s="41">
        <f t="shared" si="2"/>
        <v>-1.0008176614881403</v>
      </c>
      <c r="L12" s="41">
        <f t="shared" si="3"/>
        <v>6.4794013677359708</v>
      </c>
      <c r="M12" s="155">
        <f t="shared" si="5"/>
        <v>3.6068600150479746</v>
      </c>
      <c r="N12" s="150">
        <v>3.2688453749582549</v>
      </c>
      <c r="O12" s="73">
        <f t="shared" si="6"/>
        <v>3.203632051586657</v>
      </c>
      <c r="P12" s="73">
        <f t="shared" si="4"/>
        <v>3.1742587599678989</v>
      </c>
      <c r="Q12" s="73">
        <f t="shared" si="4"/>
        <v>3.0803275105892935</v>
      </c>
      <c r="R12" s="73">
        <f t="shared" si="4"/>
        <v>3.1363778571299981</v>
      </c>
      <c r="S12" s="85">
        <f t="shared" si="4"/>
        <v>3.1193870661656815</v>
      </c>
      <c r="T12" s="17"/>
    </row>
    <row r="13" spans="1:20" s="6" customFormat="1" ht="15.75" customHeight="1">
      <c r="A13" s="136" t="s">
        <v>16</v>
      </c>
      <c r="B13" s="145">
        <v>263612</v>
      </c>
      <c r="C13" s="38">
        <v>269955</v>
      </c>
      <c r="D13" s="38">
        <v>276127</v>
      </c>
      <c r="E13" s="38">
        <v>282957</v>
      </c>
      <c r="F13" s="38">
        <v>288969</v>
      </c>
      <c r="G13" s="146">
        <v>305703</v>
      </c>
      <c r="H13" s="186">
        <v>-2.2904601665981006</v>
      </c>
      <c r="I13" s="154">
        <f t="shared" si="0"/>
        <v>2.4061878821904914</v>
      </c>
      <c r="J13" s="41">
        <f t="shared" si="1"/>
        <v>2.2863069770887812</v>
      </c>
      <c r="K13" s="41">
        <f t="shared" si="2"/>
        <v>2.4734995129052972</v>
      </c>
      <c r="L13" s="41">
        <f t="shared" si="3"/>
        <v>2.1247044603950327</v>
      </c>
      <c r="M13" s="155">
        <f t="shared" si="5"/>
        <v>5.7909325913852339</v>
      </c>
      <c r="N13" s="150">
        <v>7.5022428461778743</v>
      </c>
      <c r="O13" s="73">
        <f t="shared" si="6"/>
        <v>7.2555831612308817</v>
      </c>
      <c r="P13" s="73">
        <f t="shared" si="4"/>
        <v>7.1667910761541789</v>
      </c>
      <c r="Q13" s="73">
        <f t="shared" si="4"/>
        <v>7.1987861460059364</v>
      </c>
      <c r="R13" s="73">
        <f t="shared" si="4"/>
        <v>7.0300104172089757</v>
      </c>
      <c r="S13" s="85">
        <f t="shared" si="4"/>
        <v>7.1393190459609288</v>
      </c>
      <c r="T13" s="17"/>
    </row>
    <row r="14" spans="1:20" s="6" customFormat="1" ht="15.75" customHeight="1">
      <c r="A14" s="136" t="s">
        <v>17</v>
      </c>
      <c r="B14" s="145">
        <v>119787</v>
      </c>
      <c r="C14" s="38">
        <v>124742</v>
      </c>
      <c r="D14" s="38">
        <v>135361</v>
      </c>
      <c r="E14" s="38">
        <v>132563</v>
      </c>
      <c r="F14" s="38">
        <v>142597</v>
      </c>
      <c r="G14" s="146">
        <v>151049</v>
      </c>
      <c r="H14" s="186">
        <v>-1.2565570679192237</v>
      </c>
      <c r="I14" s="154">
        <f t="shared" si="0"/>
        <v>4.1365089700885704</v>
      </c>
      <c r="J14" s="41">
        <f t="shared" si="1"/>
        <v>8.5127703580189618</v>
      </c>
      <c r="K14" s="41">
        <f t="shared" si="2"/>
        <v>-2.0670651073795288</v>
      </c>
      <c r="L14" s="41">
        <f t="shared" si="3"/>
        <v>7.5692312334512568</v>
      </c>
      <c r="M14" s="155">
        <f t="shared" si="5"/>
        <v>5.9271934192163922</v>
      </c>
      <c r="N14" s="150">
        <v>3.1102060232737641</v>
      </c>
      <c r="O14" s="73">
        <f t="shared" si="6"/>
        <v>3.3526919475403774</v>
      </c>
      <c r="P14" s="73">
        <f t="shared" si="4"/>
        <v>3.513252984529966</v>
      </c>
      <c r="Q14" s="73">
        <f t="shared" si="4"/>
        <v>3.3725714079276532</v>
      </c>
      <c r="R14" s="73">
        <f t="shared" si="4"/>
        <v>3.4690862876735853</v>
      </c>
      <c r="S14" s="85">
        <f t="shared" si="4"/>
        <v>3.5275643437367394</v>
      </c>
      <c r="T14" s="17"/>
    </row>
    <row r="15" spans="1:20" s="6" customFormat="1" ht="15.75" customHeight="1">
      <c r="A15" s="136" t="s">
        <v>18</v>
      </c>
      <c r="B15" s="147">
        <v>225275</v>
      </c>
      <c r="C15" s="38">
        <v>231903</v>
      </c>
      <c r="D15" s="38">
        <v>247788</v>
      </c>
      <c r="E15" s="38">
        <v>264078</v>
      </c>
      <c r="F15" s="38">
        <v>274645</v>
      </c>
      <c r="G15" s="146">
        <v>283403</v>
      </c>
      <c r="H15" s="187">
        <v>0.58186829062298584</v>
      </c>
      <c r="I15" s="154">
        <f t="shared" si="0"/>
        <v>2.942181777827102</v>
      </c>
      <c r="J15" s="41">
        <f t="shared" si="1"/>
        <v>6.849846703147433</v>
      </c>
      <c r="K15" s="41">
        <f t="shared" si="2"/>
        <v>6.5741682405927593</v>
      </c>
      <c r="L15" s="41">
        <f t="shared" si="3"/>
        <v>4.001469262869306</v>
      </c>
      <c r="M15" s="155">
        <f t="shared" si="5"/>
        <v>3.1888437801525615</v>
      </c>
      <c r="N15" s="151">
        <v>6.1089109365310303</v>
      </c>
      <c r="O15" s="73">
        <f t="shared" si="6"/>
        <v>6.2328591870457108</v>
      </c>
      <c r="P15" s="73">
        <f t="shared" si="4"/>
        <v>6.431261076164561</v>
      </c>
      <c r="Q15" s="73">
        <f t="shared" si="4"/>
        <v>6.7184803622633682</v>
      </c>
      <c r="R15" s="73">
        <f t="shared" si="4"/>
        <v>6.6815375041418257</v>
      </c>
      <c r="S15" s="85">
        <f t="shared" si="4"/>
        <v>6.6185298658582523</v>
      </c>
      <c r="T15" s="17"/>
    </row>
    <row r="16" spans="1:20" s="6" customFormat="1" ht="15.75" customHeight="1">
      <c r="A16" s="136" t="s">
        <v>19</v>
      </c>
      <c r="B16" s="147">
        <v>139481</v>
      </c>
      <c r="C16" s="38">
        <v>142884</v>
      </c>
      <c r="D16" s="38">
        <v>147944</v>
      </c>
      <c r="E16" s="38">
        <v>146501</v>
      </c>
      <c r="F16" s="38">
        <v>146736</v>
      </c>
      <c r="G16" s="146">
        <v>160244</v>
      </c>
      <c r="H16" s="187">
        <v>2.155621334210382</v>
      </c>
      <c r="I16" s="154">
        <f t="shared" si="0"/>
        <v>2.4397588201977349</v>
      </c>
      <c r="J16" s="41">
        <f t="shared" si="1"/>
        <v>3.5413342291649164</v>
      </c>
      <c r="K16" s="41">
        <f t="shared" si="2"/>
        <v>-0.97536905856270284</v>
      </c>
      <c r="L16" s="41">
        <f t="shared" si="3"/>
        <v>0.16040846137568288</v>
      </c>
      <c r="M16" s="155">
        <f t="shared" si="5"/>
        <v>9.2056482390142857</v>
      </c>
      <c r="N16" s="140">
        <v>4.0251090780532062</v>
      </c>
      <c r="O16" s="73">
        <f t="shared" si="6"/>
        <v>3.8402946580330539</v>
      </c>
      <c r="P16" s="73">
        <f t="shared" si="4"/>
        <v>3.8398408665960004</v>
      </c>
      <c r="Q16" s="73">
        <f t="shared" si="4"/>
        <v>3.7271718641914342</v>
      </c>
      <c r="R16" s="73">
        <f t="shared" si="4"/>
        <v>3.5697794870023301</v>
      </c>
      <c r="S16" s="85">
        <f t="shared" si="4"/>
        <v>3.742302303873247</v>
      </c>
      <c r="T16" s="17"/>
    </row>
    <row r="17" spans="1:20" ht="15.75" customHeight="1">
      <c r="A17" s="137" t="s">
        <v>20</v>
      </c>
      <c r="B17" s="148">
        <v>64018</v>
      </c>
      <c r="C17" s="39">
        <v>63107</v>
      </c>
      <c r="D17" s="39">
        <v>65160</v>
      </c>
      <c r="E17" s="39">
        <v>67514</v>
      </c>
      <c r="F17" s="39">
        <v>68957</v>
      </c>
      <c r="G17" s="149">
        <v>75349</v>
      </c>
      <c r="H17" s="188">
        <v>1.9523299814566342</v>
      </c>
      <c r="I17" s="189">
        <f t="shared" si="0"/>
        <v>-1.423037270767602</v>
      </c>
      <c r="J17" s="42">
        <f t="shared" si="1"/>
        <v>3.253204874261173</v>
      </c>
      <c r="K17" s="42">
        <f t="shared" si="2"/>
        <v>3.6126457949662294</v>
      </c>
      <c r="L17" s="42">
        <f t="shared" si="3"/>
        <v>2.1373344787747772</v>
      </c>
      <c r="M17" s="156">
        <f t="shared" si="5"/>
        <v>9.2695447887814133</v>
      </c>
      <c r="N17" s="141">
        <v>1.8257564324396416</v>
      </c>
      <c r="O17" s="73">
        <f t="shared" si="6"/>
        <v>1.696127452930293</v>
      </c>
      <c r="P17" s="73">
        <f t="shared" si="4"/>
        <v>1.6912076925552602</v>
      </c>
      <c r="Q17" s="87">
        <f t="shared" si="4"/>
        <v>1.7176420723341173</v>
      </c>
      <c r="R17" s="87">
        <f t="shared" si="4"/>
        <v>1.6775793539773449</v>
      </c>
      <c r="S17" s="86">
        <f t="shared" si="4"/>
        <v>1.7596835843747365</v>
      </c>
    </row>
    <row r="18" spans="1:20">
      <c r="N18" s="29"/>
      <c r="O18" s="29"/>
      <c r="P18" s="30"/>
      <c r="Q18" s="32"/>
      <c r="R18" s="32"/>
      <c r="S18" s="32" t="s">
        <v>92</v>
      </c>
    </row>
    <row r="20" spans="1:20">
      <c r="E20" s="34"/>
      <c r="F20" s="34"/>
    </row>
    <row r="25" spans="1:20" ht="21">
      <c r="A25" s="213" t="s">
        <v>21</v>
      </c>
      <c r="B25" s="213"/>
      <c r="C25" s="213"/>
      <c r="D25" s="213"/>
      <c r="E25" s="213"/>
      <c r="F25" s="213"/>
      <c r="G25" s="213"/>
      <c r="I25" s="1" t="s">
        <v>100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>
      <c r="O26" s="4"/>
      <c r="P26" s="4"/>
      <c r="Q26" s="4"/>
      <c r="R26" s="4"/>
      <c r="S26" s="4" t="s">
        <v>107</v>
      </c>
    </row>
    <row r="27" spans="1:20" s="6" customFormat="1" ht="15.75" customHeight="1">
      <c r="A27" s="235" t="s">
        <v>81</v>
      </c>
      <c r="B27" s="229" t="s">
        <v>104</v>
      </c>
      <c r="C27" s="219"/>
      <c r="D27" s="219"/>
      <c r="E27" s="219"/>
      <c r="F27" s="219"/>
      <c r="G27" s="220"/>
      <c r="H27" s="230" t="s">
        <v>108</v>
      </c>
      <c r="I27" s="231"/>
      <c r="J27" s="231"/>
      <c r="K27" s="231"/>
      <c r="L27" s="231"/>
      <c r="M27" s="232"/>
      <c r="N27" s="233" t="s">
        <v>106</v>
      </c>
      <c r="O27" s="233"/>
      <c r="P27" s="233"/>
      <c r="Q27" s="233"/>
      <c r="R27" s="233"/>
      <c r="S27" s="234"/>
      <c r="T27" s="17"/>
    </row>
    <row r="28" spans="1:20" s="6" customFormat="1" ht="15.75" customHeight="1">
      <c r="A28" s="236"/>
      <c r="B28" s="91" t="s">
        <v>31</v>
      </c>
      <c r="C28" s="8" t="s">
        <v>35</v>
      </c>
      <c r="D28" s="8" t="s">
        <v>39</v>
      </c>
      <c r="E28" s="8" t="s">
        <v>44</v>
      </c>
      <c r="F28" s="8" t="s">
        <v>48</v>
      </c>
      <c r="G28" s="10" t="s">
        <v>93</v>
      </c>
      <c r="H28" s="184" t="s">
        <v>36</v>
      </c>
      <c r="I28" s="152" t="s">
        <v>37</v>
      </c>
      <c r="J28" s="8" t="s">
        <v>40</v>
      </c>
      <c r="K28" s="8" t="s">
        <v>43</v>
      </c>
      <c r="L28" s="8" t="s">
        <v>51</v>
      </c>
      <c r="M28" s="10" t="s">
        <v>91</v>
      </c>
      <c r="N28" s="9" t="s">
        <v>36</v>
      </c>
      <c r="O28" s="8" t="s">
        <v>37</v>
      </c>
      <c r="P28" s="8" t="s">
        <v>40</v>
      </c>
      <c r="Q28" s="8" t="s">
        <v>52</v>
      </c>
      <c r="R28" s="13" t="s">
        <v>51</v>
      </c>
      <c r="S28" s="10" t="s">
        <v>91</v>
      </c>
      <c r="T28" s="18"/>
    </row>
    <row r="29" spans="1:20" s="11" customFormat="1" ht="15.75" customHeight="1">
      <c r="A29" s="15" t="s">
        <v>9</v>
      </c>
      <c r="B29" s="92">
        <v>2782602</v>
      </c>
      <c r="C29" s="37">
        <v>2791142</v>
      </c>
      <c r="D29" s="37">
        <v>2926034</v>
      </c>
      <c r="E29" s="37">
        <v>2948472</v>
      </c>
      <c r="F29" s="37">
        <v>3086731</v>
      </c>
      <c r="G29" s="144">
        <v>3271371</v>
      </c>
      <c r="H29" s="185">
        <v>1.5773928781261577</v>
      </c>
      <c r="I29" s="153">
        <f>(C29-B29)/B29*100</f>
        <v>0.30690698849494108</v>
      </c>
      <c r="J29" s="40">
        <f>(D29-C29)/C29*100</f>
        <v>4.8328605280562575</v>
      </c>
      <c r="K29" s="40">
        <f>(E29-D29)/D29*100</f>
        <v>0.76684002988345312</v>
      </c>
      <c r="L29" s="40">
        <f>(F29-E29)/E29*100</f>
        <v>4.6891745961976241</v>
      </c>
      <c r="M29" s="36">
        <f>(G29-F29)/F29*100</f>
        <v>5.9817327781397216</v>
      </c>
      <c r="N29" s="138">
        <v>100</v>
      </c>
      <c r="O29" s="74">
        <v>100</v>
      </c>
      <c r="P29" s="74">
        <v>100</v>
      </c>
      <c r="Q29" s="74">
        <v>100</v>
      </c>
      <c r="R29" s="75">
        <v>100</v>
      </c>
      <c r="S29" s="76">
        <v>100</v>
      </c>
      <c r="T29" s="82" t="s">
        <v>79</v>
      </c>
    </row>
    <row r="30" spans="1:20" s="6" customFormat="1" ht="15.75" customHeight="1">
      <c r="A30" s="14"/>
      <c r="B30" s="93"/>
      <c r="C30" s="38"/>
      <c r="D30" s="38"/>
      <c r="E30" s="38"/>
      <c r="F30" s="38"/>
      <c r="G30" s="146"/>
      <c r="H30" s="186"/>
      <c r="I30" s="154"/>
      <c r="J30" s="41"/>
      <c r="K30" s="41"/>
      <c r="L30" s="41"/>
      <c r="M30" s="155"/>
      <c r="N30" s="139"/>
      <c r="O30" s="77"/>
      <c r="P30" s="77"/>
      <c r="Q30" s="77"/>
      <c r="R30" s="77"/>
      <c r="S30" s="78"/>
      <c r="T30" s="17"/>
    </row>
    <row r="31" spans="1:20" s="6" customFormat="1" ht="15.75" customHeight="1">
      <c r="A31" s="14" t="s">
        <v>10</v>
      </c>
      <c r="B31" s="93">
        <v>693596</v>
      </c>
      <c r="C31" s="38">
        <v>695768</v>
      </c>
      <c r="D31" s="38">
        <v>733625</v>
      </c>
      <c r="E31" s="38">
        <v>731821</v>
      </c>
      <c r="F31" s="38">
        <v>770115</v>
      </c>
      <c r="G31" s="146">
        <v>819592</v>
      </c>
      <c r="H31" s="186">
        <v>2.1684941674018678</v>
      </c>
      <c r="I31" s="154">
        <f>(C31-B31)/B31*100</f>
        <v>0.31315059487078933</v>
      </c>
      <c r="J31" s="41">
        <f>(D31-C31)/C31*100</f>
        <v>5.4410378172034353</v>
      </c>
      <c r="K31" s="41">
        <f>(E31-D31)/D31*100</f>
        <v>-0.24590219798943602</v>
      </c>
      <c r="L31" s="41">
        <f>(F31-E31)/E31*100</f>
        <v>5.2327003461228907</v>
      </c>
      <c r="M31" s="155">
        <f>(G31-F31)/F31*100</f>
        <v>6.424624893684709</v>
      </c>
      <c r="N31" s="139">
        <v>25.905001796652972</v>
      </c>
      <c r="O31" s="79">
        <f>C31/C29*100</f>
        <v>24.927717758537547</v>
      </c>
      <c r="P31" s="79">
        <f>D31/D29*100</f>
        <v>25.072333404191475</v>
      </c>
      <c r="Q31" s="79">
        <f>E31/E29*100</f>
        <v>24.820347624125311</v>
      </c>
      <c r="R31" s="79">
        <f>F31/F29*100</f>
        <v>24.949210021864555</v>
      </c>
      <c r="S31" s="78">
        <f>G31/G29*100</f>
        <v>25.053471465021854</v>
      </c>
      <c r="T31" s="17"/>
    </row>
    <row r="32" spans="1:20" s="6" customFormat="1" ht="15.75" customHeight="1">
      <c r="A32" s="14" t="s">
        <v>11</v>
      </c>
      <c r="B32" s="93">
        <v>182163</v>
      </c>
      <c r="C32" s="38">
        <v>183382</v>
      </c>
      <c r="D32" s="38">
        <v>192566</v>
      </c>
      <c r="E32" s="38">
        <v>194748</v>
      </c>
      <c r="F32" s="38">
        <v>201524</v>
      </c>
      <c r="G32" s="146">
        <v>213308</v>
      </c>
      <c r="H32" s="186">
        <v>0.85563954433131795</v>
      </c>
      <c r="I32" s="154">
        <f t="shared" ref="I32:I41" si="7">(C32-B32)/B32*100</f>
        <v>0.66918089842613482</v>
      </c>
      <c r="J32" s="41">
        <f t="shared" ref="J32:M41" si="8">(D32-C32)/C32*100</f>
        <v>5.0081251158783306</v>
      </c>
      <c r="K32" s="41">
        <f t="shared" si="8"/>
        <v>1.1331179959078965</v>
      </c>
      <c r="L32" s="41">
        <f t="shared" si="8"/>
        <v>3.4793682091728799</v>
      </c>
      <c r="M32" s="155">
        <f t="shared" si="8"/>
        <v>5.8474424882396141</v>
      </c>
      <c r="N32" s="139">
        <v>6.3909005563232952</v>
      </c>
      <c r="O32" s="79">
        <f>C32/C29*100</f>
        <v>6.5701422571836181</v>
      </c>
      <c r="P32" s="79">
        <f>D32/D29*100</f>
        <v>6.5811265350983623</v>
      </c>
      <c r="Q32" s="79">
        <f>E32/E29*100</f>
        <v>6.605048309768585</v>
      </c>
      <c r="R32" s="79">
        <f>F32/F29*100</f>
        <v>6.5287192178391962</v>
      </c>
      <c r="S32" s="78">
        <f>G32/G29*100</f>
        <v>6.5204466262004521</v>
      </c>
      <c r="T32" s="17"/>
    </row>
    <row r="33" spans="1:20" s="6" customFormat="1" ht="15.75" customHeight="1">
      <c r="A33" s="14" t="s">
        <v>12</v>
      </c>
      <c r="B33" s="93">
        <v>95749</v>
      </c>
      <c r="C33" s="38">
        <v>96885</v>
      </c>
      <c r="D33" s="38">
        <v>101273</v>
      </c>
      <c r="E33" s="38">
        <v>102984</v>
      </c>
      <c r="F33" s="38">
        <v>108646</v>
      </c>
      <c r="G33" s="146">
        <v>115531</v>
      </c>
      <c r="H33" s="186">
        <v>2.6306291004055287</v>
      </c>
      <c r="I33" s="154">
        <f t="shared" si="7"/>
        <v>1.1864353674712007</v>
      </c>
      <c r="J33" s="41">
        <f t="shared" si="8"/>
        <v>4.5290808690715796</v>
      </c>
      <c r="K33" s="41">
        <f t="shared" si="8"/>
        <v>1.6894927572008334</v>
      </c>
      <c r="L33" s="41">
        <f t="shared" si="8"/>
        <v>5.4979414277946086</v>
      </c>
      <c r="M33" s="155">
        <f t="shared" si="8"/>
        <v>6.337094784897741</v>
      </c>
      <c r="N33" s="139">
        <v>3.4326723828163277</v>
      </c>
      <c r="O33" s="79">
        <f>C33/C29*100</f>
        <v>3.4711598335018428</v>
      </c>
      <c r="P33" s="79">
        <f>D33/D29*100</f>
        <v>3.4611012722340204</v>
      </c>
      <c r="Q33" s="79">
        <f>E33/E29*100</f>
        <v>3.4927921988067037</v>
      </c>
      <c r="R33" s="79">
        <f>F33/F29*100</f>
        <v>3.5197754517643425</v>
      </c>
      <c r="S33" s="78">
        <f>G33/G29*100</f>
        <v>3.531577433436929</v>
      </c>
      <c r="T33" s="17"/>
    </row>
    <row r="34" spans="1:20" s="6" customFormat="1" ht="15.75" customHeight="1">
      <c r="A34" s="14" t="s">
        <v>13</v>
      </c>
      <c r="B34" s="93">
        <v>245933</v>
      </c>
      <c r="C34" s="38">
        <v>242520</v>
      </c>
      <c r="D34" s="38">
        <v>253556</v>
      </c>
      <c r="E34" s="38">
        <v>251282</v>
      </c>
      <c r="F34" s="38">
        <v>262867</v>
      </c>
      <c r="G34" s="146">
        <v>277661</v>
      </c>
      <c r="H34" s="186">
        <v>1.0141905377445539</v>
      </c>
      <c r="I34" s="154">
        <f t="shared" si="7"/>
        <v>-1.3877763455900591</v>
      </c>
      <c r="J34" s="41">
        <f t="shared" si="8"/>
        <v>4.5505525317499584</v>
      </c>
      <c r="K34" s="41">
        <f t="shared" si="8"/>
        <v>-0.89684330088816677</v>
      </c>
      <c r="L34" s="41">
        <f t="shared" si="8"/>
        <v>4.6103580837465481</v>
      </c>
      <c r="M34" s="155">
        <f t="shared" si="8"/>
        <v>5.6279411261208141</v>
      </c>
      <c r="N34" s="139">
        <v>8.8236254894636605</v>
      </c>
      <c r="O34" s="79">
        <f>C34/C29*100</f>
        <v>8.688916579665241</v>
      </c>
      <c r="P34" s="79">
        <f>D34/D29*100</f>
        <v>8.6655178989717818</v>
      </c>
      <c r="Q34" s="79">
        <f>E34/E29*100</f>
        <v>8.5224482375956097</v>
      </c>
      <c r="R34" s="79">
        <f>F34/F29*100</f>
        <v>8.5160320092680575</v>
      </c>
      <c r="S34" s="78">
        <f>G34/G29*100</f>
        <v>8.4876035154679794</v>
      </c>
      <c r="T34" s="17"/>
    </row>
    <row r="35" spans="1:20" s="6" customFormat="1" ht="15.75" customHeight="1">
      <c r="A35" s="14" t="s">
        <v>14</v>
      </c>
      <c r="B35" s="93">
        <v>111983</v>
      </c>
      <c r="C35" s="38">
        <v>111914</v>
      </c>
      <c r="D35" s="38">
        <v>118818</v>
      </c>
      <c r="E35" s="38">
        <v>118541</v>
      </c>
      <c r="F35" s="38">
        <v>123433</v>
      </c>
      <c r="G35" s="146">
        <v>130774</v>
      </c>
      <c r="H35" s="186">
        <v>3.0861730896114636</v>
      </c>
      <c r="I35" s="154">
        <f t="shared" si="7"/>
        <v>-6.1616495360902995E-2</v>
      </c>
      <c r="J35" s="41">
        <f t="shared" si="8"/>
        <v>6.1690226423861176</v>
      </c>
      <c r="K35" s="41">
        <f t="shared" si="8"/>
        <v>-0.23312966048915146</v>
      </c>
      <c r="L35" s="41">
        <f t="shared" si="8"/>
        <v>4.1268421896221561</v>
      </c>
      <c r="M35" s="155">
        <f t="shared" si="8"/>
        <v>5.9473560555118974</v>
      </c>
      <c r="N35" s="139">
        <v>3.9387888144504868</v>
      </c>
      <c r="O35" s="79">
        <f>C35/C29*100</f>
        <v>4.0096132694072892</v>
      </c>
      <c r="P35" s="79">
        <f>D35/D29*100</f>
        <v>4.0607183648583716</v>
      </c>
      <c r="Q35" s="79">
        <f>E35/E29*100</f>
        <v>4.0204214250635584</v>
      </c>
      <c r="R35" s="79">
        <f>F35/F29*100</f>
        <v>3.9988259423966652</v>
      </c>
      <c r="S35" s="78">
        <f>G35/G29*100</f>
        <v>3.9975288648092802</v>
      </c>
      <c r="T35" s="17"/>
    </row>
    <row r="36" spans="1:20" s="6" customFormat="1" ht="15.75" customHeight="1">
      <c r="A36" s="14" t="s">
        <v>15</v>
      </c>
      <c r="B36" s="93">
        <v>107029</v>
      </c>
      <c r="C36" s="38">
        <v>107471</v>
      </c>
      <c r="D36" s="38">
        <v>112340</v>
      </c>
      <c r="E36" s="38">
        <v>116529</v>
      </c>
      <c r="F36" s="38">
        <v>123559</v>
      </c>
      <c r="G36" s="146">
        <v>132205</v>
      </c>
      <c r="H36" s="186">
        <v>1.5271357315162757</v>
      </c>
      <c r="I36" s="154">
        <f t="shared" si="7"/>
        <v>0.41297218510870881</v>
      </c>
      <c r="J36" s="41">
        <f t="shared" si="8"/>
        <v>4.5305245135897128</v>
      </c>
      <c r="K36" s="41">
        <f t="shared" si="8"/>
        <v>3.7288588214349301</v>
      </c>
      <c r="L36" s="41">
        <f t="shared" si="8"/>
        <v>6.0328330286881382</v>
      </c>
      <c r="M36" s="155">
        <f t="shared" si="8"/>
        <v>6.997466797238566</v>
      </c>
      <c r="N36" s="139">
        <v>3.750956912995127</v>
      </c>
      <c r="O36" s="79">
        <f>C36/C29*100</f>
        <v>3.8504311138594884</v>
      </c>
      <c r="P36" s="79">
        <f>D36/D29*100</f>
        <v>3.8393265423436636</v>
      </c>
      <c r="Q36" s="79">
        <f>E36/E29*100</f>
        <v>3.9521826898814032</v>
      </c>
      <c r="R36" s="79">
        <f>F36/F29*100</f>
        <v>4.002907930752631</v>
      </c>
      <c r="S36" s="78">
        <f>G36/G29*100</f>
        <v>4.0412719926905263</v>
      </c>
      <c r="T36" s="17"/>
    </row>
    <row r="37" spans="1:20" s="6" customFormat="1" ht="15.75" customHeight="1">
      <c r="A37" s="14" t="s">
        <v>16</v>
      </c>
      <c r="B37" s="93">
        <v>243162</v>
      </c>
      <c r="C37" s="38">
        <v>241614</v>
      </c>
      <c r="D37" s="38">
        <v>249818</v>
      </c>
      <c r="E37" s="38">
        <v>249653</v>
      </c>
      <c r="F37" s="38">
        <v>256449</v>
      </c>
      <c r="G37" s="146">
        <v>267551</v>
      </c>
      <c r="H37" s="186">
        <v>-0.20864271775549531</v>
      </c>
      <c r="I37" s="154">
        <f t="shared" si="7"/>
        <v>-0.63661262861795842</v>
      </c>
      <c r="J37" s="41">
        <f t="shared" si="8"/>
        <v>3.3954986052132741</v>
      </c>
      <c r="K37" s="41">
        <f t="shared" si="8"/>
        <v>-6.6048083004427216E-2</v>
      </c>
      <c r="L37" s="41">
        <f t="shared" si="8"/>
        <v>2.7221783835964319</v>
      </c>
      <c r="M37" s="155">
        <f t="shared" si="8"/>
        <v>4.3291258690811816</v>
      </c>
      <c r="N37" s="139">
        <v>8.6611100616827184</v>
      </c>
      <c r="O37" s="79">
        <f>C37/C29*100</f>
        <v>8.65645674781147</v>
      </c>
      <c r="P37" s="79">
        <f>D37/D29*100</f>
        <v>8.5377681872459448</v>
      </c>
      <c r="Q37" s="79">
        <f>E37/E29*100</f>
        <v>8.4671992815261596</v>
      </c>
      <c r="R37" s="79">
        <f>F37/F29*100</f>
        <v>8.3081097769776502</v>
      </c>
      <c r="S37" s="78">
        <f>G37/G29*100</f>
        <v>8.1785587755103286</v>
      </c>
      <c r="T37" s="17"/>
    </row>
    <row r="38" spans="1:20" s="6" customFormat="1" ht="15.75" customHeight="1">
      <c r="A38" s="14" t="s">
        <v>17</v>
      </c>
      <c r="B38" s="93">
        <v>116918</v>
      </c>
      <c r="C38" s="38">
        <v>116565</v>
      </c>
      <c r="D38" s="38">
        <v>122647</v>
      </c>
      <c r="E38" s="38">
        <v>124513</v>
      </c>
      <c r="F38" s="38">
        <v>130630</v>
      </c>
      <c r="G38" s="146">
        <v>138097</v>
      </c>
      <c r="H38" s="186">
        <v>3.0114152405036241</v>
      </c>
      <c r="I38" s="154">
        <f t="shared" si="7"/>
        <v>-0.30192100446466752</v>
      </c>
      <c r="J38" s="41">
        <f t="shared" si="8"/>
        <v>5.2176897010251793</v>
      </c>
      <c r="K38" s="41">
        <f t="shared" si="8"/>
        <v>1.5214395786280952</v>
      </c>
      <c r="L38" s="41">
        <f t="shared" si="8"/>
        <v>4.91274003517705</v>
      </c>
      <c r="M38" s="155">
        <f t="shared" si="8"/>
        <v>5.7161448365612797</v>
      </c>
      <c r="N38" s="139">
        <v>4.1077310048332096</v>
      </c>
      <c r="O38" s="79">
        <f>C38/C29*100</f>
        <v>4.1762475717824463</v>
      </c>
      <c r="P38" s="79">
        <f>D38/D29*100</f>
        <v>4.1915780882928901</v>
      </c>
      <c r="Q38" s="79">
        <f>E38/E29*100</f>
        <v>4.2229670147791802</v>
      </c>
      <c r="R38" s="79">
        <f>F38/F29*100</f>
        <v>4.2319852296814977</v>
      </c>
      <c r="S38" s="78">
        <f>G38/G29*100</f>
        <v>4.2213799657697031</v>
      </c>
      <c r="T38" s="17"/>
    </row>
    <row r="39" spans="1:20" s="6" customFormat="1" ht="15.75" customHeight="1">
      <c r="A39" s="14" t="s">
        <v>18</v>
      </c>
      <c r="B39" s="94">
        <v>188750</v>
      </c>
      <c r="C39" s="38">
        <v>188953</v>
      </c>
      <c r="D39" s="38">
        <v>197515</v>
      </c>
      <c r="E39" s="38">
        <v>199780</v>
      </c>
      <c r="F39" s="38">
        <v>206893</v>
      </c>
      <c r="G39" s="146">
        <v>216502</v>
      </c>
      <c r="H39" s="186">
        <v>0.67767445071724086</v>
      </c>
      <c r="I39" s="154">
        <f t="shared" si="7"/>
        <v>0.10754966887417218</v>
      </c>
      <c r="J39" s="41">
        <f t="shared" si="8"/>
        <v>4.5312855577842104</v>
      </c>
      <c r="K39" s="41">
        <f t="shared" si="8"/>
        <v>1.1467483482267169</v>
      </c>
      <c r="L39" s="41">
        <f t="shared" si="8"/>
        <v>3.5604164581039139</v>
      </c>
      <c r="M39" s="155">
        <f t="shared" si="8"/>
        <v>4.6444297293770216</v>
      </c>
      <c r="N39" s="139">
        <v>6.730950862606468</v>
      </c>
      <c r="O39" s="79">
        <f>C39/C29*100</f>
        <v>6.7697379782182345</v>
      </c>
      <c r="P39" s="79">
        <f>D39/D29*100</f>
        <v>6.7502633257166531</v>
      </c>
      <c r="Q39" s="79">
        <f>E39/E29*100</f>
        <v>6.775712979468687</v>
      </c>
      <c r="R39" s="79">
        <f>F39/F29*100</f>
        <v>6.7026572772295347</v>
      </c>
      <c r="S39" s="78">
        <f>G39/G29*100</f>
        <v>6.6180815321771824</v>
      </c>
      <c r="T39" s="17"/>
    </row>
    <row r="40" spans="1:20" s="6" customFormat="1" ht="15.75" customHeight="1">
      <c r="A40" s="14" t="s">
        <v>19</v>
      </c>
      <c r="B40" s="94">
        <v>95188</v>
      </c>
      <c r="C40" s="38">
        <v>94842</v>
      </c>
      <c r="D40" s="38">
        <v>98277</v>
      </c>
      <c r="E40" s="38">
        <v>98591</v>
      </c>
      <c r="F40" s="38">
        <v>101024</v>
      </c>
      <c r="G40" s="146">
        <v>109205</v>
      </c>
      <c r="H40" s="186">
        <v>0.45671410512580024</v>
      </c>
      <c r="I40" s="154">
        <f t="shared" si="7"/>
        <v>-0.36349119636929028</v>
      </c>
      <c r="J40" s="41">
        <f t="shared" si="8"/>
        <v>3.6218131207692794</v>
      </c>
      <c r="K40" s="41">
        <f t="shared" si="8"/>
        <v>0.31950507239740733</v>
      </c>
      <c r="L40" s="41">
        <f t="shared" si="8"/>
        <v>2.4677708918663974</v>
      </c>
      <c r="M40" s="155">
        <f t="shared" si="8"/>
        <v>8.098075704783021</v>
      </c>
      <c r="N40" s="139">
        <v>3.4988573855219598</v>
      </c>
      <c r="O40" s="79">
        <f>C40/C29*100</f>
        <v>3.3979639875004568</v>
      </c>
      <c r="P40" s="79">
        <f>D40/D29*100</f>
        <v>3.3587101175174312</v>
      </c>
      <c r="Q40" s="79">
        <f>E40/E29*100</f>
        <v>3.3437997715426842</v>
      </c>
      <c r="R40" s="79">
        <f>F40/F29*100</f>
        <v>3.2728475529613692</v>
      </c>
      <c r="S40" s="78">
        <f>G40/G29*100</f>
        <v>3.3382028513427553</v>
      </c>
      <c r="T40" s="17"/>
    </row>
    <row r="41" spans="1:20" s="6" customFormat="1" ht="15.75" customHeight="1">
      <c r="A41" s="12" t="s">
        <v>20</v>
      </c>
      <c r="B41" s="95">
        <v>70633</v>
      </c>
      <c r="C41" s="39">
        <v>71925</v>
      </c>
      <c r="D41" s="39">
        <v>76070</v>
      </c>
      <c r="E41" s="39">
        <v>78939</v>
      </c>
      <c r="F41" s="39">
        <v>83092</v>
      </c>
      <c r="G41" s="149">
        <v>88019</v>
      </c>
      <c r="H41" s="191">
        <v>1.2466884837151315</v>
      </c>
      <c r="I41" s="189">
        <f t="shared" si="7"/>
        <v>1.8291733325782564</v>
      </c>
      <c r="J41" s="42">
        <f t="shared" si="8"/>
        <v>5.7629475147723328</v>
      </c>
      <c r="K41" s="42">
        <f t="shared" si="8"/>
        <v>3.7715262258446165</v>
      </c>
      <c r="L41" s="42">
        <f t="shared" si="8"/>
        <v>5.2610243352462023</v>
      </c>
      <c r="M41" s="156">
        <f t="shared" si="8"/>
        <v>5.9295720406296635</v>
      </c>
      <c r="N41" s="190">
        <v>2.5375770323837821</v>
      </c>
      <c r="O41" s="80">
        <f>C41/C29*100</f>
        <v>2.576902214219126</v>
      </c>
      <c r="P41" s="80">
        <f>D41/D29*100</f>
        <v>2.5997647327406312</v>
      </c>
      <c r="Q41" s="80">
        <f>E41/E29*100</f>
        <v>2.6772850479841761</v>
      </c>
      <c r="R41" s="80">
        <f>F41/F29*100</f>
        <v>2.6919093370948102</v>
      </c>
      <c r="S41" s="81">
        <f>G41/G29*100</f>
        <v>2.6905844674908472</v>
      </c>
      <c r="T41" s="17"/>
    </row>
    <row r="42" spans="1:20">
      <c r="N42" s="32"/>
      <c r="O42" s="32"/>
      <c r="P42" s="66"/>
      <c r="Q42" s="32"/>
      <c r="R42" s="32"/>
      <c r="S42" s="32" t="s">
        <v>92</v>
      </c>
    </row>
  </sheetData>
  <mergeCells count="10">
    <mergeCell ref="B27:G27"/>
    <mergeCell ref="H27:M27"/>
    <mergeCell ref="N27:S27"/>
    <mergeCell ref="A1:G1"/>
    <mergeCell ref="B3:G3"/>
    <mergeCell ref="H3:M3"/>
    <mergeCell ref="N3:S3"/>
    <mergeCell ref="A25:G25"/>
    <mergeCell ref="A27:A28"/>
    <mergeCell ref="A3:A4"/>
  </mergeCells>
  <phoneticPr fontId="3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  <colBreaks count="1" manualBreakCount="1">
    <brk id="7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zoomScaleNormal="100" zoomScaleSheetLayoutView="100" workbookViewId="0">
      <selection sqref="A1:G1"/>
    </sheetView>
  </sheetViews>
  <sheetFormatPr defaultRowHeight="13.5"/>
  <cols>
    <col min="1" max="1" width="19.75" style="3" customWidth="1"/>
    <col min="2" max="2" width="10.625" style="3" hidden="1" customWidth="1"/>
    <col min="3" max="7" width="10.625" style="3" customWidth="1"/>
    <col min="8" max="8" width="7.125" style="3" hidden="1" customWidth="1"/>
    <col min="9" max="13" width="7.125" style="3" customWidth="1"/>
    <col min="14" max="14" width="7.25" style="3" hidden="1" customWidth="1"/>
    <col min="15" max="19" width="7.25" style="3" customWidth="1"/>
    <col min="20" max="16384" width="9" style="3"/>
  </cols>
  <sheetData>
    <row r="1" spans="1:21" ht="21">
      <c r="A1" s="240" t="s">
        <v>22</v>
      </c>
      <c r="B1" s="240"/>
      <c r="C1" s="240"/>
      <c r="D1" s="240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1"/>
      <c r="Q1" s="1"/>
      <c r="R1" s="1"/>
      <c r="S1" s="1"/>
    </row>
    <row r="2" spans="1:21">
      <c r="A2" s="2"/>
      <c r="B2" s="2"/>
      <c r="C2" s="2"/>
      <c r="D2" s="2"/>
      <c r="E2" s="2"/>
      <c r="F2" s="2"/>
      <c r="G2" s="2"/>
      <c r="H2" s="2"/>
      <c r="I2" s="2" t="s">
        <v>30</v>
      </c>
      <c r="J2" s="2"/>
      <c r="K2" s="2"/>
      <c r="L2" s="2"/>
      <c r="M2" s="2"/>
      <c r="O2" s="4"/>
      <c r="P2" s="4"/>
      <c r="Q2" s="4"/>
      <c r="R2" s="4"/>
      <c r="S2" s="4" t="s">
        <v>109</v>
      </c>
    </row>
    <row r="3" spans="1:21" s="6" customFormat="1" ht="15.75" customHeight="1">
      <c r="A3" s="237" t="s">
        <v>33</v>
      </c>
      <c r="B3" s="218" t="s">
        <v>104</v>
      </c>
      <c r="C3" s="219"/>
      <c r="D3" s="219"/>
      <c r="E3" s="219"/>
      <c r="F3" s="219"/>
      <c r="G3" s="220"/>
      <c r="H3" s="230" t="s">
        <v>108</v>
      </c>
      <c r="I3" s="231"/>
      <c r="J3" s="231"/>
      <c r="K3" s="231"/>
      <c r="L3" s="231"/>
      <c r="M3" s="232"/>
      <c r="N3" s="241" t="s">
        <v>45</v>
      </c>
      <c r="O3" s="241"/>
      <c r="P3" s="241"/>
      <c r="Q3" s="241"/>
      <c r="R3" s="241"/>
      <c r="S3" s="242"/>
      <c r="T3" s="67"/>
      <c r="U3" s="20"/>
    </row>
    <row r="4" spans="1:21" s="6" customFormat="1" ht="15.75" customHeight="1">
      <c r="A4" s="238"/>
      <c r="B4" s="202" t="s">
        <v>31</v>
      </c>
      <c r="C4" s="13" t="s">
        <v>35</v>
      </c>
      <c r="D4" s="13" t="s">
        <v>39</v>
      </c>
      <c r="E4" s="13" t="s">
        <v>44</v>
      </c>
      <c r="F4" s="13" t="s">
        <v>50</v>
      </c>
      <c r="G4" s="10" t="s">
        <v>90</v>
      </c>
      <c r="H4" s="193" t="s">
        <v>36</v>
      </c>
      <c r="I4" s="166" t="s">
        <v>37</v>
      </c>
      <c r="J4" s="64" t="s">
        <v>40</v>
      </c>
      <c r="K4" s="64" t="s">
        <v>43</v>
      </c>
      <c r="L4" s="64" t="s">
        <v>53</v>
      </c>
      <c r="M4" s="167" t="s">
        <v>94</v>
      </c>
      <c r="N4" s="9" t="s">
        <v>36</v>
      </c>
      <c r="O4" s="13" t="s">
        <v>37</v>
      </c>
      <c r="P4" s="13" t="s">
        <v>40</v>
      </c>
      <c r="Q4" s="13" t="s">
        <v>43</v>
      </c>
      <c r="R4" s="8" t="s">
        <v>53</v>
      </c>
      <c r="S4" s="68" t="s">
        <v>94</v>
      </c>
      <c r="T4" s="21"/>
    </row>
    <row r="5" spans="1:21" s="11" customFormat="1" ht="15.75" customHeight="1">
      <c r="A5" s="135" t="s">
        <v>23</v>
      </c>
      <c r="B5" s="203">
        <v>1984</v>
      </c>
      <c r="C5" s="43">
        <v>1978</v>
      </c>
      <c r="D5" s="44">
        <v>2062</v>
      </c>
      <c r="E5" s="44">
        <v>2068</v>
      </c>
      <c r="F5" s="44">
        <v>2153</v>
      </c>
      <c r="G5" s="157">
        <v>2273</v>
      </c>
      <c r="H5" s="194">
        <v>0.99900099900100958</v>
      </c>
      <c r="I5" s="153">
        <f>(C5/B5-1)*100</f>
        <v>-0.30241935483871218</v>
      </c>
      <c r="J5" s="40">
        <f>(D5/C5-1)*100</f>
        <v>4.2467138523761383</v>
      </c>
      <c r="K5" s="40">
        <f>(E5/D5-1)*100</f>
        <v>0.29097963142579175</v>
      </c>
      <c r="L5" s="40">
        <f>(F5/E5-1)*100</f>
        <v>4.1102514506769827</v>
      </c>
      <c r="M5" s="36">
        <f>(G5/F5-1)*100</f>
        <v>5.5736182071528084</v>
      </c>
      <c r="N5" s="138">
        <v>100</v>
      </c>
      <c r="O5" s="40">
        <v>100</v>
      </c>
      <c r="P5" s="40">
        <v>100</v>
      </c>
      <c r="Q5" s="40">
        <v>100</v>
      </c>
      <c r="R5" s="35">
        <v>100</v>
      </c>
      <c r="S5" s="36">
        <v>100</v>
      </c>
      <c r="T5" s="22"/>
    </row>
    <row r="6" spans="1:21" s="6" customFormat="1" ht="15.75" customHeight="1">
      <c r="A6" s="136"/>
      <c r="B6" s="204"/>
      <c r="C6" s="45"/>
      <c r="D6" s="46"/>
      <c r="E6" s="46"/>
      <c r="F6" s="46"/>
      <c r="G6" s="158"/>
      <c r="H6" s="195"/>
      <c r="I6" s="168"/>
      <c r="J6" s="51"/>
      <c r="K6" s="51"/>
      <c r="L6" s="51"/>
      <c r="M6" s="169"/>
      <c r="N6" s="161"/>
      <c r="O6" s="65"/>
      <c r="P6" s="65"/>
      <c r="Q6" s="52"/>
      <c r="R6" s="52"/>
      <c r="S6" s="53"/>
      <c r="T6" s="23"/>
    </row>
    <row r="7" spans="1:21" s="6" customFormat="1" ht="15.75" customHeight="1">
      <c r="A7" s="136" t="s">
        <v>10</v>
      </c>
      <c r="B7" s="205">
        <v>2186</v>
      </c>
      <c r="C7" s="47">
        <v>2187</v>
      </c>
      <c r="D7" s="48">
        <v>2302</v>
      </c>
      <c r="E7" s="48">
        <v>2294</v>
      </c>
      <c r="F7" s="48">
        <v>2411</v>
      </c>
      <c r="G7" s="159">
        <v>2562</v>
      </c>
      <c r="H7" s="195">
        <v>1.8976169461606407</v>
      </c>
      <c r="I7" s="168">
        <f>(C7/B7-1)*100</f>
        <v>4.5745654162865357E-2</v>
      </c>
      <c r="J7" s="51">
        <f>(D7/C7-1)*100</f>
        <v>5.2583447645176085</v>
      </c>
      <c r="K7" s="51">
        <f>(E7/D7-1)*100</f>
        <v>-0.34752389226759828</v>
      </c>
      <c r="L7" s="51">
        <f>(F7/E7-1)*100</f>
        <v>5.1002615518744632</v>
      </c>
      <c r="M7" s="169">
        <f>(G7/F7-1)*100</f>
        <v>6.262961426793856</v>
      </c>
      <c r="N7" s="139">
        <v>114.19386745796241</v>
      </c>
      <c r="O7" s="55">
        <f>C7/C5*100</f>
        <v>110.56622851365015</v>
      </c>
      <c r="P7" s="55">
        <f>D7/D5*100</f>
        <v>111.639185257032</v>
      </c>
      <c r="Q7" s="55">
        <f>E7/E5*100</f>
        <v>110.9284332688588</v>
      </c>
      <c r="R7" s="55">
        <f>F7/F5*100</f>
        <v>111.98327914537853</v>
      </c>
      <c r="S7" s="54">
        <f>G7/G5*100</f>
        <v>112.71447426308842</v>
      </c>
      <c r="T7" s="24"/>
    </row>
    <row r="8" spans="1:21" s="6" customFormat="1" ht="15.75" customHeight="1">
      <c r="A8" s="136" t="s">
        <v>11</v>
      </c>
      <c r="B8" s="205">
        <v>1959</v>
      </c>
      <c r="C8" s="47">
        <v>1956</v>
      </c>
      <c r="D8" s="48">
        <v>2040</v>
      </c>
      <c r="E8" s="48">
        <v>2046</v>
      </c>
      <c r="F8" s="48">
        <v>2094</v>
      </c>
      <c r="G8" s="159">
        <v>2201</v>
      </c>
      <c r="H8" s="195">
        <v>0.46177526936890256</v>
      </c>
      <c r="I8" s="168">
        <f t="shared" ref="I8:I17" si="0">(C8/B8-1)*100</f>
        <v>-0.15313935681470214</v>
      </c>
      <c r="J8" s="51">
        <f t="shared" ref="J8:J17" si="1">(D8/C8-1)*100</f>
        <v>4.2944785276073594</v>
      </c>
      <c r="K8" s="51">
        <f t="shared" ref="K8:K17" si="2">(E8/D8-1)*100</f>
        <v>0.29411764705882248</v>
      </c>
      <c r="L8" s="51">
        <f t="shared" ref="L8:L17" si="3">(F8/E8-1)*100</f>
        <v>2.346041055718473</v>
      </c>
      <c r="M8" s="169">
        <f t="shared" ref="M8:M17" si="4">(G8/F8-1)*100</f>
        <v>5.1098376313275962</v>
      </c>
      <c r="N8" s="162">
        <v>96.834817012858551</v>
      </c>
      <c r="O8" s="55">
        <f>C8/C$5*100</f>
        <v>98.887765419615775</v>
      </c>
      <c r="P8" s="55">
        <f>D8/D$5*100</f>
        <v>98.933074684772066</v>
      </c>
      <c r="Q8" s="55">
        <f>E8/E$5*100</f>
        <v>98.936170212765958</v>
      </c>
      <c r="R8" s="55">
        <f>F8/F$5*100</f>
        <v>97.259637714816535</v>
      </c>
      <c r="S8" s="54">
        <f>G8/G$5*100</f>
        <v>96.832380114386268</v>
      </c>
      <c r="T8" s="24"/>
    </row>
    <row r="9" spans="1:21" s="6" customFormat="1" ht="15.75" customHeight="1">
      <c r="A9" s="136" t="s">
        <v>12</v>
      </c>
      <c r="B9" s="205">
        <v>2036</v>
      </c>
      <c r="C9" s="47">
        <v>2055</v>
      </c>
      <c r="D9" s="48">
        <v>2151</v>
      </c>
      <c r="E9" s="48">
        <v>2183</v>
      </c>
      <c r="F9" s="48">
        <v>2284</v>
      </c>
      <c r="G9" s="159">
        <v>2429</v>
      </c>
      <c r="H9" s="195">
        <v>2.3348236462990668</v>
      </c>
      <c r="I9" s="168">
        <f t="shared" si="0"/>
        <v>0.93320235756384484</v>
      </c>
      <c r="J9" s="51">
        <f t="shared" si="1"/>
        <v>4.6715328467153316</v>
      </c>
      <c r="K9" s="51">
        <f t="shared" si="2"/>
        <v>1.4876801487680114</v>
      </c>
      <c r="L9" s="51">
        <f t="shared" si="3"/>
        <v>4.6266605588639598</v>
      </c>
      <c r="M9" s="169">
        <f t="shared" si="4"/>
        <v>6.3485113835376472</v>
      </c>
      <c r="N9" s="162">
        <v>101.87932739861523</v>
      </c>
      <c r="O9" s="55">
        <f t="shared" ref="O9:O17" si="5">C9/C$5*100</f>
        <v>103.89282103134478</v>
      </c>
      <c r="P9" s="55">
        <f t="shared" ref="P9:P17" si="6">D9/D$5*100</f>
        <v>104.31619786614937</v>
      </c>
      <c r="Q9" s="55">
        <f t="shared" ref="Q9:Q17" si="7">E9/E$5*100</f>
        <v>105.56092843326886</v>
      </c>
      <c r="R9" s="55">
        <f t="shared" ref="R9:R17" si="8">F9/F$5*100</f>
        <v>106.08453320947515</v>
      </c>
      <c r="S9" s="54">
        <f t="shared" ref="S9:S17" si="9">G9/G$5*100</f>
        <v>106.86317641882974</v>
      </c>
      <c r="T9" s="24"/>
    </row>
    <row r="10" spans="1:21" s="6" customFormat="1" ht="15.75" customHeight="1">
      <c r="A10" s="136" t="s">
        <v>13</v>
      </c>
      <c r="B10" s="205">
        <v>2208</v>
      </c>
      <c r="C10" s="47">
        <v>2154</v>
      </c>
      <c r="D10" s="48">
        <v>2223</v>
      </c>
      <c r="E10" s="48">
        <v>2207</v>
      </c>
      <c r="F10" s="48">
        <v>2301</v>
      </c>
      <c r="G10" s="159">
        <v>2431</v>
      </c>
      <c r="H10" s="195">
        <v>0.31180400890868931</v>
      </c>
      <c r="I10" s="168">
        <f t="shared" si="0"/>
        <v>-2.4456521739130488</v>
      </c>
      <c r="J10" s="51">
        <f t="shared" si="1"/>
        <v>3.2033426183843972</v>
      </c>
      <c r="K10" s="51">
        <f t="shared" si="2"/>
        <v>-0.71974808816913649</v>
      </c>
      <c r="L10" s="51">
        <f t="shared" si="3"/>
        <v>4.2591753511554087</v>
      </c>
      <c r="M10" s="169">
        <f t="shared" si="4"/>
        <v>5.6497175141242861</v>
      </c>
      <c r="N10" s="162">
        <v>111.37487636003955</v>
      </c>
      <c r="O10" s="55">
        <f t="shared" si="5"/>
        <v>108.89787664307381</v>
      </c>
      <c r="P10" s="55">
        <f t="shared" si="6"/>
        <v>107.80795344325898</v>
      </c>
      <c r="Q10" s="55">
        <f t="shared" si="7"/>
        <v>106.72147001934236</v>
      </c>
      <c r="R10" s="55">
        <f t="shared" si="8"/>
        <v>106.87412912215513</v>
      </c>
      <c r="S10" s="54">
        <f t="shared" si="9"/>
        <v>106.95116586009678</v>
      </c>
      <c r="T10" s="24"/>
    </row>
    <row r="11" spans="1:21" s="6" customFormat="1" ht="15.75" customHeight="1">
      <c r="A11" s="136" t="s">
        <v>14</v>
      </c>
      <c r="B11" s="205">
        <v>1846</v>
      </c>
      <c r="C11" s="47">
        <v>1834</v>
      </c>
      <c r="D11" s="48">
        <v>1938</v>
      </c>
      <c r="E11" s="48">
        <v>1923</v>
      </c>
      <c r="F11" s="48">
        <v>2001</v>
      </c>
      <c r="G11" s="159">
        <v>2109</v>
      </c>
      <c r="H11" s="195">
        <v>3.1932773109243806</v>
      </c>
      <c r="I11" s="168">
        <f t="shared" si="0"/>
        <v>-0.650054171180936</v>
      </c>
      <c r="J11" s="51">
        <f t="shared" si="1"/>
        <v>5.6706652126499391</v>
      </c>
      <c r="K11" s="51">
        <f t="shared" si="2"/>
        <v>-0.77399380804953344</v>
      </c>
      <c r="L11" s="51">
        <f t="shared" si="3"/>
        <v>4.0561622464898583</v>
      </c>
      <c r="M11" s="169">
        <f t="shared" si="4"/>
        <v>5.3973013493253452</v>
      </c>
      <c r="N11" s="162">
        <v>91.097922848664695</v>
      </c>
      <c r="O11" s="55">
        <f t="shared" si="5"/>
        <v>92.719919110212331</v>
      </c>
      <c r="P11" s="55">
        <f t="shared" si="6"/>
        <v>93.986420950533471</v>
      </c>
      <c r="Q11" s="55">
        <f t="shared" si="7"/>
        <v>92.988394584139272</v>
      </c>
      <c r="R11" s="55">
        <f t="shared" si="8"/>
        <v>92.940083604273099</v>
      </c>
      <c r="S11" s="54">
        <f t="shared" si="9"/>
        <v>92.784865816102069</v>
      </c>
      <c r="T11" s="24"/>
    </row>
    <row r="12" spans="1:21" s="6" customFormat="1" ht="15.75" customHeight="1">
      <c r="A12" s="136" t="s">
        <v>15</v>
      </c>
      <c r="B12" s="205">
        <v>1862</v>
      </c>
      <c r="C12" s="47">
        <v>1858</v>
      </c>
      <c r="D12" s="48">
        <v>1932</v>
      </c>
      <c r="E12" s="48">
        <v>1994</v>
      </c>
      <c r="F12" s="48">
        <v>2110</v>
      </c>
      <c r="G12" s="159">
        <v>2236</v>
      </c>
      <c r="H12" s="195">
        <v>0.93099671412923968</v>
      </c>
      <c r="I12" s="168">
        <f t="shared" si="0"/>
        <v>-0.21482277121375182</v>
      </c>
      <c r="J12" s="51">
        <f t="shared" si="1"/>
        <v>3.9827771797631861</v>
      </c>
      <c r="K12" s="51">
        <f t="shared" si="2"/>
        <v>3.2091097308488692</v>
      </c>
      <c r="L12" s="51">
        <f t="shared" si="3"/>
        <v>5.8174523570712067</v>
      </c>
      <c r="M12" s="169">
        <f t="shared" si="4"/>
        <v>5.9715639810426602</v>
      </c>
      <c r="N12" s="162">
        <v>91.147378832838783</v>
      </c>
      <c r="O12" s="55">
        <f t="shared" si="5"/>
        <v>93.93326592517694</v>
      </c>
      <c r="P12" s="55">
        <f t="shared" si="6"/>
        <v>93.695441319107658</v>
      </c>
      <c r="Q12" s="55">
        <f t="shared" si="7"/>
        <v>96.421663442940044</v>
      </c>
      <c r="R12" s="55">
        <f t="shared" si="8"/>
        <v>98.002786809103583</v>
      </c>
      <c r="S12" s="54">
        <f t="shared" si="9"/>
        <v>98.372195336559614</v>
      </c>
      <c r="T12" s="24"/>
    </row>
    <row r="13" spans="1:21" s="6" customFormat="1" ht="15.75" customHeight="1">
      <c r="A13" s="136" t="s">
        <v>16</v>
      </c>
      <c r="B13" s="205">
        <v>1841</v>
      </c>
      <c r="C13" s="47">
        <v>1801</v>
      </c>
      <c r="D13" s="48">
        <v>1843</v>
      </c>
      <c r="E13" s="48">
        <v>1824</v>
      </c>
      <c r="F13" s="48">
        <v>1841</v>
      </c>
      <c r="G13" s="159">
        <v>1904</v>
      </c>
      <c r="H13" s="195">
        <v>-0.68928950159067304</v>
      </c>
      <c r="I13" s="168">
        <f t="shared" si="0"/>
        <v>-2.172732210755024</v>
      </c>
      <c r="J13" s="51">
        <f t="shared" si="1"/>
        <v>2.3320377568017747</v>
      </c>
      <c r="K13" s="51">
        <f t="shared" si="2"/>
        <v>-1.0309278350515427</v>
      </c>
      <c r="L13" s="51">
        <f t="shared" si="3"/>
        <v>0.93201754385965341</v>
      </c>
      <c r="M13" s="169">
        <f t="shared" si="4"/>
        <v>3.4220532319391594</v>
      </c>
      <c r="N13" s="162">
        <v>92.631058358061324</v>
      </c>
      <c r="O13" s="55">
        <f t="shared" si="5"/>
        <v>91.051567239636</v>
      </c>
      <c r="P13" s="55">
        <f t="shared" si="6"/>
        <v>89.379243452958292</v>
      </c>
      <c r="Q13" s="55">
        <f t="shared" si="7"/>
        <v>88.201160541586077</v>
      </c>
      <c r="R13" s="55">
        <f t="shared" si="8"/>
        <v>85.508592661402687</v>
      </c>
      <c r="S13" s="54">
        <f t="shared" si="9"/>
        <v>83.765948086229656</v>
      </c>
      <c r="T13" s="24"/>
    </row>
    <row r="14" spans="1:21" s="6" customFormat="1" ht="15.75" customHeight="1">
      <c r="A14" s="136" t="s">
        <v>17</v>
      </c>
      <c r="B14" s="205">
        <v>2010</v>
      </c>
      <c r="C14" s="47">
        <v>1977</v>
      </c>
      <c r="D14" s="48">
        <v>2057</v>
      </c>
      <c r="E14" s="48">
        <v>2061</v>
      </c>
      <c r="F14" s="48">
        <v>2137</v>
      </c>
      <c r="G14" s="159">
        <v>2241</v>
      </c>
      <c r="H14" s="195">
        <v>1.1011011011011096</v>
      </c>
      <c r="I14" s="168">
        <f t="shared" si="0"/>
        <v>-1.6417910447761197</v>
      </c>
      <c r="J14" s="51">
        <f t="shared" si="1"/>
        <v>4.0465351542741557</v>
      </c>
      <c r="K14" s="51">
        <f t="shared" si="2"/>
        <v>0.1944579484686404</v>
      </c>
      <c r="L14" s="51">
        <f t="shared" si="3"/>
        <v>3.687530325084909</v>
      </c>
      <c r="M14" s="169">
        <f t="shared" si="4"/>
        <v>4.866635470285452</v>
      </c>
      <c r="N14" s="162">
        <v>99.901088031651824</v>
      </c>
      <c r="O14" s="55">
        <f t="shared" si="5"/>
        <v>99.949443882709815</v>
      </c>
      <c r="P14" s="55">
        <f t="shared" si="6"/>
        <v>99.757516973811832</v>
      </c>
      <c r="Q14" s="55">
        <f t="shared" si="7"/>
        <v>99.661508704061902</v>
      </c>
      <c r="R14" s="55">
        <f t="shared" si="8"/>
        <v>99.256850905712952</v>
      </c>
      <c r="S14" s="54">
        <f t="shared" si="9"/>
        <v>98.59216893972723</v>
      </c>
      <c r="T14" s="24"/>
    </row>
    <row r="15" spans="1:21" s="6" customFormat="1" ht="15.75" customHeight="1">
      <c r="A15" s="136" t="s">
        <v>18</v>
      </c>
      <c r="B15" s="206">
        <v>1607</v>
      </c>
      <c r="C15" s="47">
        <v>1606</v>
      </c>
      <c r="D15" s="48">
        <v>1672</v>
      </c>
      <c r="E15" s="48">
        <v>1687</v>
      </c>
      <c r="F15" s="48">
        <v>1740</v>
      </c>
      <c r="G15" s="159">
        <v>1815</v>
      </c>
      <c r="H15" s="196">
        <v>-0.36877688998155911</v>
      </c>
      <c r="I15" s="168">
        <f t="shared" si="0"/>
        <v>-6.2227753578092404E-2</v>
      </c>
      <c r="J15" s="51">
        <f t="shared" si="1"/>
        <v>4.1095890410958846</v>
      </c>
      <c r="K15" s="51">
        <f t="shared" si="2"/>
        <v>0.89712918660287411</v>
      </c>
      <c r="L15" s="51">
        <f t="shared" si="3"/>
        <v>3.1416716064019079</v>
      </c>
      <c r="M15" s="169">
        <f t="shared" si="4"/>
        <v>4.31034482758621</v>
      </c>
      <c r="N15" s="163">
        <v>80.168150346191894</v>
      </c>
      <c r="O15" s="55">
        <f t="shared" si="5"/>
        <v>81.19312436804853</v>
      </c>
      <c r="P15" s="55">
        <f t="shared" si="6"/>
        <v>81.086323957322989</v>
      </c>
      <c r="Q15" s="55">
        <f t="shared" si="7"/>
        <v>81.576402321083179</v>
      </c>
      <c r="R15" s="55">
        <f t="shared" si="8"/>
        <v>80.817464003715742</v>
      </c>
      <c r="S15" s="54">
        <f t="shared" si="9"/>
        <v>79.850417949846019</v>
      </c>
      <c r="T15" s="24"/>
    </row>
    <row r="16" spans="1:21" s="6" customFormat="1" ht="15.75" customHeight="1">
      <c r="A16" s="136" t="s">
        <v>19</v>
      </c>
      <c r="B16" s="205">
        <v>1831</v>
      </c>
      <c r="C16" s="47">
        <v>1828</v>
      </c>
      <c r="D16" s="48">
        <v>1898</v>
      </c>
      <c r="E16" s="48">
        <v>1915</v>
      </c>
      <c r="F16" s="48">
        <v>1974</v>
      </c>
      <c r="G16" s="159">
        <v>2141</v>
      </c>
      <c r="H16" s="196">
        <v>0.58417419012215532</v>
      </c>
      <c r="I16" s="168">
        <f t="shared" si="0"/>
        <v>-0.16384489350081965</v>
      </c>
      <c r="J16" s="51">
        <f t="shared" si="1"/>
        <v>3.8293216630197024</v>
      </c>
      <c r="K16" s="51">
        <f t="shared" si="2"/>
        <v>0.89567966280295064</v>
      </c>
      <c r="L16" s="51">
        <f t="shared" si="3"/>
        <v>3.0809399477806698</v>
      </c>
      <c r="M16" s="169">
        <f t="shared" si="4"/>
        <v>8.4599797365754839</v>
      </c>
      <c r="N16" s="164">
        <v>93.669634025717102</v>
      </c>
      <c r="O16" s="55">
        <f t="shared" si="5"/>
        <v>92.416582406471179</v>
      </c>
      <c r="P16" s="55">
        <f t="shared" si="6"/>
        <v>92.046556741028127</v>
      </c>
      <c r="Q16" s="55">
        <f t="shared" si="7"/>
        <v>92.601547388781441</v>
      </c>
      <c r="R16" s="55">
        <f t="shared" si="8"/>
        <v>91.68601950766373</v>
      </c>
      <c r="S16" s="54">
        <f t="shared" si="9"/>
        <v>94.192696876374839</v>
      </c>
      <c r="T16" s="24"/>
    </row>
    <row r="17" spans="1:20" s="6" customFormat="1" ht="15.75" customHeight="1">
      <c r="A17" s="137" t="s">
        <v>20</v>
      </c>
      <c r="B17" s="207">
        <v>1772</v>
      </c>
      <c r="C17" s="49">
        <v>1786</v>
      </c>
      <c r="D17" s="50">
        <v>1866</v>
      </c>
      <c r="E17" s="50">
        <v>1910</v>
      </c>
      <c r="F17" s="50">
        <v>1978</v>
      </c>
      <c r="G17" s="160">
        <v>2072</v>
      </c>
      <c r="H17" s="197">
        <v>0.89786756453422711</v>
      </c>
      <c r="I17" s="192">
        <f t="shared" si="0"/>
        <v>0.7900677200902928</v>
      </c>
      <c r="J17" s="56">
        <f t="shared" si="1"/>
        <v>4.4792833146696465</v>
      </c>
      <c r="K17" s="56">
        <f t="shared" si="2"/>
        <v>2.3579849946409492</v>
      </c>
      <c r="L17" s="56">
        <f t="shared" si="3"/>
        <v>3.5602094240837712</v>
      </c>
      <c r="M17" s="170">
        <f t="shared" si="4"/>
        <v>4.7522750252780632</v>
      </c>
      <c r="N17" s="165">
        <v>88.921859545004949</v>
      </c>
      <c r="O17" s="89">
        <f t="shared" si="5"/>
        <v>90.293225480283112</v>
      </c>
      <c r="P17" s="89">
        <f t="shared" si="6"/>
        <v>90.494665373423857</v>
      </c>
      <c r="Q17" s="89">
        <f t="shared" si="7"/>
        <v>92.359767891682793</v>
      </c>
      <c r="R17" s="89">
        <f t="shared" si="8"/>
        <v>91.871806781235492</v>
      </c>
      <c r="S17" s="57">
        <f t="shared" si="9"/>
        <v>91.157061152661683</v>
      </c>
      <c r="T17" s="24"/>
    </row>
    <row r="18" spans="1:20" s="6" customForma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7"/>
      <c r="O18" s="31"/>
      <c r="P18" s="88"/>
      <c r="Q18" s="31"/>
      <c r="R18" s="31"/>
      <c r="S18" s="90" t="s">
        <v>92</v>
      </c>
    </row>
  </sheetData>
  <mergeCells count="6">
    <mergeCell ref="H1:O1"/>
    <mergeCell ref="A3:A4"/>
    <mergeCell ref="A1:G1"/>
    <mergeCell ref="B3:G3"/>
    <mergeCell ref="H3:M3"/>
    <mergeCell ref="N3:S3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landscape" horizontalDpi="300" verticalDpi="300" r:id="rId1"/>
  <headerFooter alignWithMargins="0"/>
  <colBreaks count="1" manualBreakCount="1">
    <brk id="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2020-03-17T12:10:52Z</cp:lastPrinted>
  <dcterms:created xsi:type="dcterms:W3CDTF">2011-05-19T06:28:36Z</dcterms:created>
  <dcterms:modified xsi:type="dcterms:W3CDTF">2020-04-08T23:59:10Z</dcterms:modified>
</cp:coreProperties>
</file>