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21510" yWindow="-120" windowWidth="20730" windowHeight="11160"/>
  </bookViews>
  <sheets>
    <sheet name="付録◎宜野湾市自治会長名簿 " sheetId="5" r:id="rId1"/>
    <sheet name="付録◎市内の公共施設" sheetId="2" r:id="rId2"/>
    <sheet name="付録◎行政組織図" sheetId="16" r:id="rId3"/>
    <sheet name="付録◎日本標準産業分類の大分類体系" sheetId="12" r:id="rId4"/>
    <sheet name="付録◎度量衡換算表" sheetId="3" r:id="rId5"/>
  </sheets>
  <definedNames>
    <definedName name="aaa">#REF!</definedName>
    <definedName name="_xlnm.Print_Area" localSheetId="0">'付録◎宜野湾市自治会長名簿 '!$A$1:$H$33</definedName>
    <definedName name="_xlnm.Print_Area" localSheetId="2">付録◎行政組織図!$A$1:$AT$288</definedName>
    <definedName name="_xlnm.Print_Area" localSheetId="1">付録◎市内の公共施設!$A$1:$H$109</definedName>
    <definedName name="_xlnm.Print_Area" localSheetId="4">付録◎度量衡換算表!$A$1:$L$74</definedName>
    <definedName name="_xlnm.Print_Area" localSheetId="3">付録◎日本標準産業分類の大分類体系!$A$1:$M$74</definedName>
    <definedName name="ああああ" localSheetId="3">#REF!</definedName>
    <definedName name="ああああ">#REF!</definedName>
    <definedName name="使用場所" localSheetId="0">#REF!</definedName>
    <definedName name="使用場所" localSheetId="1">#REF!</definedName>
    <definedName name="使用場所" localSheetId="4">#REF!</definedName>
    <definedName name="使用場所" localSheetId="3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AM284" i="16" l="1"/>
  <c r="AC281" i="16"/>
  <c r="AB281" i="16"/>
  <c r="AO280" i="16"/>
  <c r="AO276" i="16"/>
  <c r="AO274" i="16"/>
  <c r="U259" i="16"/>
  <c r="K259" i="16" s="1"/>
  <c r="AO272" i="16" s="1"/>
  <c r="T259" i="16"/>
  <c r="U253" i="16"/>
  <c r="T253" i="16"/>
  <c r="U248" i="16"/>
  <c r="T248" i="16"/>
  <c r="U241" i="16"/>
  <c r="T241" i="16"/>
  <c r="U234" i="16"/>
  <c r="T234" i="16"/>
  <c r="U231" i="16"/>
  <c r="T231" i="16"/>
  <c r="U228" i="16"/>
  <c r="T228" i="16"/>
  <c r="U225" i="16"/>
  <c r="T225" i="16"/>
  <c r="K225" i="16"/>
  <c r="U220" i="16"/>
  <c r="U217" i="16"/>
  <c r="U214" i="16"/>
  <c r="T214" i="16"/>
  <c r="U206" i="16"/>
  <c r="T206" i="16"/>
  <c r="U201" i="16"/>
  <c r="T201" i="16"/>
  <c r="U198" i="16"/>
  <c r="T198" i="16"/>
  <c r="K198" i="16"/>
  <c r="U192" i="16"/>
  <c r="K181" i="16" s="1"/>
  <c r="AO282" i="16" s="1"/>
  <c r="T192" i="16"/>
  <c r="U189" i="16"/>
  <c r="T189" i="16"/>
  <c r="T186" i="16"/>
  <c r="T181" i="16"/>
  <c r="U173" i="16"/>
  <c r="T173" i="16"/>
  <c r="U168" i="16"/>
  <c r="T168" i="16"/>
  <c r="U163" i="16"/>
  <c r="T163" i="16"/>
  <c r="U160" i="16"/>
  <c r="T160" i="16"/>
  <c r="U157" i="16"/>
  <c r="K157" i="16" s="1"/>
  <c r="AO278" i="16" s="1"/>
  <c r="T157" i="16"/>
  <c r="U154" i="16"/>
  <c r="T154" i="16"/>
  <c r="U145" i="16"/>
  <c r="K145" i="16" s="1"/>
  <c r="U141" i="16"/>
  <c r="T141" i="16"/>
  <c r="U138" i="16"/>
  <c r="T138" i="16"/>
  <c r="U135" i="16"/>
  <c r="T135" i="16"/>
  <c r="U131" i="16"/>
  <c r="T131" i="16"/>
  <c r="U126" i="16"/>
  <c r="T126" i="16"/>
  <c r="U123" i="16"/>
  <c r="U281" i="16" s="1"/>
  <c r="K281" i="16" s="1"/>
  <c r="T123" i="16"/>
  <c r="T281" i="16" s="1"/>
  <c r="U120" i="16"/>
  <c r="T120" i="16"/>
  <c r="U117" i="16"/>
  <c r="T117" i="16"/>
  <c r="U114" i="16"/>
  <c r="T114" i="16"/>
  <c r="U111" i="16"/>
  <c r="T111" i="16"/>
  <c r="U105" i="16"/>
  <c r="T105" i="16"/>
  <c r="U100" i="16"/>
  <c r="T100" i="16"/>
  <c r="U93" i="16"/>
  <c r="K93" i="16" s="1"/>
  <c r="T93" i="16"/>
  <c r="U87" i="16"/>
  <c r="T87" i="16"/>
  <c r="U82" i="16"/>
  <c r="T82" i="16"/>
  <c r="U79" i="16"/>
  <c r="T79" i="16"/>
  <c r="U74" i="16"/>
  <c r="T74" i="16"/>
  <c r="U71" i="16"/>
  <c r="T71" i="16"/>
  <c r="U68" i="16"/>
  <c r="K75" i="16" s="1"/>
  <c r="T68" i="16"/>
  <c r="U63" i="16"/>
  <c r="T63" i="16"/>
  <c r="U59" i="16"/>
  <c r="T59" i="16"/>
  <c r="U54" i="16"/>
  <c r="T54" i="16"/>
  <c r="U51" i="16"/>
  <c r="T51" i="16"/>
  <c r="U48" i="16"/>
  <c r="T48" i="16"/>
  <c r="U45" i="16"/>
  <c r="T45" i="16"/>
  <c r="U42" i="16"/>
  <c r="T42" i="16"/>
  <c r="U39" i="16"/>
  <c r="T39" i="16"/>
  <c r="U36" i="16"/>
  <c r="T36" i="16"/>
  <c r="U33" i="16"/>
  <c r="T33" i="16"/>
  <c r="U28" i="16"/>
  <c r="T28" i="16"/>
  <c r="U23" i="16"/>
  <c r="T23" i="16"/>
  <c r="U18" i="16"/>
  <c r="T18" i="16"/>
  <c r="U14" i="16"/>
  <c r="T14" i="16"/>
  <c r="U7" i="16"/>
  <c r="T7" i="16"/>
  <c r="U4" i="16"/>
  <c r="K4" i="16" s="1"/>
  <c r="T4" i="16"/>
  <c r="H59" i="16" l="1"/>
  <c r="AO268" i="16" s="1"/>
  <c r="K45" i="16"/>
  <c r="K28" i="16"/>
  <c r="K111" i="16"/>
  <c r="F211" i="16"/>
  <c r="AO270" i="16" s="1"/>
  <c r="K135" i="16"/>
  <c r="AO284" i="16" l="1"/>
</calcChain>
</file>

<file path=xl/sharedStrings.xml><?xml version="1.0" encoding="utf-8"?>
<sst xmlns="http://schemas.openxmlformats.org/spreadsheetml/2006/main" count="897" uniqueCount="692">
  <si>
    <t>自治会名</t>
  </si>
  <si>
    <t>自治会長　</t>
  </si>
  <si>
    <t>事務所（公民館）所在地</t>
  </si>
  <si>
    <t>電話</t>
  </si>
  <si>
    <t>８９２－２２５２</t>
  </si>
  <si>
    <t>８９２－３８６３</t>
  </si>
  <si>
    <t>８９２－６１００</t>
  </si>
  <si>
    <t>８９２－２０４５</t>
  </si>
  <si>
    <t>８９２－２７９６</t>
  </si>
  <si>
    <t>８９２－２３２７</t>
  </si>
  <si>
    <t>８９２－２５２８</t>
  </si>
  <si>
    <t>８９２－３６４９</t>
  </si>
  <si>
    <t>８９８－２９４４</t>
  </si>
  <si>
    <t>８９７－３３０３</t>
  </si>
  <si>
    <t>８９７－３７６５</t>
  </si>
  <si>
    <t>８９７－４０４８</t>
  </si>
  <si>
    <t>８９７－２９００</t>
  </si>
  <si>
    <t>８９７－７５６１</t>
  </si>
  <si>
    <t>８９８－２３２６</t>
  </si>
  <si>
    <t>８９８－６３０４</t>
  </si>
  <si>
    <t>８９２－３３２１</t>
  </si>
  <si>
    <t>８９２－３２０６</t>
  </si>
  <si>
    <t>８９２－１７６６</t>
  </si>
  <si>
    <t>８９２－５３０３</t>
  </si>
  <si>
    <t>８９７－３０１０</t>
  </si>
  <si>
    <t>８９８－４５９９</t>
  </si>
  <si>
    <t>８９７－２０４３</t>
  </si>
  <si>
    <t>消防本部</t>
    <rPh sb="0" eb="2">
      <t>ショウボウ</t>
    </rPh>
    <rPh sb="2" eb="4">
      <t>ホンブ</t>
    </rPh>
    <phoneticPr fontId="6"/>
  </si>
  <si>
    <t>教育委員会</t>
    <rPh sb="0" eb="2">
      <t>キョウイク</t>
    </rPh>
    <rPh sb="2" eb="5">
      <t>イインカイ</t>
    </rPh>
    <phoneticPr fontId="6"/>
  </si>
  <si>
    <t>市民図書館</t>
    <rPh sb="0" eb="2">
      <t>シミン</t>
    </rPh>
    <rPh sb="2" eb="5">
      <t>トショカン</t>
    </rPh>
    <phoneticPr fontId="6"/>
  </si>
  <si>
    <t>市立博物館</t>
    <rPh sb="0" eb="2">
      <t>シリツ</t>
    </rPh>
    <rPh sb="2" eb="5">
      <t>ハクブツカン</t>
    </rPh>
    <phoneticPr fontId="6"/>
  </si>
  <si>
    <t>はごろも学習センター</t>
    <rPh sb="4" eb="6">
      <t>ガクシュウ</t>
    </rPh>
    <phoneticPr fontId="6"/>
  </si>
  <si>
    <t>普天間幼稚園</t>
    <rPh sb="0" eb="3">
      <t>フテンマ</t>
    </rPh>
    <rPh sb="3" eb="6">
      <t>ヨウチエン</t>
    </rPh>
    <phoneticPr fontId="6"/>
  </si>
  <si>
    <t>普天間第二幼稚園</t>
    <rPh sb="0" eb="3">
      <t>フテンマ</t>
    </rPh>
    <rPh sb="3" eb="5">
      <t>ダイニ</t>
    </rPh>
    <rPh sb="5" eb="8">
      <t>ヨウチエン</t>
    </rPh>
    <phoneticPr fontId="6"/>
  </si>
  <si>
    <t>大山幼稚園</t>
    <rPh sb="0" eb="2">
      <t>オオヤマ</t>
    </rPh>
    <rPh sb="2" eb="5">
      <t>ヨウチエン</t>
    </rPh>
    <phoneticPr fontId="6"/>
  </si>
  <si>
    <t>大謝名幼稚園</t>
    <rPh sb="0" eb="3">
      <t>オオジャナ</t>
    </rPh>
    <rPh sb="3" eb="6">
      <t>ヨウチエン</t>
    </rPh>
    <phoneticPr fontId="6"/>
  </si>
  <si>
    <t>嘉数幼稚園</t>
    <rPh sb="0" eb="2">
      <t>カカズ</t>
    </rPh>
    <rPh sb="2" eb="5">
      <t>ヨウチエン</t>
    </rPh>
    <phoneticPr fontId="6"/>
  </si>
  <si>
    <t>志真志幼稚園</t>
    <rPh sb="0" eb="3">
      <t>シマシ</t>
    </rPh>
    <rPh sb="3" eb="6">
      <t>ヨウチエン</t>
    </rPh>
    <phoneticPr fontId="6"/>
  </si>
  <si>
    <t>宜野湾幼稚園</t>
    <rPh sb="0" eb="3">
      <t>ギノワン</t>
    </rPh>
    <rPh sb="3" eb="6">
      <t>ヨウチエン</t>
    </rPh>
    <phoneticPr fontId="6"/>
  </si>
  <si>
    <t>長田幼稚園</t>
    <rPh sb="0" eb="2">
      <t>ナガタ</t>
    </rPh>
    <rPh sb="2" eb="5">
      <t>ヨウチエン</t>
    </rPh>
    <phoneticPr fontId="6"/>
  </si>
  <si>
    <t>普天間小学校</t>
    <rPh sb="0" eb="3">
      <t>フテンマ</t>
    </rPh>
    <rPh sb="3" eb="6">
      <t>ショウガッコウ</t>
    </rPh>
    <phoneticPr fontId="6"/>
  </si>
  <si>
    <t>普天間第二小学校</t>
    <rPh sb="0" eb="3">
      <t>フテンマ</t>
    </rPh>
    <rPh sb="3" eb="5">
      <t>ダイニ</t>
    </rPh>
    <rPh sb="5" eb="8">
      <t>ショウガッコウ</t>
    </rPh>
    <phoneticPr fontId="6"/>
  </si>
  <si>
    <t>大山小学校</t>
    <rPh sb="0" eb="2">
      <t>オオヤマ</t>
    </rPh>
    <rPh sb="2" eb="5">
      <t>ショウガッコウ</t>
    </rPh>
    <phoneticPr fontId="6"/>
  </si>
  <si>
    <t>大謝名小学校</t>
    <rPh sb="0" eb="3">
      <t>オオジャナ</t>
    </rPh>
    <rPh sb="3" eb="6">
      <t>ショウガッコウ</t>
    </rPh>
    <phoneticPr fontId="6"/>
  </si>
  <si>
    <t>嘉数小学校</t>
    <rPh sb="0" eb="2">
      <t>カカズ</t>
    </rPh>
    <rPh sb="2" eb="5">
      <t>ショウガッコウ</t>
    </rPh>
    <phoneticPr fontId="6"/>
  </si>
  <si>
    <t>志真志小学校</t>
    <rPh sb="0" eb="3">
      <t>シマシ</t>
    </rPh>
    <rPh sb="3" eb="6">
      <t>ショウガッコウ</t>
    </rPh>
    <phoneticPr fontId="6"/>
  </si>
  <si>
    <t>宜野湾小学校</t>
    <rPh sb="0" eb="3">
      <t>ギノワン</t>
    </rPh>
    <rPh sb="3" eb="6">
      <t>ショウガッコウ</t>
    </rPh>
    <phoneticPr fontId="6"/>
  </si>
  <si>
    <t>長田小学校</t>
    <rPh sb="0" eb="2">
      <t>ナガタ</t>
    </rPh>
    <rPh sb="2" eb="5">
      <t>ショウガッコウ</t>
    </rPh>
    <phoneticPr fontId="6"/>
  </si>
  <si>
    <t>普天間中学校</t>
    <rPh sb="0" eb="3">
      <t>フテンマ</t>
    </rPh>
    <rPh sb="3" eb="6">
      <t>チュウガッコウ</t>
    </rPh>
    <phoneticPr fontId="6"/>
  </si>
  <si>
    <t>真志喜中学校</t>
    <rPh sb="0" eb="3">
      <t>マシキ</t>
    </rPh>
    <rPh sb="3" eb="6">
      <t>チュウガッコウ</t>
    </rPh>
    <phoneticPr fontId="6"/>
  </si>
  <si>
    <t>嘉数中学校</t>
    <rPh sb="0" eb="2">
      <t>カカズ</t>
    </rPh>
    <rPh sb="2" eb="5">
      <t>チュウガッコウ</t>
    </rPh>
    <phoneticPr fontId="6"/>
  </si>
  <si>
    <t>宜野湾中学校</t>
    <rPh sb="0" eb="3">
      <t>ギノワン</t>
    </rPh>
    <rPh sb="3" eb="6">
      <t>チュウガッコウ</t>
    </rPh>
    <phoneticPr fontId="6"/>
  </si>
  <si>
    <r>
      <t>◎</t>
    </r>
    <r>
      <rPr>
        <b/>
        <sz val="18"/>
        <rFont val="ＭＳ 明朝"/>
        <family val="1"/>
        <charset val="128"/>
      </rPr>
      <t xml:space="preserve"> 度 量 衡 換 算 表</t>
    </r>
    <rPh sb="2" eb="3">
      <t>タビ</t>
    </rPh>
    <rPh sb="4" eb="5">
      <t>リョウ</t>
    </rPh>
    <rPh sb="6" eb="7">
      <t>コウ</t>
    </rPh>
    <rPh sb="8" eb="9">
      <t>カン</t>
    </rPh>
    <rPh sb="10" eb="11">
      <t>サン</t>
    </rPh>
    <rPh sb="12" eb="13">
      <t>ヒョウ</t>
    </rPh>
    <phoneticPr fontId="6"/>
  </si>
  <si>
    <t>《長　　　さ》</t>
    <rPh sb="1" eb="2">
      <t>ナガ</t>
    </rPh>
    <phoneticPr fontId="6"/>
  </si>
  <si>
    <t>センチ</t>
    <phoneticPr fontId="6"/>
  </si>
  <si>
    <t>メートル</t>
    <phoneticPr fontId="6"/>
  </si>
  <si>
    <t>キロ</t>
    <phoneticPr fontId="6"/>
  </si>
  <si>
    <t>インチ</t>
    <phoneticPr fontId="6"/>
  </si>
  <si>
    <t>フィート</t>
    <phoneticPr fontId="6"/>
  </si>
  <si>
    <t>ヤード</t>
    <phoneticPr fontId="6"/>
  </si>
  <si>
    <t>マイル</t>
    <phoneticPr fontId="6"/>
  </si>
  <si>
    <t>鯨尺</t>
    <rPh sb="0" eb="1">
      <t>クジラ</t>
    </rPh>
    <rPh sb="1" eb="2">
      <t>シャク</t>
    </rPh>
    <phoneticPr fontId="6"/>
  </si>
  <si>
    <t>尺</t>
    <rPh sb="0" eb="1">
      <t>シャク</t>
    </rPh>
    <phoneticPr fontId="6"/>
  </si>
  <si>
    <t>間</t>
    <rPh sb="0" eb="1">
      <t>アイダ</t>
    </rPh>
    <phoneticPr fontId="6"/>
  </si>
  <si>
    <t>町</t>
    <rPh sb="0" eb="1">
      <t>マチ</t>
    </rPh>
    <phoneticPr fontId="6"/>
  </si>
  <si>
    <t>里</t>
    <rPh sb="0" eb="1">
      <t>サト</t>
    </rPh>
    <phoneticPr fontId="6"/>
  </si>
  <si>
    <t>－</t>
    <phoneticPr fontId="6"/>
  </si>
  <si>
    <t>《面　　　積》</t>
    <rPh sb="1" eb="2">
      <t>メン</t>
    </rPh>
    <rPh sb="5" eb="6">
      <t>セキ</t>
    </rPh>
    <phoneticPr fontId="6"/>
  </si>
  <si>
    <t>平 　方</t>
    <rPh sb="0" eb="1">
      <t>ヒラ</t>
    </rPh>
    <rPh sb="3" eb="4">
      <t>カタ</t>
    </rPh>
    <phoneticPr fontId="6"/>
  </si>
  <si>
    <t>アール</t>
    <phoneticPr fontId="6"/>
  </si>
  <si>
    <t>ヘクタール</t>
    <phoneticPr fontId="6"/>
  </si>
  <si>
    <t>平方キロ</t>
    <rPh sb="0" eb="2">
      <t>ヘイホウ</t>
    </rPh>
    <phoneticPr fontId="6"/>
  </si>
  <si>
    <t>平　 方</t>
    <rPh sb="0" eb="1">
      <t>ヒラ</t>
    </rPh>
    <rPh sb="3" eb="4">
      <t>カタ</t>
    </rPh>
    <phoneticPr fontId="6"/>
  </si>
  <si>
    <t>エーカー</t>
    <phoneticPr fontId="6"/>
  </si>
  <si>
    <t>平  方</t>
    <rPh sb="0" eb="1">
      <t>ヒラ</t>
    </rPh>
    <rPh sb="3" eb="4">
      <t>カタ</t>
    </rPh>
    <phoneticPr fontId="6"/>
  </si>
  <si>
    <t>平方尺</t>
    <rPh sb="0" eb="2">
      <t>ヘイホウ</t>
    </rPh>
    <rPh sb="2" eb="3">
      <t>シャク</t>
    </rPh>
    <phoneticPr fontId="6"/>
  </si>
  <si>
    <t>坪･歩</t>
    <rPh sb="0" eb="1">
      <t>ツボ</t>
    </rPh>
    <rPh sb="2" eb="3">
      <t>ホ</t>
    </rPh>
    <phoneticPr fontId="6"/>
  </si>
  <si>
    <t>反</t>
    <rPh sb="0" eb="1">
      <t>ハン</t>
    </rPh>
    <phoneticPr fontId="6"/>
  </si>
  <si>
    <t>町</t>
    <rPh sb="0" eb="1">
      <t>チョウ</t>
    </rPh>
    <phoneticPr fontId="6"/>
  </si>
  <si>
    <t>メートル</t>
    <phoneticPr fontId="6"/>
  </si>
  <si>
    <t>フィート</t>
    <phoneticPr fontId="6"/>
  </si>
  <si>
    <t>ヤード</t>
    <phoneticPr fontId="6"/>
  </si>
  <si>
    <t>マイル</t>
    <phoneticPr fontId="6"/>
  </si>
  <si>
    <t>－</t>
    <phoneticPr fontId="6"/>
  </si>
  <si>
    <t>《体　　　積》</t>
    <rPh sb="1" eb="2">
      <t>タイ</t>
    </rPh>
    <rPh sb="5" eb="6">
      <t>セキ</t>
    </rPh>
    <phoneticPr fontId="6"/>
  </si>
  <si>
    <t>立    方</t>
    <rPh sb="0" eb="1">
      <t>リツ</t>
    </rPh>
    <rPh sb="5" eb="6">
      <t>カタ</t>
    </rPh>
    <phoneticPr fontId="6"/>
  </si>
  <si>
    <t>立方デシ</t>
    <rPh sb="0" eb="2">
      <t>リッポウ</t>
    </rPh>
    <phoneticPr fontId="6"/>
  </si>
  <si>
    <t>立方　　　　　　　　　メートル</t>
    <rPh sb="0" eb="2">
      <t>リッポウ</t>
    </rPh>
    <phoneticPr fontId="6"/>
  </si>
  <si>
    <t>立方　　　　　　　インチ</t>
    <rPh sb="0" eb="2">
      <t>リッポウ</t>
    </rPh>
    <phoneticPr fontId="6"/>
  </si>
  <si>
    <t>立方　　　　　　　フィート</t>
    <rPh sb="0" eb="2">
      <t>リッポウ</t>
    </rPh>
    <phoneticPr fontId="6"/>
  </si>
  <si>
    <t>立方　　　　　　　　　ヤード</t>
    <rPh sb="0" eb="2">
      <t>リッポウ</t>
    </rPh>
    <phoneticPr fontId="6"/>
  </si>
  <si>
    <t>センチ</t>
    <phoneticPr fontId="6"/>
  </si>
  <si>
    <t>パイント</t>
    <phoneticPr fontId="6"/>
  </si>
  <si>
    <t>ガロン</t>
    <phoneticPr fontId="6"/>
  </si>
  <si>
    <t>立方尺</t>
    <rPh sb="0" eb="2">
      <t>リッポウ</t>
    </rPh>
    <rPh sb="2" eb="3">
      <t>シャク</t>
    </rPh>
    <phoneticPr fontId="6"/>
  </si>
  <si>
    <t>升</t>
    <rPh sb="0" eb="1">
      <t>マス</t>
    </rPh>
    <phoneticPr fontId="6"/>
  </si>
  <si>
    <t>石</t>
    <rPh sb="0" eb="1">
      <t>イシ</t>
    </rPh>
    <phoneticPr fontId="6"/>
  </si>
  <si>
    <t>立方坪</t>
    <rPh sb="0" eb="2">
      <t>リッポウ</t>
    </rPh>
    <rPh sb="2" eb="3">
      <t>ツボ</t>
    </rPh>
    <phoneticPr fontId="6"/>
  </si>
  <si>
    <t>メートル</t>
    <phoneticPr fontId="6"/>
  </si>
  <si>
    <t>(リットル)</t>
    <phoneticPr fontId="6"/>
  </si>
  <si>
    <t>－</t>
    <phoneticPr fontId="6"/>
  </si>
  <si>
    <t>《重　　　量》</t>
    <rPh sb="1" eb="2">
      <t>ジュウ</t>
    </rPh>
    <rPh sb="5" eb="6">
      <t>リョウ</t>
    </rPh>
    <phoneticPr fontId="6"/>
  </si>
  <si>
    <t>グラム</t>
    <phoneticPr fontId="6"/>
  </si>
  <si>
    <t>キロ　　　　　　　グラム</t>
    <phoneticPr fontId="6"/>
  </si>
  <si>
    <t>トン</t>
    <phoneticPr fontId="6"/>
  </si>
  <si>
    <t>グレイン</t>
    <phoneticPr fontId="6"/>
  </si>
  <si>
    <t>オンス</t>
    <phoneticPr fontId="6"/>
  </si>
  <si>
    <t>ポンド</t>
    <phoneticPr fontId="6"/>
  </si>
  <si>
    <t>米トン</t>
    <rPh sb="0" eb="1">
      <t>コメ</t>
    </rPh>
    <phoneticPr fontId="6"/>
  </si>
  <si>
    <t>英トン</t>
    <rPh sb="0" eb="1">
      <t>エイ</t>
    </rPh>
    <phoneticPr fontId="6"/>
  </si>
  <si>
    <t>匁</t>
    <rPh sb="0" eb="1">
      <t>モンメ</t>
    </rPh>
    <phoneticPr fontId="6"/>
  </si>
  <si>
    <t>斤</t>
    <rPh sb="0" eb="1">
      <t>キン</t>
    </rPh>
    <phoneticPr fontId="6"/>
  </si>
  <si>
    <t>貫</t>
    <rPh sb="0" eb="1">
      <t>カン</t>
    </rPh>
    <phoneticPr fontId="6"/>
  </si>
  <si>
    <t>－</t>
    <phoneticPr fontId="6"/>
  </si>
  <si>
    <t>総　務　部</t>
    <rPh sb="0" eb="1">
      <t>フサ</t>
    </rPh>
    <rPh sb="2" eb="3">
      <t>ツトム</t>
    </rPh>
    <rPh sb="4" eb="5">
      <t>ブ</t>
    </rPh>
    <phoneticPr fontId="6"/>
  </si>
  <si>
    <t>総務課</t>
    <rPh sb="0" eb="3">
      <t>ソウムカ</t>
    </rPh>
    <phoneticPr fontId="6"/>
  </si>
  <si>
    <t>事業管理係</t>
    <rPh sb="0" eb="2">
      <t>ジギョウ</t>
    </rPh>
    <rPh sb="2" eb="4">
      <t>カンリ</t>
    </rPh>
    <rPh sb="4" eb="5">
      <t>カカリ</t>
    </rPh>
    <phoneticPr fontId="6"/>
  </si>
  <si>
    <t>総務係</t>
    <rPh sb="0" eb="2">
      <t>ソウム</t>
    </rPh>
    <rPh sb="2" eb="3">
      <t>カカリ</t>
    </rPh>
    <phoneticPr fontId="6"/>
  </si>
  <si>
    <t>部長</t>
    <rPh sb="0" eb="2">
      <t>ブチョウ</t>
    </rPh>
    <phoneticPr fontId="6"/>
  </si>
  <si>
    <t>次長</t>
    <rPh sb="0" eb="2">
      <t>ジチョウ</t>
    </rPh>
    <phoneticPr fontId="6"/>
  </si>
  <si>
    <t>※総務課長兼務</t>
    <rPh sb="1" eb="3">
      <t>ソウム</t>
    </rPh>
    <rPh sb="3" eb="5">
      <t>カチョウ</t>
    </rPh>
    <rPh sb="5" eb="7">
      <t>ケンム</t>
    </rPh>
    <phoneticPr fontId="6"/>
  </si>
  <si>
    <t>人事課</t>
    <rPh sb="0" eb="3">
      <t>ジンジカ</t>
    </rPh>
    <phoneticPr fontId="6"/>
  </si>
  <si>
    <t>人事係</t>
    <rPh sb="0" eb="2">
      <t>ジンジ</t>
    </rPh>
    <rPh sb="2" eb="3">
      <t>カカリ</t>
    </rPh>
    <phoneticPr fontId="6"/>
  </si>
  <si>
    <t>契約検査課</t>
    <rPh sb="0" eb="2">
      <t>ケイヤク</t>
    </rPh>
    <rPh sb="2" eb="5">
      <t>ケンサカ</t>
    </rPh>
    <phoneticPr fontId="6"/>
  </si>
  <si>
    <t>税務課</t>
    <rPh sb="0" eb="2">
      <t>ゼイム</t>
    </rPh>
    <rPh sb="2" eb="3">
      <t>ソウムカ</t>
    </rPh>
    <phoneticPr fontId="6"/>
  </si>
  <si>
    <t>税制係</t>
    <rPh sb="0" eb="2">
      <t>ゼイセイ</t>
    </rPh>
    <rPh sb="2" eb="3">
      <t>カカリ</t>
    </rPh>
    <phoneticPr fontId="6"/>
  </si>
  <si>
    <t>市民税係</t>
    <rPh sb="0" eb="3">
      <t>シミンゼイ</t>
    </rPh>
    <rPh sb="3" eb="4">
      <t>カカリ</t>
    </rPh>
    <phoneticPr fontId="6"/>
  </si>
  <si>
    <t>家屋係</t>
    <rPh sb="0" eb="2">
      <t>カオク</t>
    </rPh>
    <rPh sb="2" eb="3">
      <t>カカリ</t>
    </rPh>
    <phoneticPr fontId="6"/>
  </si>
  <si>
    <t>土地係</t>
    <rPh sb="0" eb="2">
      <t>トチ</t>
    </rPh>
    <rPh sb="2" eb="3">
      <t>カカリ</t>
    </rPh>
    <phoneticPr fontId="6"/>
  </si>
  <si>
    <t>納税課</t>
    <rPh sb="0" eb="3">
      <t>ノウゼイカ</t>
    </rPh>
    <phoneticPr fontId="6"/>
  </si>
  <si>
    <t>納税一係</t>
    <rPh sb="0" eb="2">
      <t>ノウゼイ</t>
    </rPh>
    <rPh sb="2" eb="3">
      <t>イチ</t>
    </rPh>
    <rPh sb="3" eb="4">
      <t>カカリ</t>
    </rPh>
    <phoneticPr fontId="6"/>
  </si>
  <si>
    <t>納税二係</t>
    <rPh sb="0" eb="2">
      <t>ノウゼイ</t>
    </rPh>
    <rPh sb="2" eb="3">
      <t>ニ</t>
    </rPh>
    <rPh sb="3" eb="4">
      <t>カカリ</t>
    </rPh>
    <phoneticPr fontId="6"/>
  </si>
  <si>
    <t>管理係</t>
    <rPh sb="0" eb="2">
      <t>カンリ</t>
    </rPh>
    <rPh sb="2" eb="3">
      <t>カカリ</t>
    </rPh>
    <phoneticPr fontId="6"/>
  </si>
  <si>
    <t>企　画　部</t>
    <rPh sb="0" eb="1">
      <t>クワダ</t>
    </rPh>
    <rPh sb="2" eb="3">
      <t>ガ</t>
    </rPh>
    <rPh sb="4" eb="5">
      <t>ブ</t>
    </rPh>
    <phoneticPr fontId="6"/>
  </si>
  <si>
    <t>企画政策課</t>
    <rPh sb="0" eb="2">
      <t>キカク</t>
    </rPh>
    <rPh sb="2" eb="5">
      <t>セイサクカ</t>
    </rPh>
    <phoneticPr fontId="6"/>
  </si>
  <si>
    <t>企画政策係</t>
    <rPh sb="0" eb="2">
      <t>キカク</t>
    </rPh>
    <rPh sb="2" eb="4">
      <t>セイサク</t>
    </rPh>
    <rPh sb="4" eb="5">
      <t>カカリ</t>
    </rPh>
    <phoneticPr fontId="6"/>
  </si>
  <si>
    <t>統計係</t>
    <rPh sb="0" eb="2">
      <t>トウケイ</t>
    </rPh>
    <rPh sb="2" eb="3">
      <t>カカリ</t>
    </rPh>
    <phoneticPr fontId="6"/>
  </si>
  <si>
    <t>市民協働係</t>
    <rPh sb="0" eb="2">
      <t>シミン</t>
    </rPh>
    <rPh sb="2" eb="4">
      <t>キョウドウ</t>
    </rPh>
    <rPh sb="4" eb="5">
      <t>カカリ</t>
    </rPh>
    <phoneticPr fontId="6"/>
  </si>
  <si>
    <t>秘書広報課</t>
    <rPh sb="0" eb="2">
      <t>ヒショ</t>
    </rPh>
    <rPh sb="2" eb="4">
      <t>コウホウ</t>
    </rPh>
    <rPh sb="4" eb="5">
      <t>カ</t>
    </rPh>
    <phoneticPr fontId="6"/>
  </si>
  <si>
    <t>秘書係</t>
    <rPh sb="0" eb="2">
      <t>ヒショ</t>
    </rPh>
    <rPh sb="2" eb="3">
      <t>カカリ</t>
    </rPh>
    <phoneticPr fontId="6"/>
  </si>
  <si>
    <t>市政広報係</t>
    <rPh sb="0" eb="2">
      <t>シセイ</t>
    </rPh>
    <rPh sb="2" eb="4">
      <t>コウホウ</t>
    </rPh>
    <rPh sb="4" eb="5">
      <t>カカリ</t>
    </rPh>
    <phoneticPr fontId="6"/>
  </si>
  <si>
    <t>財政課</t>
    <rPh sb="0" eb="2">
      <t>ザイセイ</t>
    </rPh>
    <rPh sb="2" eb="3">
      <t>カ</t>
    </rPh>
    <phoneticPr fontId="6"/>
  </si>
  <si>
    <t>財政係</t>
    <rPh sb="0" eb="2">
      <t>ザイセイ</t>
    </rPh>
    <rPh sb="2" eb="3">
      <t>カカリ</t>
    </rPh>
    <phoneticPr fontId="6"/>
  </si>
  <si>
    <t>市民経済部</t>
    <rPh sb="0" eb="2">
      <t>シミン</t>
    </rPh>
    <rPh sb="2" eb="4">
      <t>ケイザイ</t>
    </rPh>
    <rPh sb="4" eb="5">
      <t>ブ</t>
    </rPh>
    <phoneticPr fontId="6"/>
  </si>
  <si>
    <t>環境対策課</t>
    <rPh sb="0" eb="2">
      <t>カンキョウ</t>
    </rPh>
    <rPh sb="2" eb="5">
      <t>タイサクカ</t>
    </rPh>
    <phoneticPr fontId="6"/>
  </si>
  <si>
    <t>清掃指導係</t>
    <rPh sb="0" eb="2">
      <t>セイソウ</t>
    </rPh>
    <rPh sb="2" eb="4">
      <t>シドウ</t>
    </rPh>
    <rPh sb="4" eb="5">
      <t>カカリ</t>
    </rPh>
    <phoneticPr fontId="6"/>
  </si>
  <si>
    <t>環境指導係</t>
    <rPh sb="0" eb="2">
      <t>カンキョウ</t>
    </rPh>
    <rPh sb="2" eb="4">
      <t>シドウ</t>
    </rPh>
    <rPh sb="4" eb="5">
      <t>カカリ</t>
    </rPh>
    <phoneticPr fontId="6"/>
  </si>
  <si>
    <t>市民課</t>
    <rPh sb="0" eb="3">
      <t>シミンカ</t>
    </rPh>
    <phoneticPr fontId="6"/>
  </si>
  <si>
    <t>記録係</t>
    <rPh sb="0" eb="2">
      <t>キロク</t>
    </rPh>
    <rPh sb="2" eb="3">
      <t>カカリ</t>
    </rPh>
    <phoneticPr fontId="6"/>
  </si>
  <si>
    <t>戸籍係</t>
    <rPh sb="0" eb="2">
      <t>コセキ</t>
    </rPh>
    <rPh sb="2" eb="3">
      <t>カカリ</t>
    </rPh>
    <phoneticPr fontId="6"/>
  </si>
  <si>
    <t>市民係</t>
    <rPh sb="0" eb="2">
      <t>シミン</t>
    </rPh>
    <rPh sb="2" eb="3">
      <t>カカリ</t>
    </rPh>
    <phoneticPr fontId="6"/>
  </si>
  <si>
    <t>年金係</t>
    <rPh sb="0" eb="2">
      <t>ネンキン</t>
    </rPh>
    <rPh sb="2" eb="3">
      <t>カカリ</t>
    </rPh>
    <phoneticPr fontId="6"/>
  </si>
  <si>
    <t>市長</t>
    <rPh sb="0" eb="2">
      <t>シチョウ</t>
    </rPh>
    <phoneticPr fontId="6"/>
  </si>
  <si>
    <t>副市長</t>
    <rPh sb="0" eb="3">
      <t>フクシチョウ</t>
    </rPh>
    <phoneticPr fontId="6"/>
  </si>
  <si>
    <t>福祉総務課</t>
    <rPh sb="0" eb="2">
      <t>フクシ</t>
    </rPh>
    <rPh sb="2" eb="5">
      <t>ソウムカ</t>
    </rPh>
    <phoneticPr fontId="6"/>
  </si>
  <si>
    <t>福祉事務所</t>
    <rPh sb="0" eb="2">
      <t>フクシ</t>
    </rPh>
    <rPh sb="2" eb="4">
      <t>ジム</t>
    </rPh>
    <rPh sb="4" eb="5">
      <t>ショ</t>
    </rPh>
    <phoneticPr fontId="6"/>
  </si>
  <si>
    <t>保育児童係</t>
    <rPh sb="0" eb="2">
      <t>ホイク</t>
    </rPh>
    <rPh sb="2" eb="4">
      <t>ジドウ</t>
    </rPh>
    <rPh sb="4" eb="5">
      <t>カカリ</t>
    </rPh>
    <phoneticPr fontId="6"/>
  </si>
  <si>
    <t>※福祉総務課長兼務</t>
    <rPh sb="1" eb="3">
      <t>フクシ</t>
    </rPh>
    <rPh sb="3" eb="5">
      <t>ソウム</t>
    </rPh>
    <rPh sb="5" eb="7">
      <t>カチョウ</t>
    </rPh>
    <rPh sb="7" eb="9">
      <t>ケンム</t>
    </rPh>
    <phoneticPr fontId="6"/>
  </si>
  <si>
    <t>給付係</t>
    <rPh sb="0" eb="2">
      <t>キュウフ</t>
    </rPh>
    <rPh sb="2" eb="3">
      <t>カカリ</t>
    </rPh>
    <phoneticPr fontId="6"/>
  </si>
  <si>
    <t>自立支援係</t>
    <rPh sb="0" eb="2">
      <t>ジリツ</t>
    </rPh>
    <rPh sb="2" eb="4">
      <t>シエン</t>
    </rPh>
    <rPh sb="4" eb="5">
      <t>カカリ</t>
    </rPh>
    <phoneticPr fontId="6"/>
  </si>
  <si>
    <t>※介護長寿課長兼務</t>
    <rPh sb="1" eb="3">
      <t>カイゴ</t>
    </rPh>
    <rPh sb="3" eb="5">
      <t>チョウジュ</t>
    </rPh>
    <rPh sb="5" eb="7">
      <t>カチョウ</t>
    </rPh>
    <rPh sb="7" eb="9">
      <t>ケンム</t>
    </rPh>
    <phoneticPr fontId="6"/>
  </si>
  <si>
    <t>介護長寿課</t>
    <rPh sb="0" eb="2">
      <t>カイゴ</t>
    </rPh>
    <rPh sb="2" eb="5">
      <t>チョウジュカ</t>
    </rPh>
    <phoneticPr fontId="6"/>
  </si>
  <si>
    <t>認定給付係</t>
    <rPh sb="0" eb="2">
      <t>ニンテイ</t>
    </rPh>
    <rPh sb="2" eb="5">
      <t>キュウフカカリ</t>
    </rPh>
    <phoneticPr fontId="6"/>
  </si>
  <si>
    <t>長寿支援係</t>
    <rPh sb="0" eb="2">
      <t>チョウジュ</t>
    </rPh>
    <rPh sb="2" eb="4">
      <t>シエン</t>
    </rPh>
    <rPh sb="4" eb="5">
      <t>カカリ</t>
    </rPh>
    <phoneticPr fontId="6"/>
  </si>
  <si>
    <t>保険料係</t>
    <rPh sb="0" eb="3">
      <t>ホケンリョウ</t>
    </rPh>
    <rPh sb="3" eb="4">
      <t>カカ</t>
    </rPh>
    <phoneticPr fontId="6"/>
  </si>
  <si>
    <t>国民健康保険課</t>
    <rPh sb="0" eb="2">
      <t>コクミン</t>
    </rPh>
    <rPh sb="2" eb="4">
      <t>ケンコウ</t>
    </rPh>
    <rPh sb="4" eb="7">
      <t>ホケンカ</t>
    </rPh>
    <phoneticPr fontId="6"/>
  </si>
  <si>
    <t>庶務係</t>
    <rPh sb="0" eb="2">
      <t>ショム</t>
    </rPh>
    <rPh sb="2" eb="3">
      <t>カカリ</t>
    </rPh>
    <phoneticPr fontId="6"/>
  </si>
  <si>
    <t>給付係</t>
    <rPh sb="0" eb="3">
      <t>キュウフカカリ</t>
    </rPh>
    <phoneticPr fontId="6"/>
  </si>
  <si>
    <t>保険税係</t>
    <rPh sb="0" eb="3">
      <t>ホケンゼイ</t>
    </rPh>
    <rPh sb="3" eb="4">
      <t>カカリ</t>
    </rPh>
    <phoneticPr fontId="6"/>
  </si>
  <si>
    <t>健康増進課</t>
    <rPh sb="0" eb="2">
      <t>ケンコウ</t>
    </rPh>
    <rPh sb="2" eb="4">
      <t>ゾウシン</t>
    </rPh>
    <rPh sb="4" eb="5">
      <t>カ</t>
    </rPh>
    <phoneticPr fontId="6"/>
  </si>
  <si>
    <t>予防係</t>
    <rPh sb="0" eb="2">
      <t>ヨボウ</t>
    </rPh>
    <rPh sb="2" eb="3">
      <t>カカリ</t>
    </rPh>
    <phoneticPr fontId="6"/>
  </si>
  <si>
    <t>健康推進係</t>
    <rPh sb="0" eb="2">
      <t>ケンコウ</t>
    </rPh>
    <rPh sb="2" eb="4">
      <t>スイシン</t>
    </rPh>
    <rPh sb="4" eb="5">
      <t>カカリ</t>
    </rPh>
    <phoneticPr fontId="6"/>
  </si>
  <si>
    <t>すこやか親子係</t>
    <rPh sb="4" eb="6">
      <t>オヤコ</t>
    </rPh>
    <rPh sb="6" eb="7">
      <t>カカリ</t>
    </rPh>
    <phoneticPr fontId="6"/>
  </si>
  <si>
    <t>健診指導係</t>
    <rPh sb="0" eb="2">
      <t>ケンシン</t>
    </rPh>
    <rPh sb="2" eb="4">
      <t>シドウ</t>
    </rPh>
    <rPh sb="4" eb="5">
      <t>カカ</t>
    </rPh>
    <phoneticPr fontId="6"/>
  </si>
  <si>
    <t>建設部</t>
    <rPh sb="0" eb="3">
      <t>ケンセツブ</t>
    </rPh>
    <phoneticPr fontId="6"/>
  </si>
  <si>
    <t>都市計画課</t>
    <rPh sb="0" eb="2">
      <t>トシ</t>
    </rPh>
    <rPh sb="2" eb="5">
      <t>ケイカクカ</t>
    </rPh>
    <phoneticPr fontId="6"/>
  </si>
  <si>
    <t>工事係</t>
    <rPh sb="0" eb="2">
      <t>コウジ</t>
    </rPh>
    <rPh sb="2" eb="3">
      <t>カカリ</t>
    </rPh>
    <phoneticPr fontId="6"/>
  </si>
  <si>
    <t>建築課</t>
    <rPh sb="0" eb="3">
      <t>ケンチクカ</t>
    </rPh>
    <phoneticPr fontId="6"/>
  </si>
  <si>
    <t>指導係</t>
    <rPh sb="0" eb="2">
      <t>シドウ</t>
    </rPh>
    <rPh sb="2" eb="3">
      <t>カカリ</t>
    </rPh>
    <phoneticPr fontId="6"/>
  </si>
  <si>
    <t>施設係</t>
    <rPh sb="0" eb="2">
      <t>シセツ</t>
    </rPh>
    <rPh sb="2" eb="3">
      <t>カカリ</t>
    </rPh>
    <phoneticPr fontId="6"/>
  </si>
  <si>
    <t>用地課</t>
    <rPh sb="0" eb="3">
      <t>ヨウチカ</t>
    </rPh>
    <phoneticPr fontId="6"/>
  </si>
  <si>
    <t>計画係</t>
    <rPh sb="0" eb="2">
      <t>ケイカク</t>
    </rPh>
    <rPh sb="2" eb="3">
      <t>カカリ</t>
    </rPh>
    <phoneticPr fontId="6"/>
  </si>
  <si>
    <t>施設管理課</t>
    <rPh sb="0" eb="2">
      <t>シセツ</t>
    </rPh>
    <rPh sb="2" eb="4">
      <t>カンリ</t>
    </rPh>
    <rPh sb="4" eb="5">
      <t>カ</t>
    </rPh>
    <phoneticPr fontId="6"/>
  </si>
  <si>
    <t>基地政策部</t>
    <rPh sb="0" eb="2">
      <t>キチ</t>
    </rPh>
    <rPh sb="2" eb="5">
      <t>セイサクブ</t>
    </rPh>
    <phoneticPr fontId="6"/>
  </si>
  <si>
    <t>基地渉外課</t>
    <rPh sb="0" eb="2">
      <t>キチ</t>
    </rPh>
    <rPh sb="2" eb="4">
      <t>ショウガイ</t>
    </rPh>
    <rPh sb="4" eb="5">
      <t>カ</t>
    </rPh>
    <phoneticPr fontId="6"/>
  </si>
  <si>
    <t>基地渉外係</t>
    <rPh sb="0" eb="2">
      <t>キチ</t>
    </rPh>
    <rPh sb="2" eb="4">
      <t>ショウガイ</t>
    </rPh>
    <rPh sb="4" eb="5">
      <t>カカリ</t>
    </rPh>
    <phoneticPr fontId="6"/>
  </si>
  <si>
    <t>会計管理者</t>
    <rPh sb="0" eb="2">
      <t>カイケイ</t>
    </rPh>
    <rPh sb="2" eb="5">
      <t>カンリシャ</t>
    </rPh>
    <phoneticPr fontId="6"/>
  </si>
  <si>
    <t>会計課</t>
    <rPh sb="0" eb="3">
      <t>カイケイカ</t>
    </rPh>
    <phoneticPr fontId="6"/>
  </si>
  <si>
    <t>会計係</t>
    <rPh sb="0" eb="2">
      <t>カイケイ</t>
    </rPh>
    <rPh sb="2" eb="3">
      <t>カカリ</t>
    </rPh>
    <phoneticPr fontId="6"/>
  </si>
  <si>
    <t>予防課</t>
    <rPh sb="0" eb="3">
      <t>ヨボウカ</t>
    </rPh>
    <phoneticPr fontId="6"/>
  </si>
  <si>
    <t>消防長</t>
    <rPh sb="0" eb="2">
      <t>ショウボウチョウ</t>
    </rPh>
    <rPh sb="2" eb="3">
      <t>チョウ</t>
    </rPh>
    <phoneticPr fontId="6"/>
  </si>
  <si>
    <t>警防課</t>
    <rPh sb="0" eb="2">
      <t>ケイボウ</t>
    </rPh>
    <rPh sb="2" eb="3">
      <t>カ</t>
    </rPh>
    <phoneticPr fontId="6"/>
  </si>
  <si>
    <t>警防係</t>
    <rPh sb="0" eb="2">
      <t>ケイボウ</t>
    </rPh>
    <rPh sb="2" eb="3">
      <t>カカリ</t>
    </rPh>
    <phoneticPr fontId="6"/>
  </si>
  <si>
    <t>救急救助係</t>
    <rPh sb="0" eb="2">
      <t>キュウキュウ</t>
    </rPh>
    <rPh sb="2" eb="4">
      <t>キュウジョ</t>
    </rPh>
    <rPh sb="4" eb="5">
      <t>カカリ</t>
    </rPh>
    <phoneticPr fontId="6"/>
  </si>
  <si>
    <t>消防署</t>
    <rPh sb="0" eb="2">
      <t>ショウボウ</t>
    </rPh>
    <rPh sb="2" eb="3">
      <t>ショ</t>
    </rPh>
    <phoneticPr fontId="6"/>
  </si>
  <si>
    <t>警備第一係</t>
    <rPh sb="0" eb="2">
      <t>ケイビ</t>
    </rPh>
    <rPh sb="2" eb="4">
      <t>ダイイチ</t>
    </rPh>
    <rPh sb="4" eb="5">
      <t>カカリ</t>
    </rPh>
    <phoneticPr fontId="6"/>
  </si>
  <si>
    <t>警備第二係</t>
    <rPh sb="0" eb="2">
      <t>ケイビ</t>
    </rPh>
    <rPh sb="2" eb="3">
      <t>ダイイチ</t>
    </rPh>
    <rPh sb="3" eb="4">
      <t>ニ</t>
    </rPh>
    <rPh sb="4" eb="5">
      <t>カカリ</t>
    </rPh>
    <phoneticPr fontId="6"/>
  </si>
  <si>
    <t>警備第三係</t>
    <rPh sb="0" eb="2">
      <t>ケイビ</t>
    </rPh>
    <rPh sb="2" eb="3">
      <t>ダイイチ</t>
    </rPh>
    <rPh sb="3" eb="4">
      <t>3</t>
    </rPh>
    <rPh sb="4" eb="5">
      <t>カカリ</t>
    </rPh>
    <phoneticPr fontId="6"/>
  </si>
  <si>
    <t>救急第一係</t>
    <rPh sb="0" eb="2">
      <t>キュウキュウ</t>
    </rPh>
    <rPh sb="2" eb="3">
      <t>ダイニ</t>
    </rPh>
    <rPh sb="3" eb="4">
      <t>イチ</t>
    </rPh>
    <rPh sb="4" eb="5">
      <t>カカリ</t>
    </rPh>
    <phoneticPr fontId="6"/>
  </si>
  <si>
    <t>救急第二係</t>
    <rPh sb="0" eb="2">
      <t>キュウキュウ</t>
    </rPh>
    <rPh sb="2" eb="4">
      <t>ダイニ</t>
    </rPh>
    <rPh sb="4" eb="5">
      <t>カカリ</t>
    </rPh>
    <phoneticPr fontId="6"/>
  </si>
  <si>
    <t>救急第三係</t>
    <rPh sb="0" eb="2">
      <t>キュウキュウ</t>
    </rPh>
    <rPh sb="2" eb="3">
      <t>ダイニ</t>
    </rPh>
    <rPh sb="3" eb="4">
      <t>3</t>
    </rPh>
    <rPh sb="4" eb="5">
      <t>カカリ</t>
    </rPh>
    <phoneticPr fontId="6"/>
  </si>
  <si>
    <t>我如古出張所</t>
    <rPh sb="0" eb="3">
      <t>ガネコ</t>
    </rPh>
    <rPh sb="3" eb="5">
      <t>シュッチョウ</t>
    </rPh>
    <rPh sb="5" eb="6">
      <t>ジョ</t>
    </rPh>
    <phoneticPr fontId="6"/>
  </si>
  <si>
    <t>警備第二係</t>
    <rPh sb="0" eb="2">
      <t>ケイビ</t>
    </rPh>
    <rPh sb="2" eb="4">
      <t>ダイニ</t>
    </rPh>
    <rPh sb="4" eb="5">
      <t>カカリ</t>
    </rPh>
    <phoneticPr fontId="6"/>
  </si>
  <si>
    <t>真志喜出張所</t>
    <rPh sb="0" eb="3">
      <t>マシキ</t>
    </rPh>
    <rPh sb="3" eb="6">
      <t>シュッチョウジョ</t>
    </rPh>
    <phoneticPr fontId="6"/>
  </si>
  <si>
    <t>施設課</t>
    <rPh sb="0" eb="3">
      <t>シセツカ</t>
    </rPh>
    <phoneticPr fontId="6"/>
  </si>
  <si>
    <t>教育部</t>
    <rPh sb="0" eb="3">
      <t>キョウイクブ</t>
    </rPh>
    <phoneticPr fontId="6"/>
  </si>
  <si>
    <t>施設一係</t>
    <rPh sb="0" eb="2">
      <t>シセツ</t>
    </rPh>
    <rPh sb="2" eb="3">
      <t>イチ</t>
    </rPh>
    <rPh sb="3" eb="4">
      <t>カカリ</t>
    </rPh>
    <phoneticPr fontId="6"/>
  </si>
  <si>
    <t>施設二係</t>
    <rPh sb="0" eb="2">
      <t>シセツ</t>
    </rPh>
    <rPh sb="2" eb="3">
      <t>ニ</t>
    </rPh>
    <rPh sb="3" eb="4">
      <t>カカリ</t>
    </rPh>
    <phoneticPr fontId="6"/>
  </si>
  <si>
    <t>教育長</t>
    <rPh sb="0" eb="3">
      <t>キョウイクチョウ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</si>
  <si>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</si>
  <si>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社会教育係</t>
    <rPh sb="0" eb="2">
      <t>シャカイ</t>
    </rPh>
    <rPh sb="2" eb="4">
      <t>キョウイク</t>
    </rPh>
    <rPh sb="4" eb="5">
      <t>カカリ</t>
    </rPh>
    <phoneticPr fontId="6"/>
  </si>
  <si>
    <t>中央公民館</t>
    <rPh sb="0" eb="2">
      <t>チュウオウ</t>
    </rPh>
    <rPh sb="2" eb="4">
      <t>コウミン</t>
    </rPh>
    <rPh sb="4" eb="5">
      <t>カン</t>
    </rPh>
    <phoneticPr fontId="6"/>
  </si>
  <si>
    <t>公民館係</t>
    <rPh sb="0" eb="2">
      <t>コウミン</t>
    </rPh>
    <rPh sb="2" eb="3">
      <t>カン</t>
    </rPh>
    <rPh sb="3" eb="4">
      <t>カカリ</t>
    </rPh>
    <phoneticPr fontId="6"/>
  </si>
  <si>
    <t>文化課</t>
    <rPh sb="0" eb="2">
      <t>ブンカ</t>
    </rPh>
    <rPh sb="2" eb="3">
      <t>カ</t>
    </rPh>
    <phoneticPr fontId="6"/>
  </si>
  <si>
    <t>文化財保護係</t>
    <rPh sb="0" eb="3">
      <t>ブンカザイ</t>
    </rPh>
    <rPh sb="3" eb="5">
      <t>ホゴ</t>
    </rPh>
    <rPh sb="5" eb="6">
      <t>カカリ</t>
    </rPh>
    <phoneticPr fontId="6"/>
  </si>
  <si>
    <t>学芸係</t>
    <rPh sb="0" eb="2">
      <t>ガクゲイ</t>
    </rPh>
    <rPh sb="2" eb="3">
      <t>カカリ</t>
    </rPh>
    <phoneticPr fontId="6"/>
  </si>
  <si>
    <t>奉仕係</t>
    <rPh sb="0" eb="2">
      <t>ホウシ</t>
    </rPh>
    <rPh sb="2" eb="3">
      <t>カカリ</t>
    </rPh>
    <phoneticPr fontId="6"/>
  </si>
  <si>
    <t>指導部</t>
    <rPh sb="0" eb="3">
      <t>シドウブ</t>
    </rPh>
    <phoneticPr fontId="6"/>
  </si>
  <si>
    <t>指導課</t>
    <rPh sb="0" eb="2">
      <t>シドウ</t>
    </rPh>
    <rPh sb="2" eb="3">
      <t>カ</t>
    </rPh>
    <phoneticPr fontId="6"/>
  </si>
  <si>
    <t>学務課</t>
    <rPh sb="0" eb="2">
      <t>ガクム</t>
    </rPh>
    <rPh sb="2" eb="3">
      <t>カ</t>
    </rPh>
    <phoneticPr fontId="6"/>
  </si>
  <si>
    <t>学務係</t>
    <rPh sb="0" eb="2">
      <t>ガクム</t>
    </rPh>
    <rPh sb="2" eb="3">
      <t>カカリ</t>
    </rPh>
    <phoneticPr fontId="6"/>
  </si>
  <si>
    <t>研修係</t>
    <rPh sb="0" eb="2">
      <t>ケンシュウ</t>
    </rPh>
    <rPh sb="2" eb="3">
      <t>カカリ</t>
    </rPh>
    <phoneticPr fontId="6"/>
  </si>
  <si>
    <t>支援係</t>
    <rPh sb="0" eb="2">
      <t>シエン</t>
    </rPh>
    <rPh sb="2" eb="3">
      <t>カカリ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</si>
  <si>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</si>
  <si>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</si>
  <si>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</si>
  <si>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学校給食センター</t>
    <rPh sb="0" eb="2">
      <t>ガッコウ</t>
    </rPh>
    <rPh sb="2" eb="4">
      <t>キュウショク</t>
    </rPh>
    <phoneticPr fontId="6"/>
  </si>
  <si>
    <t>市議会事務局</t>
    <rPh sb="0" eb="1">
      <t>シ</t>
    </rPh>
    <rPh sb="1" eb="3">
      <t>ギカイ</t>
    </rPh>
    <rPh sb="3" eb="6">
      <t>ジムキョク</t>
    </rPh>
    <phoneticPr fontId="6"/>
  </si>
  <si>
    <t>議事係</t>
    <rPh sb="0" eb="2">
      <t>ギジ</t>
    </rPh>
    <rPh sb="2" eb="3">
      <t>カカリ</t>
    </rPh>
    <phoneticPr fontId="6"/>
  </si>
  <si>
    <t>局長</t>
    <rPh sb="0" eb="2">
      <t>キョクチョウ</t>
    </rPh>
    <phoneticPr fontId="6"/>
  </si>
  <si>
    <t>区分</t>
    <rPh sb="0" eb="2">
      <t>クブン</t>
    </rPh>
    <phoneticPr fontId="6"/>
  </si>
  <si>
    <t>定数</t>
    <rPh sb="0" eb="2">
      <t>テイスウ</t>
    </rPh>
    <phoneticPr fontId="6"/>
  </si>
  <si>
    <t>実数</t>
    <rPh sb="0" eb="2">
      <t>ジッスウ</t>
    </rPh>
    <phoneticPr fontId="6"/>
  </si>
  <si>
    <t>市長事務部局</t>
    <rPh sb="0" eb="2">
      <t>シチョウ</t>
    </rPh>
    <rPh sb="2" eb="4">
      <t>ジム</t>
    </rPh>
    <rPh sb="4" eb="6">
      <t>ブキョク</t>
    </rPh>
    <phoneticPr fontId="6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</si>
  <si>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</si>
  <si>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議会事務局</t>
    <rPh sb="0" eb="2">
      <t>ギカイ</t>
    </rPh>
    <rPh sb="2" eb="5">
      <t>ジムキョク</t>
    </rPh>
    <phoneticPr fontId="6"/>
  </si>
  <si>
    <t>選管事務局</t>
    <rPh sb="0" eb="1">
      <t>センキョ</t>
    </rPh>
    <rPh sb="1" eb="2">
      <t>カンリ</t>
    </rPh>
    <rPh sb="2" eb="5">
      <t>ジムキョク</t>
    </rPh>
    <phoneticPr fontId="6"/>
  </si>
  <si>
    <t>監査委員事務局</t>
    <rPh sb="0" eb="2">
      <t>カンサ</t>
    </rPh>
    <rPh sb="2" eb="4">
      <t>イイン</t>
    </rPh>
    <rPh sb="4" eb="7">
      <t>ジムキョク</t>
    </rPh>
    <phoneticPr fontId="6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</si>
  <si>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6"/>
  </si>
  <si>
    <t>消防本部</t>
    <rPh sb="0" eb="2">
      <t>ショウボウ</t>
    </rPh>
    <rPh sb="2" eb="3">
      <t>ホン</t>
    </rPh>
    <rPh sb="3" eb="4">
      <t>ブ</t>
    </rPh>
    <phoneticPr fontId="6"/>
  </si>
  <si>
    <t>土地開発公社</t>
    <rPh sb="0" eb="2">
      <t>トチ</t>
    </rPh>
    <rPh sb="2" eb="4">
      <t>カイハツ</t>
    </rPh>
    <rPh sb="4" eb="6">
      <t>コウシャ</t>
    </rPh>
    <phoneticPr fontId="6"/>
  </si>
  <si>
    <t>業務係</t>
    <rPh sb="0" eb="2">
      <t>ギョウム</t>
    </rPh>
    <rPh sb="2" eb="3">
      <t>ガカリ</t>
    </rPh>
    <phoneticPr fontId="6"/>
  </si>
  <si>
    <t>消防定数外</t>
    <rPh sb="0" eb="2">
      <t>ショウボウ</t>
    </rPh>
    <rPh sb="2" eb="5">
      <t>テイスウガイ</t>
    </rPh>
    <phoneticPr fontId="6"/>
  </si>
  <si>
    <t>（事務局長及び総務課長兼務）</t>
    <rPh sb="1" eb="4">
      <t>ジムキョク</t>
    </rPh>
    <rPh sb="4" eb="5">
      <t>カチョウ</t>
    </rPh>
    <rPh sb="5" eb="6">
      <t>オヨ</t>
    </rPh>
    <rPh sb="7" eb="9">
      <t>ソウム</t>
    </rPh>
    <rPh sb="9" eb="11">
      <t>カチョウ</t>
    </rPh>
    <rPh sb="11" eb="13">
      <t>ケンム</t>
    </rPh>
    <phoneticPr fontId="6"/>
  </si>
  <si>
    <t>※用地課が兼任</t>
    <rPh sb="1" eb="4">
      <t>ヨウチカ</t>
    </rPh>
    <rPh sb="5" eb="7">
      <t>ケンニン</t>
    </rPh>
    <phoneticPr fontId="6"/>
  </si>
  <si>
    <t>合計</t>
    <rPh sb="0" eb="2">
      <t>ゴウケイ</t>
    </rPh>
    <phoneticPr fontId="6"/>
  </si>
  <si>
    <t>市民・安全係</t>
    <rPh sb="0" eb="2">
      <t>シミン</t>
    </rPh>
    <rPh sb="3" eb="5">
      <t>アンゼン</t>
    </rPh>
    <rPh sb="5" eb="6">
      <t>カカリ</t>
    </rPh>
    <phoneticPr fontId="6"/>
  </si>
  <si>
    <t>福祉推進部</t>
    <rPh sb="0" eb="2">
      <t>フクシ</t>
    </rPh>
    <rPh sb="2" eb="5">
      <t>スイシンブ</t>
    </rPh>
    <phoneticPr fontId="6"/>
  </si>
  <si>
    <t>健康推進部</t>
    <rPh sb="0" eb="2">
      <t>ケンコウ</t>
    </rPh>
    <rPh sb="2" eb="4">
      <t>スイシン</t>
    </rPh>
    <rPh sb="4" eb="5">
      <t>ブ</t>
    </rPh>
    <phoneticPr fontId="6"/>
  </si>
  <si>
    <t>都市計画係</t>
    <rPh sb="0" eb="2">
      <t>トシ</t>
    </rPh>
    <rPh sb="2" eb="4">
      <t>ケイカク</t>
    </rPh>
    <rPh sb="4" eb="5">
      <t>ガカリ</t>
    </rPh>
    <phoneticPr fontId="6"/>
  </si>
  <si>
    <t>※都市計画課長兼務</t>
    <rPh sb="1" eb="3">
      <t>トシ</t>
    </rPh>
    <rPh sb="3" eb="5">
      <t>ケイカク</t>
    </rPh>
    <rPh sb="5" eb="7">
      <t>カチョウ</t>
    </rPh>
    <rPh sb="7" eb="9">
      <t>ケンム</t>
    </rPh>
    <phoneticPr fontId="6"/>
  </si>
  <si>
    <t>市街地整備課</t>
    <rPh sb="0" eb="3">
      <t>シガイチ</t>
    </rPh>
    <rPh sb="3" eb="5">
      <t>セイビ</t>
    </rPh>
    <rPh sb="5" eb="6">
      <t>カ</t>
    </rPh>
    <phoneticPr fontId="6"/>
  </si>
  <si>
    <t>まち未来課</t>
    <rPh sb="2" eb="4">
      <t>ミライ</t>
    </rPh>
    <rPh sb="4" eb="5">
      <t>カ</t>
    </rPh>
    <phoneticPr fontId="6"/>
  </si>
  <si>
    <t>※まち未来課長兼務</t>
    <rPh sb="3" eb="5">
      <t>ミライ</t>
    </rPh>
    <rPh sb="5" eb="7">
      <t>カチョウ</t>
    </rPh>
    <rPh sb="7" eb="9">
      <t>ケンム</t>
    </rPh>
    <phoneticPr fontId="6"/>
  </si>
  <si>
    <t>次長級</t>
    <rPh sb="0" eb="2">
      <t>ジチョウ</t>
    </rPh>
    <rPh sb="2" eb="3">
      <t>キュウ</t>
    </rPh>
    <phoneticPr fontId="6"/>
  </si>
  <si>
    <t>助成係</t>
    <rPh sb="0" eb="2">
      <t>ジョセイ</t>
    </rPh>
    <rPh sb="2" eb="3">
      <t>カカリ</t>
    </rPh>
    <phoneticPr fontId="6"/>
  </si>
  <si>
    <t>※学務課長兼務</t>
    <rPh sb="1" eb="3">
      <t>ガクム</t>
    </rPh>
    <rPh sb="3" eb="5">
      <t>カチョウ</t>
    </rPh>
    <rPh sb="5" eb="7">
      <t>ケンム</t>
    </rPh>
    <phoneticPr fontId="6"/>
  </si>
  <si>
    <t>はごろも幼稚園</t>
    <rPh sb="4" eb="7">
      <t>ヨウチエン</t>
    </rPh>
    <phoneticPr fontId="6"/>
  </si>
  <si>
    <t>はごろも小学校</t>
    <rPh sb="4" eb="7">
      <t>ショウガッコウ</t>
    </rPh>
    <phoneticPr fontId="6"/>
  </si>
  <si>
    <t>産業政策課</t>
    <rPh sb="0" eb="2">
      <t>サンギョウ</t>
    </rPh>
    <rPh sb="2" eb="4">
      <t>セイサク</t>
    </rPh>
    <rPh sb="4" eb="5">
      <t>カ</t>
    </rPh>
    <phoneticPr fontId="6"/>
  </si>
  <si>
    <t>換地係</t>
    <rPh sb="0" eb="2">
      <t>カンチ</t>
    </rPh>
    <rPh sb="2" eb="3">
      <t>カカリ</t>
    </rPh>
    <phoneticPr fontId="6"/>
  </si>
  <si>
    <t>滞納整理係</t>
    <rPh sb="0" eb="2">
      <t>タイノウ</t>
    </rPh>
    <rPh sb="2" eb="4">
      <t>セイリ</t>
    </rPh>
    <rPh sb="4" eb="5">
      <t>カカリ</t>
    </rPh>
    <phoneticPr fontId="6"/>
  </si>
  <si>
    <t>８９７－６７６７</t>
  </si>
  <si>
    <t>初任研派遣</t>
    <rPh sb="0" eb="2">
      <t>ショニン</t>
    </rPh>
    <rPh sb="3" eb="5">
      <t>ハケン</t>
    </rPh>
    <phoneticPr fontId="6"/>
  </si>
  <si>
    <t>消防学校派遣</t>
    <rPh sb="0" eb="2">
      <t>ショウボウ</t>
    </rPh>
    <rPh sb="2" eb="4">
      <t>ガッコウ</t>
    </rPh>
    <rPh sb="4" eb="6">
      <t>ハケン</t>
    </rPh>
    <phoneticPr fontId="6"/>
  </si>
  <si>
    <t>指令センター</t>
    <rPh sb="0" eb="2">
      <t>シレイ</t>
    </rPh>
    <phoneticPr fontId="6"/>
  </si>
  <si>
    <t>市長部局出向</t>
    <rPh sb="0" eb="2">
      <t>シチョウ</t>
    </rPh>
    <rPh sb="2" eb="4">
      <t>ブキョク</t>
    </rPh>
    <rPh sb="4" eb="6">
      <t>シュッコウ</t>
    </rPh>
    <phoneticPr fontId="6"/>
  </si>
  <si>
    <t>※消防署長兼務</t>
    <rPh sb="1" eb="4">
      <t>ショウボウショ</t>
    </rPh>
    <rPh sb="4" eb="5">
      <t>チョウ</t>
    </rPh>
    <rPh sb="5" eb="7">
      <t>ケンム</t>
    </rPh>
    <phoneticPr fontId="6"/>
  </si>
  <si>
    <t>給与厚生係</t>
    <rPh sb="0" eb="2">
      <t>キュウヨ</t>
    </rPh>
    <rPh sb="2" eb="4">
      <t>コウセイ</t>
    </rPh>
    <rPh sb="4" eb="5">
      <t>カカリ</t>
    </rPh>
    <phoneticPr fontId="6"/>
  </si>
  <si>
    <t>行政改革推進班</t>
    <rPh sb="0" eb="2">
      <t>ギョウセイ</t>
    </rPh>
    <rPh sb="2" eb="4">
      <t>カイカク</t>
    </rPh>
    <rPh sb="4" eb="6">
      <t>スイシン</t>
    </rPh>
    <rPh sb="6" eb="7">
      <t>ハン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</si>
  <si>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</si>
  <si>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6"/>
  </si>
  <si>
    <t>上下水道局</t>
    <rPh sb="0" eb="2">
      <t>ジョウゲ</t>
    </rPh>
    <rPh sb="2" eb="5">
      <t>スイドウキョク</t>
    </rPh>
    <phoneticPr fontId="6"/>
  </si>
  <si>
    <t>業務サービス課</t>
    <rPh sb="0" eb="2">
      <t>ギョウム</t>
    </rPh>
    <rPh sb="6" eb="7">
      <t>カ</t>
    </rPh>
    <phoneticPr fontId="6"/>
  </si>
  <si>
    <t>管理係</t>
    <rPh sb="0" eb="2">
      <t>カンリ</t>
    </rPh>
    <rPh sb="2" eb="3">
      <t>カカ</t>
    </rPh>
    <phoneticPr fontId="6"/>
  </si>
  <si>
    <t>生活支援係</t>
    <rPh sb="0" eb="2">
      <t>セイカツ</t>
    </rPh>
    <rPh sb="2" eb="4">
      <t>シエン</t>
    </rPh>
    <rPh sb="4" eb="5">
      <t>カカリ</t>
    </rPh>
    <phoneticPr fontId="6"/>
  </si>
  <si>
    <t>理事兼部長</t>
    <rPh sb="0" eb="2">
      <t>リジ</t>
    </rPh>
    <rPh sb="2" eb="3">
      <t>ケン</t>
    </rPh>
    <rPh sb="3" eb="5">
      <t>ブチョウ</t>
    </rPh>
    <phoneticPr fontId="6"/>
  </si>
  <si>
    <t>経理係</t>
    <rPh sb="0" eb="2">
      <t>ケイリ</t>
    </rPh>
    <rPh sb="2" eb="3">
      <t>カカリ</t>
    </rPh>
    <phoneticPr fontId="6"/>
  </si>
  <si>
    <t>業務管理係</t>
    <rPh sb="0" eb="2">
      <t>ギョウム</t>
    </rPh>
    <rPh sb="2" eb="4">
      <t>カンリ</t>
    </rPh>
    <rPh sb="4" eb="5">
      <t>カカリ</t>
    </rPh>
    <phoneticPr fontId="6"/>
  </si>
  <si>
    <t>給水設備係</t>
    <rPh sb="0" eb="2">
      <t>キュウスイ</t>
    </rPh>
    <rPh sb="2" eb="4">
      <t>セツビ</t>
    </rPh>
    <rPh sb="4" eb="5">
      <t>カカリ</t>
    </rPh>
    <phoneticPr fontId="6"/>
  </si>
  <si>
    <t>排水設備係</t>
    <rPh sb="0" eb="2">
      <t>ハイスイ</t>
    </rPh>
    <rPh sb="2" eb="4">
      <t>セツビ</t>
    </rPh>
    <rPh sb="4" eb="5">
      <t>カカリ</t>
    </rPh>
    <phoneticPr fontId="6"/>
  </si>
  <si>
    <t>水道施設課</t>
    <rPh sb="0" eb="2">
      <t>スイドウ</t>
    </rPh>
    <rPh sb="2" eb="5">
      <t>シセツカ</t>
    </rPh>
    <phoneticPr fontId="6"/>
  </si>
  <si>
    <t>管財係</t>
    <rPh sb="0" eb="2">
      <t>カンザイ</t>
    </rPh>
    <rPh sb="2" eb="3">
      <t>カカ</t>
    </rPh>
    <phoneticPr fontId="6"/>
  </si>
  <si>
    <t>商工振興係</t>
    <rPh sb="0" eb="2">
      <t>ショウコウ</t>
    </rPh>
    <rPh sb="2" eb="4">
      <t>シンコウ</t>
    </rPh>
    <rPh sb="4" eb="5">
      <t>カカリ</t>
    </rPh>
    <phoneticPr fontId="6"/>
  </si>
  <si>
    <t>幼稚園係</t>
    <rPh sb="0" eb="3">
      <t>ヨウチエン</t>
    </rPh>
    <rPh sb="3" eb="4">
      <t>カカリ</t>
    </rPh>
    <phoneticPr fontId="6"/>
  </si>
  <si>
    <t>こども育成係</t>
    <rPh sb="3" eb="5">
      <t>イクセイ</t>
    </rPh>
    <rPh sb="5" eb="6">
      <t>ガカリ</t>
    </rPh>
    <phoneticPr fontId="6"/>
  </si>
  <si>
    <t>保護三係</t>
    <rPh sb="0" eb="2">
      <t>ホゴ</t>
    </rPh>
    <rPh sb="2" eb="3">
      <t>サン</t>
    </rPh>
    <rPh sb="3" eb="4">
      <t>カカリ</t>
    </rPh>
    <phoneticPr fontId="6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</si>
  <si>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6"/>
  </si>
  <si>
    <t>参事</t>
    <rPh sb="0" eb="2">
      <t>サンジ</t>
    </rPh>
    <phoneticPr fontId="6"/>
  </si>
  <si>
    <t>※会計担当主幹を含む。</t>
    <rPh sb="1" eb="3">
      <t>カイケイ</t>
    </rPh>
    <rPh sb="3" eb="5">
      <t>タントウ</t>
    </rPh>
    <rPh sb="5" eb="7">
      <t>シュカン</t>
    </rPh>
    <rPh sb="8" eb="9">
      <t>フク</t>
    </rPh>
    <phoneticPr fontId="6"/>
  </si>
  <si>
    <t>※会計課長兼務</t>
    <rPh sb="1" eb="3">
      <t>カイケイ</t>
    </rPh>
    <rPh sb="3" eb="5">
      <t>カチョウ</t>
    </rPh>
    <rPh sb="5" eb="7">
      <t>ケンム</t>
    </rPh>
    <phoneticPr fontId="6"/>
  </si>
  <si>
    <t>定数外職員</t>
    <rPh sb="0" eb="3">
      <t>テイスウガイ</t>
    </rPh>
    <rPh sb="3" eb="5">
      <t>ショクイン</t>
    </rPh>
    <phoneticPr fontId="6"/>
  </si>
  <si>
    <t>上下水道局</t>
    <rPh sb="0" eb="4">
      <t>ジョウゲスイドウ</t>
    </rPh>
    <rPh sb="4" eb="5">
      <t>キョク</t>
    </rPh>
    <phoneticPr fontId="6"/>
  </si>
  <si>
    <t>総務企画課</t>
    <rPh sb="0" eb="2">
      <t>ソウム</t>
    </rPh>
    <rPh sb="2" eb="5">
      <t>キカクカ</t>
    </rPh>
    <phoneticPr fontId="6"/>
  </si>
  <si>
    <t>企画係</t>
    <rPh sb="0" eb="2">
      <t>キカク</t>
    </rPh>
    <rPh sb="2" eb="3">
      <t>カカリ</t>
    </rPh>
    <phoneticPr fontId="6"/>
  </si>
  <si>
    <t>契約管財係</t>
    <rPh sb="0" eb="2">
      <t>ケイヤク</t>
    </rPh>
    <rPh sb="2" eb="4">
      <t>カンザイ</t>
    </rPh>
    <rPh sb="4" eb="5">
      <t>カカリ</t>
    </rPh>
    <phoneticPr fontId="6"/>
  </si>
  <si>
    <t>水道管理係</t>
    <rPh sb="0" eb="2">
      <t>スイドウ</t>
    </rPh>
    <rPh sb="2" eb="4">
      <t>カンリ</t>
    </rPh>
    <rPh sb="4" eb="5">
      <t>カカリ</t>
    </rPh>
    <phoneticPr fontId="6"/>
  </si>
  <si>
    <t>水道整備係</t>
    <rPh sb="0" eb="2">
      <t>スイドウ</t>
    </rPh>
    <rPh sb="2" eb="4">
      <t>セイビ</t>
    </rPh>
    <rPh sb="4" eb="5">
      <t>カカリ</t>
    </rPh>
    <phoneticPr fontId="6"/>
  </si>
  <si>
    <t>下水道施設課</t>
    <rPh sb="0" eb="1">
      <t>ゲ</t>
    </rPh>
    <rPh sb="1" eb="3">
      <t>スイドウ</t>
    </rPh>
    <rPh sb="3" eb="6">
      <t>シセツカ</t>
    </rPh>
    <phoneticPr fontId="6"/>
  </si>
  <si>
    <t>下水道管理係</t>
    <rPh sb="0" eb="1">
      <t>シタ</t>
    </rPh>
    <rPh sb="1" eb="3">
      <t>スイドウ</t>
    </rPh>
    <rPh sb="3" eb="5">
      <t>カンリ</t>
    </rPh>
    <rPh sb="5" eb="6">
      <t>カカリ</t>
    </rPh>
    <phoneticPr fontId="6"/>
  </si>
  <si>
    <t>下水道整備係</t>
    <rPh sb="0" eb="1">
      <t>シタ</t>
    </rPh>
    <rPh sb="1" eb="3">
      <t>スイドウ</t>
    </rPh>
    <rPh sb="3" eb="5">
      <t>セイビ</t>
    </rPh>
    <rPh sb="5" eb="6">
      <t>カカリ</t>
    </rPh>
    <phoneticPr fontId="6"/>
  </si>
  <si>
    <t>教育企画係</t>
    <rPh sb="0" eb="2">
      <t>キョウイク</t>
    </rPh>
    <rPh sb="2" eb="4">
      <t>キカク</t>
    </rPh>
    <rPh sb="4" eb="5">
      <t>ガカリ</t>
    </rPh>
    <phoneticPr fontId="6"/>
  </si>
  <si>
    <t>事業管理係</t>
    <rPh sb="0" eb="2">
      <t>ジギョウ</t>
    </rPh>
    <rPh sb="2" eb="5">
      <t>カンリガカリ</t>
    </rPh>
    <phoneticPr fontId="6"/>
  </si>
  <si>
    <t>文化財整備係</t>
    <rPh sb="0" eb="3">
      <t>ブンカザイ</t>
    </rPh>
    <rPh sb="3" eb="5">
      <t>セイビ</t>
    </rPh>
    <rPh sb="5" eb="6">
      <t>カカ</t>
    </rPh>
    <phoneticPr fontId="6"/>
  </si>
  <si>
    <t>　字宇地泊242番地</t>
  </si>
  <si>
    <t>真志喜４－２－１</t>
  </si>
  <si>
    <t>８９７－２７５１</t>
  </si>
  <si>
    <t>◎宜野湾市自治会長名簿</t>
  </si>
  <si>
    <t>　野嵩二丁目21番1号</t>
  </si>
  <si>
    <t>　野嵩三丁目16番2号</t>
  </si>
  <si>
    <t>　野嵩四丁目18番1号</t>
  </si>
  <si>
    <t>　普天間一丁目19番1号</t>
  </si>
  <si>
    <t>　普天間一丁目4番1号</t>
  </si>
  <si>
    <t>　普天間二丁目10番1号</t>
  </si>
  <si>
    <t>　喜友名二丁目16番7号</t>
  </si>
  <si>
    <t>　伊佐四丁目1番11号</t>
  </si>
  <si>
    <t>　大山六丁目34番1号</t>
  </si>
  <si>
    <t>　真志喜一丁目4番10号</t>
  </si>
  <si>
    <t>　大謝名五丁目10番1号</t>
  </si>
  <si>
    <t>　嘉数三丁目2番22号</t>
  </si>
  <si>
    <t>　真栄原三丁目5番13号</t>
  </si>
  <si>
    <t>　我如古一丁目36番12号</t>
  </si>
  <si>
    <t>　長田三丁目28番1号</t>
  </si>
  <si>
    <t>　宜野湾一丁目22番24号</t>
  </si>
  <si>
    <t>　愛知二丁目6番1号</t>
  </si>
  <si>
    <t>　大謝名五丁目23番1号</t>
  </si>
  <si>
    <t>　嘉数四丁目24番11号</t>
  </si>
  <si>
    <t>　大謝名二丁目26番7号</t>
  </si>
  <si>
    <t>◎市 内 の 公 共 施 設</t>
  </si>
  <si>
    <t>名　　　　　称</t>
  </si>
  <si>
    <t>所　　在　　地</t>
  </si>
  <si>
    <t>電　　　話</t>
  </si>
  <si>
    <t>◎</t>
  </si>
  <si>
    <t>市　の　施　設</t>
  </si>
  <si>
    <t>《行政機関》</t>
  </si>
  <si>
    <t>市役所</t>
  </si>
  <si>
    <t>野嵩１－１－１</t>
  </si>
  <si>
    <t>８９３－４４１１</t>
  </si>
  <si>
    <t>消防本部</t>
  </si>
  <si>
    <t>字野嵩６７７</t>
  </si>
  <si>
    <t>８９２－２２９９</t>
  </si>
  <si>
    <t>我如古３－２－１</t>
  </si>
  <si>
    <t>８９７－１２１０</t>
  </si>
  <si>
    <t>真志喜３－２５－３</t>
  </si>
  <si>
    <t>８９０－４３９９</t>
  </si>
  <si>
    <t>教育委員会</t>
  </si>
  <si>
    <t>字野嵩７３０</t>
  </si>
  <si>
    <t>８９２－８２８０</t>
  </si>
  <si>
    <t>上下水道局</t>
  </si>
  <si>
    <t>８９２－３３５１</t>
  </si>
  <si>
    <t>《教育・文化施設》</t>
  </si>
  <si>
    <t>市民図書館</t>
  </si>
  <si>
    <t>我如古３－４－１０</t>
  </si>
  <si>
    <t>８９７－４６４６</t>
  </si>
  <si>
    <t>市立博物館</t>
  </si>
  <si>
    <t>真志喜１－２５－１</t>
  </si>
  <si>
    <t>８７０－９３１７</t>
  </si>
  <si>
    <t>市民会館</t>
  </si>
  <si>
    <t>野嵩１－１－２</t>
  </si>
  <si>
    <t>８９３－４４３３</t>
  </si>
  <si>
    <t>中央公民館</t>
  </si>
  <si>
    <t>８９３－４４３６</t>
  </si>
  <si>
    <t>赤道１－５－１７</t>
  </si>
  <si>
    <t>８９３－６０７７</t>
  </si>
  <si>
    <t>８９２－４７３２</t>
  </si>
  <si>
    <t>《幼稚園》</t>
  </si>
  <si>
    <t>普天間幼稚園</t>
  </si>
  <si>
    <t>普天間１－１０－１</t>
  </si>
  <si>
    <t>８９２－２６６５</t>
  </si>
  <si>
    <t>普天間第二幼稚園</t>
  </si>
  <si>
    <t>新城２－８－１９</t>
  </si>
  <si>
    <t>８９２－４４３０</t>
  </si>
  <si>
    <t>大山幼稚園</t>
  </si>
  <si>
    <t>大山５－１６－１</t>
  </si>
  <si>
    <t>８９７－６１９３</t>
  </si>
  <si>
    <t>大謝名幼稚園</t>
  </si>
  <si>
    <t>大謝名５－１２－１</t>
  </si>
  <si>
    <t>８９７－４１５４</t>
  </si>
  <si>
    <t>嘉数幼稚園</t>
  </si>
  <si>
    <t>真栄原１－１３－１</t>
  </si>
  <si>
    <t>８９８－６２４３</t>
  </si>
  <si>
    <t>志真志幼稚園</t>
  </si>
  <si>
    <t>宜野湾３－５－１</t>
  </si>
  <si>
    <t>８９２－１５０１</t>
  </si>
  <si>
    <t>宜野湾幼稚園</t>
  </si>
  <si>
    <t>神山１－１－１</t>
  </si>
  <si>
    <t>８９２－５２６３</t>
  </si>
  <si>
    <t>長田幼稚園</t>
  </si>
  <si>
    <t>長田３－１９－１</t>
  </si>
  <si>
    <t>８９２－２４１１</t>
  </si>
  <si>
    <t>はごろも幼稚園</t>
  </si>
  <si>
    <t>大山６－２３－１</t>
  </si>
  <si>
    <t>９４２－２０５０</t>
  </si>
  <si>
    <t>《小学校》</t>
  </si>
  <si>
    <t>普天間小学校</t>
  </si>
  <si>
    <t>８９２－３３５９</t>
  </si>
  <si>
    <t>普天間第二小学校</t>
  </si>
  <si>
    <t>８９２－２４２４</t>
  </si>
  <si>
    <t>大山小学校</t>
  </si>
  <si>
    <t>８９７－２１７４</t>
  </si>
  <si>
    <t>大謝名小学校</t>
  </si>
  <si>
    <t>８９７－２１００</t>
  </si>
  <si>
    <t>嘉数小学校</t>
  </si>
  <si>
    <t>８９８－２６３０</t>
  </si>
  <si>
    <t>志真志小学校</t>
  </si>
  <si>
    <t>８９２－１５０２</t>
  </si>
  <si>
    <t>宜野湾小学校</t>
  </si>
  <si>
    <t>８９２－３００６</t>
  </si>
  <si>
    <t>長田小学校</t>
  </si>
  <si>
    <t>８９２－１１７７</t>
  </si>
  <si>
    <t>はごろも小学校</t>
  </si>
  <si>
    <t>９４２－２０４０</t>
  </si>
  <si>
    <t>《中学校》</t>
  </si>
  <si>
    <t>普天間中学校</t>
  </si>
  <si>
    <t>新城２－４１－１</t>
  </si>
  <si>
    <t>８９２－３３２８</t>
  </si>
  <si>
    <t>真志喜中学校</t>
  </si>
  <si>
    <t>真志喜３－１９－１</t>
  </si>
  <si>
    <t>８９７－３６５１</t>
  </si>
  <si>
    <t>嘉数中学校</t>
  </si>
  <si>
    <t>字我如古４２３</t>
  </si>
  <si>
    <t>８９８－２６４２</t>
  </si>
  <si>
    <t>宜野湾中学校</t>
  </si>
  <si>
    <t>赤道１－１５－１</t>
  </si>
  <si>
    <t>８９３－１３９７</t>
  </si>
  <si>
    <t>《給食センター》</t>
  </si>
  <si>
    <t>志真志３－１６－１</t>
  </si>
  <si>
    <t>８９８－４５４１</t>
  </si>
  <si>
    <t>８９７－３４７７</t>
  </si>
  <si>
    <t>大山６－３０－１</t>
  </si>
  <si>
    <t>８９７－８５６０</t>
  </si>
  <si>
    <t>《児童センター》</t>
  </si>
  <si>
    <t>赤道児童センター</t>
  </si>
  <si>
    <t>赤道１－５－１６</t>
  </si>
  <si>
    <t>８９２－３３９７</t>
  </si>
  <si>
    <t>新城児童センター</t>
  </si>
  <si>
    <t>新城２－４－１１</t>
  </si>
  <si>
    <t>８９２－８８８８</t>
  </si>
  <si>
    <t>大山児童センター</t>
  </si>
  <si>
    <t>大山４－１４－３</t>
  </si>
  <si>
    <t>８９０－００１５</t>
  </si>
  <si>
    <t>大謝名児童センター</t>
  </si>
  <si>
    <t>大謝名５－２５－２</t>
  </si>
  <si>
    <t>８９７－４１１７</t>
  </si>
  <si>
    <t>我如古児童センター</t>
  </si>
  <si>
    <t>我如古２－５－１</t>
  </si>
  <si>
    <t>長田児童館</t>
  </si>
  <si>
    <t>長田３－２８－１</t>
  </si>
  <si>
    <t>８９２－３３３０</t>
  </si>
  <si>
    <t>《保育所》</t>
  </si>
  <si>
    <t>大山３－３０－１</t>
  </si>
  <si>
    <t>８９８－６３３７</t>
  </si>
  <si>
    <t>宜野湾３－１３－１０</t>
  </si>
  <si>
    <t>８９２－５３６５</t>
  </si>
  <si>
    <t>《体育施設・その他》</t>
  </si>
  <si>
    <t>真志喜３－２５－１</t>
  </si>
  <si>
    <t>市立体育館</t>
  </si>
  <si>
    <t>宜野湾トロピカルビーチ</t>
  </si>
  <si>
    <t>８９７－２７５９</t>
  </si>
  <si>
    <t>８９０－０８８１</t>
  </si>
  <si>
    <t>志真志１－１５－２２</t>
  </si>
  <si>
    <t>８９６－１２１５</t>
  </si>
  <si>
    <t>志真志１－１５－２２－２</t>
  </si>
  <si>
    <t>８９６－１６１６</t>
  </si>
  <si>
    <t>９４２－８４１５</t>
  </si>
  <si>
    <t>シルバー人材育成センター</t>
  </si>
  <si>
    <t>８９３－６８２８</t>
  </si>
  <si>
    <t>《社会福祉関係》</t>
  </si>
  <si>
    <t>保健相談センター</t>
  </si>
  <si>
    <t>真栄原１－１３－１５</t>
  </si>
  <si>
    <t>８９８－５５８３</t>
  </si>
  <si>
    <t>８９３－６４００</t>
  </si>
  <si>
    <t>伊佐４－３－１７</t>
  </si>
  <si>
    <t>８９０－７１３１</t>
  </si>
  <si>
    <t>高　等　学　校　・　大　学</t>
  </si>
  <si>
    <t>普天間高等学校</t>
  </si>
  <si>
    <t>普天間１－２４－１</t>
  </si>
  <si>
    <t>８９２－３３５４</t>
  </si>
  <si>
    <t>中部商業高等学校</t>
  </si>
  <si>
    <t>我如古２－２－１</t>
  </si>
  <si>
    <t>８９８－４８８８</t>
  </si>
  <si>
    <t>宜野湾高等学校</t>
  </si>
  <si>
    <t>真志喜２－２５－１</t>
  </si>
  <si>
    <t>８９７－１０２０</t>
  </si>
  <si>
    <t>沖縄国際大学</t>
  </si>
  <si>
    <t>宜野湾２－６－１</t>
  </si>
  <si>
    <t>８９２－１１１１</t>
  </si>
  <si>
    <t>県　の　出　先　機　関</t>
  </si>
  <si>
    <t>８９８－６２４９</t>
  </si>
  <si>
    <t>宜野湾警察署</t>
  </si>
  <si>
    <t>８９８－０１１０</t>
  </si>
  <si>
    <t>下水道管理事務所</t>
  </si>
  <si>
    <t>伊佐３－１２－１</t>
  </si>
  <si>
    <t>８９８－５９８８</t>
  </si>
  <si>
    <t>８９９－２８０１</t>
  </si>
  <si>
    <t>宜野湾港マリーナ</t>
  </si>
  <si>
    <t>真志喜４－４－１</t>
  </si>
  <si>
    <t>８９７－７０１７</t>
  </si>
  <si>
    <t>国　の　出　先　機　関</t>
  </si>
  <si>
    <t>那覇地方法務局　宜野湾出張所</t>
  </si>
  <si>
    <t>伊佐４－１－２０</t>
  </si>
  <si>
    <t>８９８－５４５４</t>
  </si>
  <si>
    <t>国立病院機構沖縄病院</t>
  </si>
  <si>
    <t>我如古３－２０－１４</t>
  </si>
  <si>
    <t>８９８－２１２１</t>
  </si>
  <si>
    <t>そ　の　他　施　設</t>
  </si>
  <si>
    <t>宜野湾市土地開発公社</t>
  </si>
  <si>
    <t>８９２－２１１２</t>
  </si>
  <si>
    <t>宜野湾市社会福祉センター</t>
  </si>
  <si>
    <t>赤道２－７－１</t>
  </si>
  <si>
    <t>８９２－６５２５</t>
  </si>
  <si>
    <t>宜野湾コンベンションセンター</t>
  </si>
  <si>
    <t>真志喜４－３－１</t>
  </si>
  <si>
    <t>８９８－３０００</t>
  </si>
  <si>
    <t>伊佐４－９－６</t>
  </si>
  <si>
    <t>８９８－５５８２</t>
  </si>
  <si>
    <t>愛知２－３－１２</t>
  </si>
  <si>
    <t>０５７０－９４３－１６３</t>
  </si>
  <si>
    <t>普天間郵便局</t>
  </si>
  <si>
    <t>普天間２－５－５</t>
  </si>
  <si>
    <t>８９２－３６６３</t>
  </si>
  <si>
    <t>真栄原郵便局</t>
  </si>
  <si>
    <t>真栄原３－５－２５</t>
  </si>
  <si>
    <t>８９７－６１４１</t>
  </si>
  <si>
    <t>８９７－１２３０</t>
  </si>
  <si>
    <t>我如古郵便局</t>
  </si>
  <si>
    <t>我如古３－５－２</t>
  </si>
  <si>
    <t>８９７－１４３４</t>
  </si>
  <si>
    <t>伊佐郵便局</t>
  </si>
  <si>
    <t>伊佐４－１－１</t>
  </si>
  <si>
    <t>８９８－８８７８</t>
  </si>
  <si>
    <t>宜野湾上原郵便局</t>
  </si>
  <si>
    <t>上原１－２－３</t>
  </si>
  <si>
    <t>８９３－７３１１</t>
  </si>
  <si>
    <t>宜野湾長田郵便局</t>
  </si>
  <si>
    <t>長田１－２７－１</t>
  </si>
  <si>
    <t>８９３－３４８１</t>
  </si>
  <si>
    <t>真志喜郵便局</t>
  </si>
  <si>
    <t>真志喜３－１５－１１</t>
  </si>
  <si>
    <t>８９０－６００１</t>
  </si>
  <si>
    <r>
      <rPr>
        <sz val="9"/>
        <rFont val="ＭＳ 明朝"/>
        <family val="1"/>
        <charset val="128"/>
      </rPr>
      <t>アトムホームスタジアム宜野湾</t>
    </r>
    <r>
      <rPr>
        <sz val="11"/>
        <rFont val="ＭＳ 明朝"/>
        <family val="1"/>
        <charset val="128"/>
      </rPr>
      <t>（市立野球場）</t>
    </r>
    <phoneticPr fontId="6"/>
  </si>
  <si>
    <r>
      <t>赤道老人福祉センター</t>
    </r>
    <r>
      <rPr>
        <sz val="9"/>
        <rFont val="ＭＳ 明朝"/>
        <family val="1"/>
        <charset val="128"/>
      </rPr>
      <t>（願寿ひろば赤道）</t>
    </r>
    <phoneticPr fontId="6"/>
  </si>
  <si>
    <r>
      <t>宜野湾浄化センター</t>
    </r>
    <r>
      <rPr>
        <sz val="9"/>
        <rFont val="ＭＳ 明朝"/>
        <family val="1"/>
        <charset val="128"/>
      </rPr>
      <t>（みずクリン宜野湾）</t>
    </r>
    <phoneticPr fontId="6"/>
  </si>
  <si>
    <t>平成25年［2013年］10月改定（第13回改定）（平成26年4月1日施行） 　最新版</t>
    <rPh sb="40" eb="43">
      <t>サイシンバン</t>
    </rPh>
    <phoneticPr fontId="6"/>
  </si>
  <si>
    <t>契約検査係</t>
    <rPh sb="0" eb="2">
      <t>ケイヤク</t>
    </rPh>
    <rPh sb="2" eb="4">
      <t>ケンサ</t>
    </rPh>
    <rPh sb="4" eb="5">
      <t>カカリ</t>
    </rPh>
    <phoneticPr fontId="6"/>
  </si>
  <si>
    <t>※検査担当技幹を含む。</t>
    <rPh sb="1" eb="3">
      <t>ケンサ</t>
    </rPh>
    <rPh sb="3" eb="5">
      <t>タントウ</t>
    </rPh>
    <rPh sb="5" eb="6">
      <t>ワザ</t>
    </rPh>
    <rPh sb="6" eb="7">
      <t>ミキ</t>
    </rPh>
    <rPh sb="8" eb="9">
      <t>フク</t>
    </rPh>
    <phoneticPr fontId="6"/>
  </si>
  <si>
    <t>システム管理係</t>
    <rPh sb="4" eb="6">
      <t>カンリ</t>
    </rPh>
    <rPh sb="6" eb="7">
      <t>カカリ</t>
    </rPh>
    <phoneticPr fontId="6"/>
  </si>
  <si>
    <t>デジタル推進係</t>
    <rPh sb="4" eb="6">
      <t>スイシン</t>
    </rPh>
    <rPh sb="6" eb="7">
      <t>カカリ</t>
    </rPh>
    <phoneticPr fontId="6"/>
  </si>
  <si>
    <t>※企画政策担当主幹兼企画政策係長及び企画政策担当技幹を含む。</t>
    <rPh sb="1" eb="3">
      <t>キカク</t>
    </rPh>
    <rPh sb="3" eb="5">
      <t>セイサク</t>
    </rPh>
    <rPh sb="5" eb="7">
      <t>タントウ</t>
    </rPh>
    <rPh sb="7" eb="9">
      <t>シュカン</t>
    </rPh>
    <rPh sb="9" eb="10">
      <t>ケン</t>
    </rPh>
    <rPh sb="10" eb="12">
      <t>キカク</t>
    </rPh>
    <rPh sb="12" eb="14">
      <t>セイサク</t>
    </rPh>
    <rPh sb="14" eb="16">
      <t>カカリチョウ</t>
    </rPh>
    <rPh sb="16" eb="17">
      <t>オヨ</t>
    </rPh>
    <rPh sb="18" eb="20">
      <t>キカク</t>
    </rPh>
    <rPh sb="20" eb="22">
      <t>セイサク</t>
    </rPh>
    <rPh sb="22" eb="24">
      <t>タントウ</t>
    </rPh>
    <rPh sb="24" eb="26">
      <t>ギカン</t>
    </rPh>
    <rPh sb="27" eb="28">
      <t>フク</t>
    </rPh>
    <phoneticPr fontId="6"/>
  </si>
  <si>
    <t>※児童家庭担当主幹を含む。</t>
    <rPh sb="1" eb="3">
      <t>ジドウ</t>
    </rPh>
    <rPh sb="3" eb="5">
      <t>カテイ</t>
    </rPh>
    <rPh sb="5" eb="7">
      <t>タントウ</t>
    </rPh>
    <rPh sb="7" eb="9">
      <t>シュカン</t>
    </rPh>
    <rPh sb="10" eb="11">
      <t>フク</t>
    </rPh>
    <phoneticPr fontId="6"/>
  </si>
  <si>
    <t>※介護長寿担当主幹を含む。</t>
    <rPh sb="1" eb="3">
      <t>カイゴ</t>
    </rPh>
    <rPh sb="3" eb="5">
      <t>チョウジュ</t>
    </rPh>
    <rPh sb="5" eb="7">
      <t>タントウ</t>
    </rPh>
    <rPh sb="7" eb="9">
      <t>シュカン</t>
    </rPh>
    <rPh sb="10" eb="11">
      <t>フク</t>
    </rPh>
    <phoneticPr fontId="6"/>
  </si>
  <si>
    <t>※コロナ対策担当主幹を含む。</t>
    <rPh sb="4" eb="6">
      <t>タイサク</t>
    </rPh>
    <rPh sb="6" eb="8">
      <t>タントウ</t>
    </rPh>
    <rPh sb="8" eb="10">
      <t>シュカン</t>
    </rPh>
    <rPh sb="11" eb="12">
      <t>フク</t>
    </rPh>
    <phoneticPr fontId="6"/>
  </si>
  <si>
    <t>※都市計画担当技幹を含む。</t>
    <rPh sb="1" eb="3">
      <t>トシ</t>
    </rPh>
    <rPh sb="3" eb="5">
      <t>ケイカク</t>
    </rPh>
    <rPh sb="5" eb="7">
      <t>タントウ</t>
    </rPh>
    <rPh sb="7" eb="8">
      <t>ワザ</t>
    </rPh>
    <rPh sb="8" eb="9">
      <t>ミキ</t>
    </rPh>
    <rPh sb="10" eb="11">
      <t>フク</t>
    </rPh>
    <phoneticPr fontId="6"/>
  </si>
  <si>
    <t>基地跡地計画係</t>
    <rPh sb="0" eb="2">
      <t>キチ</t>
    </rPh>
    <rPh sb="2" eb="4">
      <t>アトチ</t>
    </rPh>
    <rPh sb="4" eb="6">
      <t>ケイカク</t>
    </rPh>
    <rPh sb="6" eb="7">
      <t>カカリ</t>
    </rPh>
    <phoneticPr fontId="6"/>
  </si>
  <si>
    <t>基地跡地推進係</t>
    <rPh sb="0" eb="2">
      <t>キチ</t>
    </rPh>
    <rPh sb="2" eb="4">
      <t>アトチ</t>
    </rPh>
    <rPh sb="4" eb="6">
      <t>スイシン</t>
    </rPh>
    <rPh sb="6" eb="7">
      <t>カカリ</t>
    </rPh>
    <phoneticPr fontId="6"/>
  </si>
  <si>
    <t>※総務企画担当技幹を含む。</t>
    <rPh sb="1" eb="3">
      <t>ソウム</t>
    </rPh>
    <rPh sb="3" eb="5">
      <t>キカク</t>
    </rPh>
    <rPh sb="5" eb="7">
      <t>タントウ</t>
    </rPh>
    <rPh sb="7" eb="9">
      <t>ギカン</t>
    </rPh>
    <rPh sb="10" eb="11">
      <t>フク</t>
    </rPh>
    <phoneticPr fontId="6"/>
  </si>
  <si>
    <t>※生涯学習課長兼中央公民館長を含む。</t>
    <rPh sb="1" eb="3">
      <t>ショウガイ</t>
    </rPh>
    <rPh sb="3" eb="5">
      <t>ガクシュウ</t>
    </rPh>
    <rPh sb="5" eb="7">
      <t>カチョウ</t>
    </rPh>
    <rPh sb="7" eb="8">
      <t>ケン</t>
    </rPh>
    <rPh sb="8" eb="10">
      <t>チュウオウ</t>
    </rPh>
    <rPh sb="10" eb="13">
      <t>コウミンカン</t>
    </rPh>
    <rPh sb="13" eb="14">
      <t>チョウ</t>
    </rPh>
    <rPh sb="15" eb="16">
      <t>フク</t>
    </rPh>
    <phoneticPr fontId="6"/>
  </si>
  <si>
    <t>※GIGAスクール担当主幹を含む。</t>
    <rPh sb="9" eb="11">
      <t>タントウ</t>
    </rPh>
    <rPh sb="11" eb="13">
      <t>シュカン</t>
    </rPh>
    <rPh sb="14" eb="15">
      <t>フク</t>
    </rPh>
    <phoneticPr fontId="6"/>
  </si>
  <si>
    <t>令和5年1月1日現在</t>
    <phoneticPr fontId="6"/>
  </si>
  <si>
    <t>大城ちえ子</t>
    <rPh sb="0" eb="2">
      <t>オオシロ</t>
    </rPh>
    <rPh sb="4" eb="5">
      <t>コ</t>
    </rPh>
    <phoneticPr fontId="6" alignment="distributed"/>
  </si>
  <si>
    <t>上大謝名</t>
    <rPh sb="0" eb="1">
      <t>ウエ</t>
    </rPh>
    <rPh sb="1" eb="4">
      <t>オオジャナ</t>
    </rPh>
    <phoneticPr fontId="6" alignment="distributed"/>
  </si>
  <si>
    <t>金城均</t>
    <rPh sb="0" eb="2">
      <t>　キ　ン　ジ　ョ　ウ　　　　　ヒトシ</t>
    </rPh>
    <phoneticPr fontId="6" alignment="distributed"/>
  </si>
  <si>
    <t>嘉数ハイツ</t>
    <rPh sb="0" eb="2">
      <t>カカズ</t>
    </rPh>
    <phoneticPr fontId="6" alignment="distributed"/>
  </si>
  <si>
    <t>泉川　智枝子</t>
    <rPh sb="0" eb="2">
      <t>イズミカワ</t>
    </rPh>
    <rPh sb="3" eb="4">
      <t>チ</t>
    </rPh>
    <rPh sb="4" eb="5">
      <t>エ</t>
    </rPh>
    <rPh sb="5" eb="6">
      <t>コ</t>
    </rPh>
    <phoneticPr fontId="6" alignment="distributed"/>
  </si>
  <si>
    <t>大謝名団地</t>
    <rPh sb="0" eb="3">
      <t>オオジャナ</t>
    </rPh>
    <rPh sb="3" eb="5">
      <t>ダンチ</t>
    </rPh>
    <phoneticPr fontId="6" alignment="distributed"/>
  </si>
  <si>
    <t>森田進</t>
    <rPh sb="0" eb="2">
      <t>モ　リ　タ</t>
    </rPh>
    <rPh sb="2" eb="3">
      <t>　　　　　　　　　　ススム　</t>
    </rPh>
    <phoneticPr fontId="6" alignment="noControl"/>
  </si>
  <si>
    <t>中原区</t>
    <rPh sb="0" eb="2">
      <t>ナカハラ</t>
    </rPh>
    <rPh sb="2" eb="3">
      <t>ク</t>
    </rPh>
    <phoneticPr fontId="6" alignment="distributed"/>
  </si>
  <si>
    <t>米須　隆</t>
    <rPh sb="0" eb="2">
      <t>コ　　メ　　ス</t>
    </rPh>
    <rPh sb="3" eb="4">
      <t>　　　　　　　タカシ</t>
    </rPh>
    <phoneticPr fontId="6" alignment="noControl"/>
  </si>
  <si>
    <t>愛知区</t>
    <rPh sb="0" eb="2">
      <t>アイチ</t>
    </rPh>
    <rPh sb="2" eb="3">
      <t>ク</t>
    </rPh>
    <phoneticPr fontId="6" alignment="distributed"/>
  </si>
  <si>
    <t>仲村清</t>
    <rPh sb="0" eb="2">
      <t>　ナ　カ　ム　ラ　　　　　　　キヨシ</t>
    </rPh>
    <phoneticPr fontId="6" alignment="distributed"/>
  </si>
  <si>
    <t>宜野湾区</t>
    <rPh sb="0" eb="3">
      <t>ギノワン</t>
    </rPh>
    <rPh sb="3" eb="4">
      <t>ク</t>
    </rPh>
    <phoneticPr fontId="6" alignment="distributed"/>
  </si>
  <si>
    <t>佐藤　堅太郎</t>
    <rPh sb="0" eb="2">
      <t>サトウ</t>
    </rPh>
    <rPh sb="3" eb="6">
      <t>ケンタロウ</t>
    </rPh>
    <phoneticPr fontId="6" alignment="distributed"/>
  </si>
  <si>
    <t>長田区</t>
    <rPh sb="0" eb="2">
      <t>ナガタ</t>
    </rPh>
    <rPh sb="2" eb="3">
      <t>ク</t>
    </rPh>
    <phoneticPr fontId="6" alignment="distributed"/>
  </si>
  <si>
    <t>島袋　清</t>
    <rPh sb="0" eb="2">
      <t>シマブクロ</t>
    </rPh>
    <rPh sb="3" eb="4">
      <t>キヨシ</t>
    </rPh>
    <phoneticPr fontId="6"/>
  </si>
  <si>
    <t>我如古区</t>
    <rPh sb="0" eb="3">
      <t>ガネコ</t>
    </rPh>
    <rPh sb="3" eb="4">
      <t>ク</t>
    </rPh>
    <phoneticPr fontId="6" alignment="distributed"/>
  </si>
  <si>
    <t>長嶺将明</t>
    <rPh sb="0" eb="2">
      <t>ナガミネ</t>
    </rPh>
    <rPh sb="2" eb="4">
      <t>マサアキ</t>
    </rPh>
    <phoneticPr fontId="6" alignment="distributed"/>
  </si>
  <si>
    <t>真栄原区</t>
    <rPh sb="0" eb="3">
      <t>マエハラ</t>
    </rPh>
    <rPh sb="3" eb="4">
      <t>ク</t>
    </rPh>
    <phoneticPr fontId="6" alignment="distributed"/>
  </si>
  <si>
    <t>伊波　稔</t>
    <rPh sb="0" eb="2">
      <t>　イ　　　　　　ハ　　　　　　ミノル</t>
    </rPh>
    <phoneticPr fontId="6" alignment="distributed"/>
  </si>
  <si>
    <t>嘉数区</t>
    <rPh sb="0" eb="2">
      <t>カカズ</t>
    </rPh>
    <rPh sb="2" eb="3">
      <t>ク</t>
    </rPh>
    <phoneticPr fontId="6" alignment="distributed"/>
  </si>
  <si>
    <t>天久盛忠</t>
    <rPh sb="0" eb="2">
      <t>ア　　メ　　ク</t>
    </rPh>
    <rPh sb="2" eb="4">
      <t>セイチュウ</t>
    </rPh>
    <phoneticPr fontId="6" alignment="center"/>
  </si>
  <si>
    <t>大謝名区</t>
    <rPh sb="0" eb="3">
      <t>オオジャナ</t>
    </rPh>
    <rPh sb="3" eb="4">
      <t>ク</t>
    </rPh>
    <phoneticPr fontId="6" alignment="distributed"/>
  </si>
  <si>
    <t>富名腰　義政</t>
    <rPh sb="0" eb="3">
      <t>フナコシ</t>
    </rPh>
    <rPh sb="4" eb="5">
      <t>ヨシ</t>
    </rPh>
    <rPh sb="5" eb="6">
      <t>マサ</t>
    </rPh>
    <phoneticPr fontId="6" alignment="distributed"/>
  </si>
  <si>
    <t>宇地泊区</t>
    <rPh sb="0" eb="3">
      <t>ウチドマリ</t>
    </rPh>
    <rPh sb="3" eb="4">
      <t>ク</t>
    </rPh>
    <phoneticPr fontId="6" alignment="distributed"/>
  </si>
  <si>
    <t>名　　　城　　　清</t>
    <rPh sb="0" eb="1">
      <t>ナ</t>
    </rPh>
    <rPh sb="4" eb="5">
      <t>シロ　　　　　　キヨシ</t>
    </rPh>
    <phoneticPr fontId="6" alignment="distributed"/>
  </si>
  <si>
    <t>真志喜区</t>
    <rPh sb="0" eb="3">
      <t>マシキ</t>
    </rPh>
    <rPh sb="3" eb="4">
      <t>ク</t>
    </rPh>
    <phoneticPr fontId="6" alignment="distributed"/>
  </si>
  <si>
    <t>末吉　孝行</t>
    <rPh sb="0" eb="2">
      <t>スエヨシ</t>
    </rPh>
    <rPh sb="3" eb="5">
      <t>タカユキ</t>
    </rPh>
    <phoneticPr fontId="6" alignment="distributed"/>
  </si>
  <si>
    <t>大山区</t>
    <rPh sb="0" eb="2">
      <t>オオヤマ</t>
    </rPh>
    <rPh sb="2" eb="3">
      <t>ク</t>
    </rPh>
    <phoneticPr fontId="6" alignment="distributed"/>
  </si>
  <si>
    <t>安良城　かつみ</t>
    <rPh sb="0" eb="3">
      <t>アラシロ</t>
    </rPh>
    <phoneticPr fontId="6" alignment="distributed"/>
  </si>
  <si>
    <t>伊佐区</t>
    <rPh sb="0" eb="2">
      <t>イサ</t>
    </rPh>
    <rPh sb="2" eb="3">
      <t>ク</t>
    </rPh>
    <phoneticPr fontId="6" alignment="distributed"/>
  </si>
  <si>
    <t>知念　桂子</t>
    <rPh sb="0" eb="2">
      <t>チネン</t>
    </rPh>
    <rPh sb="3" eb="5">
      <t>ケイコ</t>
    </rPh>
    <phoneticPr fontId="6" alignment="distributed"/>
  </si>
  <si>
    <t>喜友名区</t>
    <rPh sb="0" eb="3">
      <t>キ　ユ　ウ　ナ</t>
    </rPh>
    <rPh sb="3" eb="4">
      <t>ク</t>
    </rPh>
    <phoneticPr fontId="6" alignment="distributed"/>
  </si>
  <si>
    <t>山城　百合子</t>
    <rPh sb="0" eb="2">
      <t>ヤマシロ</t>
    </rPh>
    <rPh sb="3" eb="6">
      <t>ユリコ</t>
    </rPh>
    <phoneticPr fontId="6" alignment="distributed"/>
  </si>
  <si>
    <t>新城区</t>
    <rPh sb="0" eb="2">
      <t>アラグスク</t>
    </rPh>
    <rPh sb="2" eb="3">
      <t>ク</t>
    </rPh>
    <phoneticPr fontId="6" alignment="distributed"/>
  </si>
  <si>
    <t>渡名喜庸松</t>
    <rPh sb="0" eb="3">
      <t>トナキ</t>
    </rPh>
    <rPh sb="3" eb="4">
      <t>ヨウショウ</t>
    </rPh>
    <phoneticPr fontId="6" alignment="distributed"/>
  </si>
  <si>
    <t>普天間3区</t>
    <rPh sb="0" eb="5">
      <t>フテンマサンク</t>
    </rPh>
    <phoneticPr fontId="6" alignment="distributed"/>
  </si>
  <si>
    <t>金城　正嗣</t>
    <rPh sb="0" eb="2">
      <t>キンジョウ</t>
    </rPh>
    <rPh sb="3" eb="4">
      <t>マサ</t>
    </rPh>
    <rPh sb="4" eb="5">
      <t>ツグ</t>
    </rPh>
    <phoneticPr fontId="6" alignment="distributed"/>
  </si>
  <si>
    <t>普天間2区</t>
    <rPh sb="0" eb="5">
      <t>フテンマニク</t>
    </rPh>
    <phoneticPr fontId="6" alignment="distributed"/>
  </si>
  <si>
    <t>新垣　隆</t>
    <rPh sb="0" eb="2">
      <t>ア　ラ　カ　キ</t>
    </rPh>
    <rPh sb="3" eb="4">
      <t>　　　　　　タカシ</t>
    </rPh>
    <phoneticPr fontId="6" alignment="noControl"/>
  </si>
  <si>
    <t>普天間1区</t>
    <rPh sb="0" eb="5">
      <t>フテンマイック</t>
    </rPh>
    <phoneticPr fontId="6" alignment="distributed"/>
  </si>
  <si>
    <t>具志堅　幸一</t>
    <rPh sb="0" eb="3">
      <t>グシケン</t>
    </rPh>
    <rPh sb="4" eb="6">
      <t>コウイチ</t>
    </rPh>
    <phoneticPr fontId="6" alignment="distributed"/>
  </si>
  <si>
    <t>野嵩3区</t>
    <rPh sb="0" eb="4">
      <t>ノダケサンク</t>
    </rPh>
    <phoneticPr fontId="6" alignment="distributed"/>
  </si>
  <si>
    <t>新城　清子　　</t>
    <rPh sb="0" eb="5">
      <t>シンジョウキヨコ</t>
    </rPh>
    <phoneticPr fontId="6" alignment="distributed"/>
  </si>
  <si>
    <t>野嵩2区</t>
    <rPh sb="0" eb="4">
      <t>ノダケニク</t>
    </rPh>
    <phoneticPr fontId="6" alignment="distributed"/>
  </si>
  <si>
    <t>新城　嘉隆</t>
    <rPh sb="0" eb="5">
      <t>シンジョウヨシタカ</t>
    </rPh>
    <phoneticPr fontId="6" alignment="distributed"/>
  </si>
  <si>
    <t>野嵩1区</t>
    <rPh sb="0" eb="4">
      <t>ノダケイック</t>
    </rPh>
    <phoneticPr fontId="6" alignment="distributed"/>
  </si>
  <si>
    <t>　新城二丁目29番1号</t>
    <phoneticPr fontId="6"/>
  </si>
  <si>
    <t>　赤道一丁目18番2号
（中原区自治会仮事務所）</t>
    <phoneticPr fontId="6"/>
  </si>
  <si>
    <t>資料：生活安全課</t>
    <rPh sb="5" eb="7">
      <t>アンゼン</t>
    </rPh>
    <phoneticPr fontId="6"/>
  </si>
  <si>
    <t>令和5年2月1日現在</t>
    <phoneticPr fontId="6"/>
  </si>
  <si>
    <t>宜野湾市行政組織図１（令和４年４月１日）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</si>
  <si>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6"/>
  </si>
  <si>
    <t>　　※危機管理監兼務</t>
    <rPh sb="3" eb="5">
      <t>キキ</t>
    </rPh>
    <rPh sb="5" eb="7">
      <t>カンリ</t>
    </rPh>
    <rPh sb="7" eb="8">
      <t>カン</t>
    </rPh>
    <rPh sb="8" eb="10">
      <t>ケンム</t>
    </rPh>
    <phoneticPr fontId="6"/>
  </si>
  <si>
    <t>　　※総務課長兼務</t>
    <rPh sb="3" eb="5">
      <t>ソウム</t>
    </rPh>
    <rPh sb="5" eb="7">
      <t>カチョウ</t>
    </rPh>
    <rPh sb="7" eb="9">
      <t>ケンム</t>
    </rPh>
    <phoneticPr fontId="6"/>
  </si>
  <si>
    <t>※人事課に派遣者5名、休職者4名含む。</t>
    <phoneticPr fontId="6"/>
  </si>
  <si>
    <t>　　※企画政策課長兼務</t>
    <rPh sb="3" eb="5">
      <t>キカク</t>
    </rPh>
    <rPh sb="5" eb="7">
      <t>セイサク</t>
    </rPh>
    <rPh sb="7" eb="8">
      <t>カ</t>
    </rPh>
    <rPh sb="8" eb="9">
      <t>チョウ</t>
    </rPh>
    <rPh sb="9" eb="11">
      <t>ケンム</t>
    </rPh>
    <phoneticPr fontId="6"/>
  </si>
  <si>
    <t>デジタル推進課</t>
    <rPh sb="4" eb="6">
      <t>スイシン</t>
    </rPh>
    <rPh sb="6" eb="7">
      <t>カ</t>
    </rPh>
    <phoneticPr fontId="6"/>
  </si>
  <si>
    <t>行政経営室</t>
    <rPh sb="0" eb="2">
      <t>ギョウセイ</t>
    </rPh>
    <rPh sb="2" eb="4">
      <t>ケイエイ</t>
    </rPh>
    <rPh sb="4" eb="5">
      <t>シツ</t>
    </rPh>
    <phoneticPr fontId="6"/>
  </si>
  <si>
    <t>生活安全課</t>
    <rPh sb="0" eb="2">
      <t>セイカツ</t>
    </rPh>
    <rPh sb="2" eb="5">
      <t>アンゼンカ</t>
    </rPh>
    <phoneticPr fontId="6"/>
  </si>
  <si>
    <t>市民協働課</t>
    <rPh sb="0" eb="2">
      <t>シミン</t>
    </rPh>
    <rPh sb="2" eb="4">
      <t>キョウドウ</t>
    </rPh>
    <rPh sb="4" eb="5">
      <t>カ</t>
    </rPh>
    <phoneticPr fontId="6"/>
  </si>
  <si>
    <t>平和交流係</t>
    <rPh sb="0" eb="2">
      <t>ヘイワ</t>
    </rPh>
    <rPh sb="2" eb="4">
      <t>コウリュウ</t>
    </rPh>
    <rPh sb="4" eb="5">
      <t>カカリ</t>
    </rPh>
    <phoneticPr fontId="6"/>
  </si>
  <si>
    <t>男女共同係</t>
    <rPh sb="0" eb="2">
      <t>ダンジョ</t>
    </rPh>
    <rPh sb="2" eb="4">
      <t>キョウドウ</t>
    </rPh>
    <rPh sb="4" eb="5">
      <t>カカリ</t>
    </rPh>
    <phoneticPr fontId="6"/>
  </si>
  <si>
    <t>※生活安全課長兼務</t>
    <rPh sb="1" eb="3">
      <t>セイカツ</t>
    </rPh>
    <rPh sb="3" eb="6">
      <t>アンゼンカ</t>
    </rPh>
    <rPh sb="5" eb="7">
      <t>カチョウ</t>
    </rPh>
    <rPh sb="7" eb="9">
      <t>ケンム</t>
    </rPh>
    <phoneticPr fontId="6"/>
  </si>
  <si>
    <t>雇用企業係</t>
    <rPh sb="0" eb="2">
      <t>コヨウ</t>
    </rPh>
    <rPh sb="2" eb="4">
      <t>キギョウ</t>
    </rPh>
    <rPh sb="4" eb="5">
      <t>カカリ</t>
    </rPh>
    <phoneticPr fontId="6"/>
  </si>
  <si>
    <t>農林水産係</t>
    <rPh sb="0" eb="2">
      <t>ノウリン</t>
    </rPh>
    <rPh sb="2" eb="4">
      <t>スイサン</t>
    </rPh>
    <rPh sb="4" eb="5">
      <t>カカリ</t>
    </rPh>
    <phoneticPr fontId="6"/>
  </si>
  <si>
    <t>※企業誘致担当主幹を含む。</t>
    <rPh sb="1" eb="3">
      <t>キギョウ</t>
    </rPh>
    <rPh sb="3" eb="5">
      <t>ユウチ</t>
    </rPh>
    <rPh sb="5" eb="7">
      <t>タントウ</t>
    </rPh>
    <rPh sb="7" eb="9">
      <t>シュカン</t>
    </rPh>
    <rPh sb="10" eb="11">
      <t>フク</t>
    </rPh>
    <phoneticPr fontId="6"/>
  </si>
  <si>
    <t>観光スポーツ課</t>
    <rPh sb="0" eb="2">
      <t>カンコウ</t>
    </rPh>
    <rPh sb="6" eb="7">
      <t>カ</t>
    </rPh>
    <phoneticPr fontId="6"/>
  </si>
  <si>
    <t>観光振興係</t>
    <rPh sb="0" eb="2">
      <t>カンコウ</t>
    </rPh>
    <rPh sb="2" eb="4">
      <t>シンコウ</t>
    </rPh>
    <rPh sb="4" eb="5">
      <t>カカリ</t>
    </rPh>
    <phoneticPr fontId="6"/>
  </si>
  <si>
    <t>スポーツ振興係</t>
    <rPh sb="4" eb="6">
      <t>シンコウ</t>
    </rPh>
    <rPh sb="6" eb="7">
      <t>カカリ</t>
    </rPh>
    <phoneticPr fontId="6"/>
  </si>
  <si>
    <t>障がい福祉課</t>
    <rPh sb="0" eb="1">
      <t>ショウ</t>
    </rPh>
    <rPh sb="3" eb="6">
      <t>フクシカ</t>
    </rPh>
    <phoneticPr fontId="6"/>
  </si>
  <si>
    <t>保護課</t>
    <rPh sb="0" eb="2">
      <t>ホゴ</t>
    </rPh>
    <rPh sb="2" eb="3">
      <t>カ</t>
    </rPh>
    <phoneticPr fontId="6"/>
  </si>
  <si>
    <t>保護一係</t>
    <rPh sb="0" eb="2">
      <t>ホゴ</t>
    </rPh>
    <rPh sb="2" eb="3">
      <t>イチ</t>
    </rPh>
    <rPh sb="3" eb="4">
      <t>カカリ</t>
    </rPh>
    <phoneticPr fontId="6"/>
  </si>
  <si>
    <t>保護二係</t>
    <rPh sb="0" eb="2">
      <t>ホゴ</t>
    </rPh>
    <rPh sb="2" eb="3">
      <t>ニ</t>
    </rPh>
    <rPh sb="3" eb="4">
      <t>カカリ</t>
    </rPh>
    <phoneticPr fontId="6"/>
  </si>
  <si>
    <t>保護四係</t>
    <rPh sb="0" eb="2">
      <t>ホゴ</t>
    </rPh>
    <rPh sb="2" eb="3">
      <t>ヨン</t>
    </rPh>
    <rPh sb="3" eb="4">
      <t>カカリ</t>
    </rPh>
    <phoneticPr fontId="6"/>
  </si>
  <si>
    <t>医療介護係</t>
    <rPh sb="0" eb="2">
      <t>イリョウ</t>
    </rPh>
    <rPh sb="2" eb="4">
      <t>カイゴ</t>
    </rPh>
    <rPh sb="4" eb="5">
      <t>カカリ</t>
    </rPh>
    <phoneticPr fontId="6"/>
  </si>
  <si>
    <t>こども政策課</t>
    <rPh sb="3" eb="5">
      <t>セイサク</t>
    </rPh>
    <rPh sb="5" eb="6">
      <t>カ</t>
    </rPh>
    <phoneticPr fontId="6"/>
  </si>
  <si>
    <t>こども政策係</t>
    <rPh sb="3" eb="5">
      <t>セイサク</t>
    </rPh>
    <rPh sb="5" eb="6">
      <t>カカ</t>
    </rPh>
    <phoneticPr fontId="6"/>
  </si>
  <si>
    <t>※こども政策課長兼務</t>
    <rPh sb="4" eb="6">
      <t>セイサク</t>
    </rPh>
    <rPh sb="6" eb="7">
      <t>カ</t>
    </rPh>
    <rPh sb="7" eb="8">
      <t>チョウ</t>
    </rPh>
    <rPh sb="8" eb="10">
      <t>ケンム</t>
    </rPh>
    <phoneticPr fontId="6"/>
  </si>
  <si>
    <t>うなばら保育所</t>
    <rPh sb="4" eb="6">
      <t>ホイク</t>
    </rPh>
    <rPh sb="6" eb="7">
      <t>ショ</t>
    </rPh>
    <phoneticPr fontId="6"/>
  </si>
  <si>
    <t>宜野湾保育所</t>
    <rPh sb="0" eb="3">
      <t>ギノワン</t>
    </rPh>
    <rPh sb="3" eb="5">
      <t>ホイク</t>
    </rPh>
    <rPh sb="5" eb="6">
      <t>ショ</t>
    </rPh>
    <phoneticPr fontId="6"/>
  </si>
  <si>
    <t>児童家庭課</t>
    <rPh sb="0" eb="2">
      <t>ジドウ</t>
    </rPh>
    <rPh sb="2" eb="4">
      <t>カテイ</t>
    </rPh>
    <rPh sb="4" eb="5">
      <t>カ</t>
    </rPh>
    <phoneticPr fontId="6"/>
  </si>
  <si>
    <t>児童家庭係</t>
    <rPh sb="0" eb="2">
      <t>ジドウ</t>
    </rPh>
    <rPh sb="2" eb="4">
      <t>カテイ</t>
    </rPh>
    <rPh sb="4" eb="5">
      <t>カカリ</t>
    </rPh>
    <phoneticPr fontId="6"/>
  </si>
  <si>
    <t>手当一係</t>
    <rPh sb="0" eb="2">
      <t>テアテ</t>
    </rPh>
    <rPh sb="2" eb="3">
      <t>イチ</t>
    </rPh>
    <rPh sb="3" eb="4">
      <t>カカリ</t>
    </rPh>
    <phoneticPr fontId="6"/>
  </si>
  <si>
    <t>手当二係</t>
    <rPh sb="0" eb="2">
      <t>テアテ</t>
    </rPh>
    <rPh sb="2" eb="3">
      <t>ニ</t>
    </rPh>
    <rPh sb="3" eb="4">
      <t>カカリ</t>
    </rPh>
    <phoneticPr fontId="6"/>
  </si>
  <si>
    <t>ワクチンＰＴ</t>
    <phoneticPr fontId="6"/>
  </si>
  <si>
    <t>事業管理係</t>
    <phoneticPr fontId="6"/>
  </si>
  <si>
    <t>建築指導課</t>
    <rPh sb="0" eb="2">
      <t>ケンチク</t>
    </rPh>
    <rPh sb="2" eb="5">
      <t>シドウカ</t>
    </rPh>
    <phoneticPr fontId="6"/>
  </si>
  <si>
    <t>建築審査係</t>
    <rPh sb="0" eb="2">
      <t>ケンチク</t>
    </rPh>
    <rPh sb="2" eb="4">
      <t>シンサ</t>
    </rPh>
    <rPh sb="4" eb="5">
      <t>カカリ</t>
    </rPh>
    <phoneticPr fontId="6"/>
  </si>
  <si>
    <t>市営住宅係</t>
    <rPh sb="0" eb="2">
      <t>シエイ</t>
    </rPh>
    <rPh sb="2" eb="4">
      <t>ジュウタク</t>
    </rPh>
    <rPh sb="4" eb="5">
      <t>カカリ</t>
    </rPh>
    <phoneticPr fontId="6"/>
  </si>
  <si>
    <t>道路整備課</t>
    <rPh sb="0" eb="2">
      <t>ドウロ</t>
    </rPh>
    <rPh sb="2" eb="4">
      <t>セイビ</t>
    </rPh>
    <rPh sb="4" eb="5">
      <t>カ</t>
    </rPh>
    <phoneticPr fontId="6"/>
  </si>
  <si>
    <t>道路管理係</t>
    <rPh sb="0" eb="2">
      <t>ドウロ</t>
    </rPh>
    <rPh sb="2" eb="4">
      <t>カンリ</t>
    </rPh>
    <rPh sb="4" eb="5">
      <t>カカリ</t>
    </rPh>
    <phoneticPr fontId="6"/>
  </si>
  <si>
    <t>道路一係</t>
    <rPh sb="0" eb="2">
      <t>ドウロ</t>
    </rPh>
    <rPh sb="2" eb="3">
      <t>イチ</t>
    </rPh>
    <rPh sb="3" eb="4">
      <t>カカリ</t>
    </rPh>
    <phoneticPr fontId="6"/>
  </si>
  <si>
    <t>道路二係</t>
    <rPh sb="0" eb="2">
      <t>ドウロ</t>
    </rPh>
    <rPh sb="2" eb="3">
      <t>ニ</t>
    </rPh>
    <rPh sb="3" eb="4">
      <t>カカリ</t>
    </rPh>
    <phoneticPr fontId="6"/>
  </si>
  <si>
    <t>※建築指導課長兼務</t>
    <rPh sb="1" eb="3">
      <t>ケンチク</t>
    </rPh>
    <rPh sb="3" eb="5">
      <t>シドウ</t>
    </rPh>
    <rPh sb="5" eb="7">
      <t>カチョウ</t>
    </rPh>
    <rPh sb="7" eb="9">
      <t>ケンム</t>
    </rPh>
    <phoneticPr fontId="6"/>
  </si>
  <si>
    <t>用地一係</t>
    <rPh sb="0" eb="2">
      <t>ヨウチ</t>
    </rPh>
    <rPh sb="2" eb="3">
      <t>イチ</t>
    </rPh>
    <rPh sb="3" eb="4">
      <t>カカリ</t>
    </rPh>
    <phoneticPr fontId="6"/>
  </si>
  <si>
    <t>用地二係</t>
    <rPh sb="0" eb="2">
      <t>ヨウチ</t>
    </rPh>
    <rPh sb="2" eb="3">
      <t>ニ</t>
    </rPh>
    <rPh sb="3" eb="4">
      <t>カカリ</t>
    </rPh>
    <phoneticPr fontId="6"/>
  </si>
  <si>
    <t>工事一係</t>
    <rPh sb="0" eb="2">
      <t>コウジ</t>
    </rPh>
    <rPh sb="2" eb="3">
      <t>イチ</t>
    </rPh>
    <rPh sb="3" eb="4">
      <t>カカリ</t>
    </rPh>
    <phoneticPr fontId="6"/>
  </si>
  <si>
    <t>工事二係</t>
    <rPh sb="0" eb="2">
      <t>コウジ</t>
    </rPh>
    <rPh sb="2" eb="3">
      <t>ニ</t>
    </rPh>
    <rPh sb="3" eb="4">
      <t>カカリ</t>
    </rPh>
    <phoneticPr fontId="6"/>
  </si>
  <si>
    <t>※市街地整備担当技幹を含む。</t>
    <rPh sb="1" eb="4">
      <t>シガイチ</t>
    </rPh>
    <rPh sb="4" eb="6">
      <t>セイビ</t>
    </rPh>
    <rPh sb="6" eb="8">
      <t>タントウ</t>
    </rPh>
    <rPh sb="8" eb="10">
      <t>ギカン</t>
    </rPh>
    <rPh sb="11" eb="12">
      <t>フク</t>
    </rPh>
    <phoneticPr fontId="6"/>
  </si>
  <si>
    <t>基地跡地推進課</t>
    <rPh sb="0" eb="2">
      <t>キチ</t>
    </rPh>
    <rPh sb="2" eb="4">
      <t>アトチ</t>
    </rPh>
    <rPh sb="4" eb="6">
      <t>スイシン</t>
    </rPh>
    <rPh sb="6" eb="7">
      <t>カ</t>
    </rPh>
    <phoneticPr fontId="6"/>
  </si>
  <si>
    <t>宜野湾市行政組織図２（令和４年４月１日）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</si>
  <si>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※業務サービス課長兼務</t>
    <rPh sb="1" eb="3">
      <t>ギョウム</t>
    </rPh>
    <rPh sb="7" eb="8">
      <t>カ</t>
    </rPh>
    <rPh sb="8" eb="9">
      <t>チョウ</t>
    </rPh>
    <rPh sb="9" eb="11">
      <t>ケンム</t>
    </rPh>
    <phoneticPr fontId="6"/>
  </si>
  <si>
    <t>※施設担当技幹兼施設二係長、施設担当技幹兼管理係長を含む。</t>
    <rPh sb="1" eb="3">
      <t>シセツ</t>
    </rPh>
    <rPh sb="3" eb="5">
      <t>タントウ</t>
    </rPh>
    <rPh sb="5" eb="7">
      <t>ギカン</t>
    </rPh>
    <rPh sb="7" eb="8">
      <t>ケン</t>
    </rPh>
    <rPh sb="8" eb="10">
      <t>シセツ</t>
    </rPh>
    <rPh sb="10" eb="11">
      <t>ニ</t>
    </rPh>
    <rPh sb="11" eb="13">
      <t>カカリチョウ</t>
    </rPh>
    <rPh sb="26" eb="27">
      <t>フク</t>
    </rPh>
    <phoneticPr fontId="6"/>
  </si>
  <si>
    <t>文化振興係</t>
    <rPh sb="0" eb="2">
      <t>ブンカ</t>
    </rPh>
    <rPh sb="2" eb="4">
      <t>シンコウ</t>
    </rPh>
    <rPh sb="4" eb="5">
      <t>カカリ</t>
    </rPh>
    <phoneticPr fontId="6"/>
  </si>
  <si>
    <t>給食会計係</t>
    <rPh sb="0" eb="2">
      <t>キュウショク</t>
    </rPh>
    <rPh sb="2" eb="4">
      <t>カイケイ</t>
    </rPh>
    <rPh sb="4" eb="5">
      <t>カカリ</t>
    </rPh>
    <phoneticPr fontId="6"/>
  </si>
  <si>
    <t>※議事担当主幹を含む。</t>
    <rPh sb="1" eb="3">
      <t>ギジ</t>
    </rPh>
    <rPh sb="3" eb="5">
      <t>タントウ</t>
    </rPh>
    <rPh sb="5" eb="7">
      <t>シュカン</t>
    </rPh>
    <rPh sb="8" eb="9">
      <t>フク</t>
    </rPh>
    <phoneticPr fontId="6"/>
  </si>
  <si>
    <t>宜野湾学校給食センター</t>
    <phoneticPr fontId="6"/>
  </si>
  <si>
    <t>大山学校給食センター</t>
    <phoneticPr fontId="6"/>
  </si>
  <si>
    <t>はごろも学校給食センター</t>
    <phoneticPr fontId="6"/>
  </si>
  <si>
    <t>はごろも学習センター</t>
    <phoneticPr fontId="6"/>
  </si>
  <si>
    <t>青少年サポートセンター</t>
    <phoneticPr fontId="6"/>
  </si>
  <si>
    <t>消防署　　我如古出張所</t>
    <phoneticPr fontId="6"/>
  </si>
  <si>
    <t>消防署　　真志喜出張所</t>
    <phoneticPr fontId="6"/>
  </si>
  <si>
    <t>うなばら保育所</t>
    <phoneticPr fontId="6"/>
  </si>
  <si>
    <t>宜野湾保育所</t>
    <phoneticPr fontId="6"/>
  </si>
  <si>
    <t>宜野湾産業展示館（トロピカルハウス）</t>
    <phoneticPr fontId="6"/>
  </si>
  <si>
    <t>市立グラウンド</t>
    <phoneticPr fontId="6"/>
  </si>
  <si>
    <t>多目的運動場</t>
    <phoneticPr fontId="6"/>
  </si>
  <si>
    <t>人材育成交流センターめぶき</t>
    <phoneticPr fontId="6"/>
  </si>
  <si>
    <t>男女共同参画支援センターふくふく</t>
    <phoneticPr fontId="6"/>
  </si>
  <si>
    <t>宜野湾ベイサイド情報センター</t>
    <phoneticPr fontId="6"/>
  </si>
  <si>
    <t>宇地泊３－７－１</t>
    <phoneticPr fontId="6"/>
  </si>
  <si>
    <r>
      <t>伊利原老人福祉センター</t>
    </r>
    <r>
      <rPr>
        <sz val="9"/>
        <rFont val="ＭＳ 明朝"/>
        <family val="1"/>
        <charset val="128"/>
      </rPr>
      <t>（願寿ひろば伊利原）</t>
    </r>
    <phoneticPr fontId="6"/>
  </si>
  <si>
    <t>交通裁判総合庁舎裁判所</t>
    <phoneticPr fontId="6"/>
  </si>
  <si>
    <t>我如古２－３７－１３</t>
    <phoneticPr fontId="6"/>
  </si>
  <si>
    <t>大山７－２７７０－７</t>
    <phoneticPr fontId="6"/>
  </si>
  <si>
    <t>倉浜衛生施設組合宜野湾清水苑</t>
    <phoneticPr fontId="6"/>
  </si>
  <si>
    <t>大謝名郵便局</t>
    <phoneticPr fontId="6"/>
  </si>
  <si>
    <t>宇地泊２－１０－１</t>
    <phoneticPr fontId="6"/>
  </si>
  <si>
    <t>大山７－１０－２７</t>
    <rPh sb="0" eb="2">
      <t>オオヤマ</t>
    </rPh>
    <phoneticPr fontId="6"/>
  </si>
  <si>
    <t>９４２－２２００</t>
    <phoneticPr fontId="6"/>
  </si>
  <si>
    <t>宜野湾郵便局</t>
    <phoneticPr fontId="6"/>
  </si>
  <si>
    <t>まりりんぎのわん　宜野湾マリン支援センター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</si>
</sst>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"/>
    <numFmt numFmtId="177" formatCode="0.000"/>
    <numFmt numFmtId="178" formatCode="0.0"/>
    <numFmt numFmtId="179" formatCode="0.00000"/>
    <numFmt numFmtId="180" formatCode="\(#,##0\)"/>
    <numFmt numFmtId="181" formatCode="0_);[Red]\(0\)"/>
    <numFmt numFmtId="182" formatCode="&quot;+&quot;#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 style="thin">
        <color indexed="64"/>
      </bottom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/>
      <bottom style="thin">
        <color indexed="64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thin">
        <color indexed="64"/>
      </left>
      <right/>
      <top/>
      <bottom style="dashed">
        <color theme="1"/>
      </bottom>
      <diagonal/>
    </border>
    <border>
      <left style="dashed">
        <color theme="1"/>
      </left>
      <right/>
      <top/>
      <bottom/>
      <diagonal/>
    </border>
    <border>
      <left style="dashed">
        <color theme="1"/>
      </left>
      <right style="thin">
        <color indexed="64"/>
      </right>
      <top/>
      <bottom style="thin">
        <color indexed="64"/>
      </bottom>
      <diagonal/>
    </border>
    <border>
      <left style="dashed">
        <color theme="1"/>
      </left>
      <right style="thin">
        <color indexed="64"/>
      </right>
      <top/>
      <bottom/>
      <diagonal/>
    </border>
    <border>
      <left style="dashed">
        <color theme="1"/>
      </left>
      <right style="thin">
        <color indexed="64"/>
      </right>
      <top style="thin">
        <color indexed="64"/>
      </top>
      <bottom/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7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4" xfId="0" applyFont="1" applyFill="1" applyBorder="1" applyAlignment="1">
      <alignment horizontal="distributed" justifyLastLine="1"/>
    </xf>
    <xf numFmtId="0" fontId="13" fillId="0" borderId="15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13" fillId="0" borderId="16" xfId="0" applyFont="1" applyFill="1" applyBorder="1" applyAlignment="1">
      <alignment horizontal="distributed" vertical="top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176" fontId="15" fillId="0" borderId="19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2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15" fillId="0" borderId="19" xfId="0" applyFont="1" applyFill="1" applyBorder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20" xfId="0" applyFont="1" applyFill="1" applyBorder="1"/>
    <xf numFmtId="0" fontId="15" fillId="0" borderId="6" xfId="0" applyFont="1" applyFill="1" applyBorder="1"/>
    <xf numFmtId="0" fontId="15" fillId="0" borderId="6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6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178" fontId="15" fillId="0" borderId="19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right" vertical="center"/>
    </xf>
    <xf numFmtId="177" fontId="15" fillId="0" borderId="19" xfId="0" applyNumberFormat="1" applyFont="1" applyFill="1" applyBorder="1"/>
    <xf numFmtId="0" fontId="15" fillId="0" borderId="19" xfId="0" applyFont="1" applyFill="1" applyBorder="1" applyAlignment="1">
      <alignment horizontal="right" vertical="center"/>
    </xf>
    <xf numFmtId="176" fontId="15" fillId="0" borderId="2" xfId="0" applyNumberFormat="1" applyFont="1" applyFill="1" applyBorder="1"/>
    <xf numFmtId="0" fontId="17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32" xfId="0" applyFont="1" applyFill="1" applyBorder="1" applyAlignment="1">
      <alignment horizontal="distributed" vertical="center" justifyLastLine="1"/>
    </xf>
    <xf numFmtId="0" fontId="8" fillId="0" borderId="33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19" fillId="0" borderId="8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5" fillId="2" borderId="19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9" xfId="0" applyFont="1" applyFill="1" applyBorder="1"/>
    <xf numFmtId="0" fontId="15" fillId="2" borderId="2" xfId="0" applyFont="1" applyFill="1" applyBorder="1"/>
    <xf numFmtId="0" fontId="15" fillId="2" borderId="7" xfId="0" applyFont="1" applyFill="1" applyBorder="1"/>
    <xf numFmtId="0" fontId="18" fillId="0" borderId="0" xfId="4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top" wrapText="1"/>
    </xf>
    <xf numFmtId="0" fontId="19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 shrinkToFit="1"/>
    </xf>
    <xf numFmtId="0" fontId="17" fillId="0" borderId="0" xfId="4" applyFont="1" applyFill="1" applyBorder="1" applyAlignment="1">
      <alignment horizontal="center" vertical="center"/>
    </xf>
    <xf numFmtId="180" fontId="17" fillId="0" borderId="0" xfId="4" applyNumberFormat="1" applyFont="1" applyFill="1" applyBorder="1" applyAlignment="1">
      <alignment horizontal="center" vertical="center" shrinkToFit="1"/>
    </xf>
    <xf numFmtId="0" fontId="25" fillId="0" borderId="0" xfId="4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vertical="center" wrapText="1" shrinkToFit="1"/>
    </xf>
    <xf numFmtId="0" fontId="19" fillId="0" borderId="13" xfId="4" applyFont="1" applyFill="1" applyBorder="1" applyAlignment="1">
      <alignment vertical="center"/>
    </xf>
    <xf numFmtId="0" fontId="19" fillId="0" borderId="36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0" xfId="3" applyFont="1" applyFill="1" applyAlignment="1">
      <alignment vertical="center" wrapText="1"/>
    </xf>
    <xf numFmtId="0" fontId="19" fillId="0" borderId="37" xfId="4" applyFont="1" applyFill="1" applyBorder="1" applyAlignment="1">
      <alignment vertical="center"/>
    </xf>
    <xf numFmtId="0" fontId="19" fillId="0" borderId="0" xfId="4" applyFont="1" applyFill="1" applyAlignment="1">
      <alignment vertical="center" shrinkToFit="1"/>
    </xf>
    <xf numFmtId="0" fontId="19" fillId="0" borderId="11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 shrinkToFit="1"/>
    </xf>
    <xf numFmtId="0" fontId="14" fillId="0" borderId="0" xfId="4" applyFont="1" applyFill="1" applyAlignment="1">
      <alignment vertical="center" wrapText="1"/>
    </xf>
    <xf numFmtId="0" fontId="19" fillId="0" borderId="22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22" fillId="0" borderId="0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29" fillId="0" borderId="0" xfId="4" applyFont="1" applyFill="1" applyAlignment="1">
      <alignment vertical="center"/>
    </xf>
    <xf numFmtId="0" fontId="19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/>
    </xf>
    <xf numFmtId="0" fontId="28" fillId="0" borderId="0" xfId="4" applyFont="1" applyFill="1" applyBorder="1" applyAlignment="1">
      <alignment vertical="center"/>
    </xf>
    <xf numFmtId="0" fontId="19" fillId="0" borderId="28" xfId="4" applyFont="1" applyFill="1" applyBorder="1" applyAlignment="1">
      <alignment vertical="center"/>
    </xf>
    <xf numFmtId="0" fontId="24" fillId="0" borderId="0" xfId="4" applyFont="1" applyFill="1" applyAlignment="1">
      <alignment vertical="top" wrapText="1"/>
    </xf>
    <xf numFmtId="180" fontId="19" fillId="0" borderId="0" xfId="4" applyNumberFormat="1" applyFont="1" applyFill="1" applyBorder="1" applyAlignment="1">
      <alignment vertical="top" textRotation="255" wrapText="1" shrinkToFit="1"/>
    </xf>
    <xf numFmtId="0" fontId="19" fillId="0" borderId="0" xfId="4" applyFont="1" applyFill="1" applyAlignment="1">
      <alignment vertical="top"/>
    </xf>
    <xf numFmtId="0" fontId="27" fillId="0" borderId="0" xfId="4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 shrinkToFit="1"/>
    </xf>
    <xf numFmtId="0" fontId="6" fillId="0" borderId="4" xfId="4" applyFont="1" applyFill="1" applyBorder="1" applyAlignment="1">
      <alignment vertical="center" shrinkToFit="1"/>
    </xf>
    <xf numFmtId="0" fontId="6" fillId="0" borderId="0" xfId="3" applyFont="1" applyFill="1" applyAlignment="1">
      <alignment vertical="center" wrapText="1"/>
    </xf>
    <xf numFmtId="182" fontId="19" fillId="0" borderId="0" xfId="4" applyNumberFormat="1" applyFont="1" applyFill="1" applyBorder="1" applyAlignment="1">
      <alignment vertical="center" wrapText="1" shrinkToFit="1"/>
    </xf>
    <xf numFmtId="182" fontId="3" fillId="0" borderId="0" xfId="3" applyNumberFormat="1" applyFont="1" applyFill="1" applyBorder="1" applyAlignment="1">
      <alignment vertical="center" wrapText="1" shrinkToFi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justifyLastLine="1"/>
    </xf>
    <xf numFmtId="0" fontId="13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distributed" vertical="top" justifyLastLine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justifyLastLine="1"/>
    </xf>
    <xf numFmtId="178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/>
    <xf numFmtId="176" fontId="15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ont="1" applyFill="1"/>
    <xf numFmtId="0" fontId="0" fillId="0" borderId="34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8" fillId="0" borderId="0" xfId="0" applyFont="1" applyFill="1" applyAlignment="1">
      <alignment vertical="center"/>
    </xf>
    <xf numFmtId="58" fontId="9" fillId="0" borderId="0" xfId="0" applyNumberFormat="1" applyFont="1" applyFill="1" applyAlignment="1">
      <alignment horizontal="right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180" fontId="19" fillId="0" borderId="0" xfId="4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180" fontId="19" fillId="0" borderId="0" xfId="4" applyNumberFormat="1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30" fillId="0" borderId="0" xfId="4" applyFont="1" applyFill="1" applyAlignment="1">
      <alignment vertical="center"/>
    </xf>
    <xf numFmtId="0" fontId="31" fillId="0" borderId="0" xfId="4" applyFont="1" applyFill="1" applyAlignment="1">
      <alignment vertical="center"/>
    </xf>
    <xf numFmtId="22" fontId="32" fillId="0" borderId="0" xfId="4" applyNumberFormat="1" applyFont="1" applyFill="1" applyAlignment="1">
      <alignment horizontal="center" vertical="center"/>
    </xf>
    <xf numFmtId="0" fontId="32" fillId="0" borderId="0" xfId="4" applyFont="1" applyFill="1" applyAlignment="1">
      <alignment vertical="center"/>
    </xf>
    <xf numFmtId="0" fontId="30" fillId="0" borderId="13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3" fillId="0" borderId="0" xfId="3" applyFont="1" applyFill="1" applyAlignment="1">
      <alignment vertical="center"/>
    </xf>
    <xf numFmtId="0" fontId="30" fillId="0" borderId="36" xfId="4" applyFont="1" applyFill="1" applyBorder="1" applyAlignment="1">
      <alignment vertical="center"/>
    </xf>
    <xf numFmtId="0" fontId="30" fillId="0" borderId="8" xfId="4" applyFont="1" applyFill="1" applyBorder="1" applyAlignment="1">
      <alignment vertical="center"/>
    </xf>
    <xf numFmtId="180" fontId="30" fillId="0" borderId="4" xfId="4" applyNumberFormat="1" applyFont="1" applyFill="1" applyBorder="1" applyAlignment="1">
      <alignment vertical="center" shrinkToFit="1"/>
    </xf>
    <xf numFmtId="180" fontId="30" fillId="0" borderId="0" xfId="4" applyNumberFormat="1" applyFont="1" applyFill="1" applyBorder="1" applyAlignment="1">
      <alignment vertical="center" shrinkToFit="1"/>
    </xf>
    <xf numFmtId="0" fontId="34" fillId="0" borderId="0" xfId="4" applyFont="1" applyFill="1" applyBorder="1" applyAlignment="1">
      <alignment vertical="center"/>
    </xf>
    <xf numFmtId="180" fontId="30" fillId="0" borderId="10" xfId="4" applyNumberFormat="1" applyFont="1" applyFill="1" applyBorder="1" applyAlignment="1">
      <alignment vertical="center" shrinkToFit="1"/>
    </xf>
    <xf numFmtId="0" fontId="34" fillId="0" borderId="0" xfId="3" applyFont="1" applyFill="1" applyAlignment="1">
      <alignment vertical="center" wrapText="1"/>
    </xf>
    <xf numFmtId="0" fontId="30" fillId="0" borderId="37" xfId="4" applyFont="1" applyFill="1" applyBorder="1" applyAlignment="1">
      <alignment vertical="center"/>
    </xf>
    <xf numFmtId="0" fontId="30" fillId="0" borderId="11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 shrinkToFit="1"/>
    </xf>
    <xf numFmtId="0" fontId="35" fillId="0" borderId="0" xfId="4" applyFont="1" applyFill="1" applyAlignment="1">
      <alignment vertical="center"/>
    </xf>
    <xf numFmtId="0" fontId="30" fillId="0" borderId="0" xfId="4" applyFont="1" applyFill="1" applyBorder="1" applyAlignment="1">
      <alignment horizontal="left" vertical="top" wrapText="1"/>
    </xf>
    <xf numFmtId="0" fontId="33" fillId="0" borderId="0" xfId="4" applyFont="1" applyFill="1" applyAlignment="1">
      <alignment vertical="center" shrinkToFit="1"/>
    </xf>
    <xf numFmtId="0" fontId="34" fillId="0" borderId="8" xfId="4" applyFont="1" applyFill="1" applyBorder="1" applyAlignment="1">
      <alignment vertical="center"/>
    </xf>
    <xf numFmtId="0" fontId="33" fillId="0" borderId="0" xfId="3" applyFont="1" applyFill="1" applyAlignment="1">
      <alignment vertical="center" wrapText="1"/>
    </xf>
    <xf numFmtId="0" fontId="34" fillId="0" borderId="0" xfId="4" applyFont="1" applyFill="1" applyAlignment="1">
      <alignment vertical="center" wrapText="1"/>
    </xf>
    <xf numFmtId="0" fontId="30" fillId="0" borderId="22" xfId="4" applyFont="1" applyFill="1" applyBorder="1" applyAlignment="1">
      <alignment vertical="center"/>
    </xf>
    <xf numFmtId="0" fontId="30" fillId="0" borderId="10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35" fillId="0" borderId="0" xfId="3" applyFont="1" applyFill="1" applyAlignment="1">
      <alignment vertical="center" wrapText="1"/>
    </xf>
    <xf numFmtId="0" fontId="30" fillId="0" borderId="0" xfId="4" applyFont="1" applyFill="1" applyAlignment="1">
      <alignment horizontal="center" vertical="center" shrinkToFit="1"/>
    </xf>
    <xf numFmtId="0" fontId="30" fillId="0" borderId="0" xfId="4" applyFont="1" applyFill="1" applyAlignment="1">
      <alignment vertical="center" shrinkToFit="1"/>
    </xf>
    <xf numFmtId="0" fontId="34" fillId="0" borderId="0" xfId="4" applyFont="1" applyFill="1" applyBorder="1" applyAlignment="1">
      <alignment vertical="center" wrapText="1"/>
    </xf>
    <xf numFmtId="0" fontId="35" fillId="0" borderId="0" xfId="4" applyFont="1" applyFill="1" applyAlignment="1">
      <alignment vertical="top" wrapText="1"/>
    </xf>
    <xf numFmtId="0" fontId="30" fillId="0" borderId="22" xfId="4" applyFont="1" applyFill="1" applyBorder="1" applyAlignment="1">
      <alignment horizontal="center" vertical="center"/>
    </xf>
    <xf numFmtId="0" fontId="30" fillId="0" borderId="23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 shrinkToFit="1"/>
    </xf>
    <xf numFmtId="0" fontId="34" fillId="0" borderId="0" xfId="4" applyFont="1" applyFill="1" applyAlignment="1">
      <alignment vertical="center"/>
    </xf>
    <xf numFmtId="0" fontId="35" fillId="0" borderId="0" xfId="4" applyFont="1" applyFill="1" applyBorder="1" applyAlignment="1">
      <alignment vertical="center" wrapText="1"/>
    </xf>
    <xf numFmtId="180" fontId="30" fillId="0" borderId="8" xfId="4" applyNumberFormat="1" applyFont="1" applyFill="1" applyBorder="1" applyAlignment="1">
      <alignment horizontal="center" vertical="center"/>
    </xf>
    <xf numFmtId="180" fontId="33" fillId="0" borderId="0" xfId="4" applyNumberFormat="1" applyFont="1" applyFill="1" applyAlignment="1">
      <alignment horizontal="center" vertical="center"/>
    </xf>
    <xf numFmtId="180" fontId="33" fillId="0" borderId="8" xfId="4" applyNumberFormat="1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10" xfId="4" applyFont="1" applyFill="1" applyBorder="1" applyAlignment="1">
      <alignment horizontal="center" vertical="center"/>
    </xf>
    <xf numFmtId="0" fontId="34" fillId="0" borderId="35" xfId="4" applyFont="1" applyFill="1" applyBorder="1" applyAlignment="1">
      <alignment vertical="top" shrinkToFit="1"/>
    </xf>
    <xf numFmtId="180" fontId="30" fillId="0" borderId="35" xfId="4" applyNumberFormat="1" applyFont="1" applyFill="1" applyBorder="1" applyAlignment="1">
      <alignment vertical="center" shrinkToFit="1"/>
    </xf>
    <xf numFmtId="0" fontId="34" fillId="0" borderId="0" xfId="4" applyFont="1" applyFill="1" applyBorder="1" applyAlignment="1">
      <alignment vertical="top" shrinkToFit="1"/>
    </xf>
    <xf numFmtId="0" fontId="30" fillId="0" borderId="46" xfId="4" applyFont="1" applyFill="1" applyBorder="1" applyAlignment="1">
      <alignment vertical="center"/>
    </xf>
    <xf numFmtId="0" fontId="35" fillId="0" borderId="0" xfId="4" applyFont="1" applyFill="1" applyAlignment="1">
      <alignment vertical="center" shrinkToFit="1"/>
    </xf>
    <xf numFmtId="0" fontId="30" fillId="0" borderId="27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vertical="center"/>
    </xf>
    <xf numFmtId="180" fontId="34" fillId="0" borderId="0" xfId="4" applyNumberFormat="1" applyFont="1" applyFill="1" applyBorder="1" applyAlignment="1">
      <alignment horizontal="center" vertical="center" shrinkToFit="1"/>
    </xf>
    <xf numFmtId="0" fontId="34" fillId="0" borderId="4" xfId="4" applyFont="1" applyFill="1" applyBorder="1" applyAlignment="1">
      <alignment vertical="center" shrinkToFit="1"/>
    </xf>
    <xf numFmtId="0" fontId="34" fillId="0" borderId="4" xfId="4" applyFont="1" applyFill="1" applyBorder="1" applyAlignment="1">
      <alignment shrinkToFit="1"/>
    </xf>
    <xf numFmtId="180" fontId="30" fillId="0" borderId="0" xfId="4" applyNumberFormat="1" applyFont="1" applyFill="1" applyBorder="1" applyAlignment="1">
      <alignment vertical="center" wrapText="1" shrinkToFit="1"/>
    </xf>
    <xf numFmtId="0" fontId="33" fillId="0" borderId="0" xfId="3" applyFont="1" applyFill="1" applyBorder="1" applyAlignment="1">
      <alignment vertical="center" wrapText="1" shrinkToFit="1"/>
    </xf>
    <xf numFmtId="0" fontId="34" fillId="0" borderId="35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 wrapText="1" shrinkToFit="1"/>
    </xf>
    <xf numFmtId="0" fontId="35" fillId="0" borderId="0" xfId="4" applyFont="1" applyFill="1" applyAlignment="1">
      <alignment horizontal="center" vertical="center"/>
    </xf>
    <xf numFmtId="0" fontId="35" fillId="0" borderId="0" xfId="4" applyFont="1" applyFill="1" applyAlignment="1">
      <alignment vertical="center" wrapText="1"/>
    </xf>
    <xf numFmtId="0" fontId="37" fillId="0" borderId="0" xfId="4" applyFont="1" applyFill="1" applyBorder="1" applyAlignment="1">
      <alignment vertical="top" shrinkToFit="1"/>
    </xf>
    <xf numFmtId="0" fontId="34" fillId="0" borderId="10" xfId="3" applyFont="1" applyFill="1" applyBorder="1" applyAlignment="1">
      <alignment vertical="center" wrapText="1"/>
    </xf>
    <xf numFmtId="0" fontId="37" fillId="0" borderId="0" xfId="4" applyFont="1" applyFill="1" applyBorder="1" applyAlignment="1">
      <alignment vertical="top"/>
    </xf>
    <xf numFmtId="0" fontId="34" fillId="0" borderId="0" xfId="4" applyFont="1" applyFill="1" applyAlignment="1">
      <alignment vertical="distributed" wrapText="1" shrinkToFit="1"/>
    </xf>
    <xf numFmtId="0" fontId="34" fillId="0" borderId="11" xfId="4" applyFont="1" applyFill="1" applyBorder="1" applyAlignment="1">
      <alignment vertical="distributed" wrapText="1" shrinkToFit="1"/>
    </xf>
    <xf numFmtId="0" fontId="34" fillId="0" borderId="13" xfId="4" applyFont="1" applyFill="1" applyBorder="1" applyAlignment="1">
      <alignment vertical="distributed" wrapText="1" shrinkToFit="1"/>
    </xf>
    <xf numFmtId="0" fontId="34" fillId="0" borderId="37" xfId="4" applyFont="1" applyFill="1" applyBorder="1" applyAlignment="1">
      <alignment vertical="distributed" wrapText="1" shrinkToFit="1"/>
    </xf>
    <xf numFmtId="0" fontId="35" fillId="0" borderId="0" xfId="4" applyFont="1" applyFill="1" applyBorder="1" applyAlignment="1">
      <alignment vertical="top" wrapText="1"/>
    </xf>
    <xf numFmtId="0" fontId="35" fillId="0" borderId="0" xfId="3" applyFont="1" applyAlignment="1">
      <alignment vertical="center" wrapText="1"/>
    </xf>
    <xf numFmtId="0" fontId="38" fillId="0" borderId="35" xfId="4" applyFont="1" applyFill="1" applyBorder="1" applyAlignment="1">
      <alignment vertical="center" shrinkToFit="1"/>
    </xf>
    <xf numFmtId="0" fontId="35" fillId="0" borderId="35" xfId="4" applyFont="1" applyFill="1" applyBorder="1" applyAlignment="1">
      <alignment vertical="top"/>
    </xf>
    <xf numFmtId="0" fontId="35" fillId="0" borderId="0" xfId="4" applyFont="1" applyFill="1" applyBorder="1" applyAlignment="1">
      <alignment horizontal="left" vertical="top"/>
    </xf>
    <xf numFmtId="0" fontId="37" fillId="0" borderId="0" xfId="4" applyFont="1" applyFill="1" applyBorder="1" applyAlignment="1">
      <alignment horizontal="center" vertical="center" shrinkToFit="1"/>
    </xf>
    <xf numFmtId="0" fontId="35" fillId="0" borderId="0" xfId="4" applyFont="1" applyFill="1" applyBorder="1" applyAlignment="1">
      <alignment vertical="top"/>
    </xf>
    <xf numFmtId="0" fontId="35" fillId="0" borderId="0" xfId="4" applyFont="1" applyFill="1" applyBorder="1" applyAlignment="1">
      <alignment vertical="center" shrinkToFit="1"/>
    </xf>
    <xf numFmtId="0" fontId="34" fillId="0" borderId="10" xfId="4" applyFont="1" applyFill="1" applyBorder="1" applyAlignment="1">
      <alignment vertical="center"/>
    </xf>
    <xf numFmtId="0" fontId="30" fillId="0" borderId="23" xfId="4" applyFont="1" applyFill="1" applyBorder="1" applyAlignment="1">
      <alignment vertical="center"/>
    </xf>
    <xf numFmtId="0" fontId="37" fillId="0" borderId="35" xfId="4" applyFont="1" applyFill="1" applyBorder="1" applyAlignment="1">
      <alignment vertical="top" shrinkToFit="1"/>
    </xf>
    <xf numFmtId="0" fontId="33" fillId="0" borderId="10" xfId="4" applyFont="1" applyFill="1" applyBorder="1" applyAlignment="1">
      <alignment vertical="center"/>
    </xf>
    <xf numFmtId="0" fontId="33" fillId="0" borderId="36" xfId="4" applyFont="1" applyFill="1" applyBorder="1" applyAlignment="1">
      <alignment vertical="center"/>
    </xf>
    <xf numFmtId="0" fontId="33" fillId="0" borderId="8" xfId="4" applyFont="1" applyFill="1" applyBorder="1" applyAlignment="1">
      <alignment vertical="center"/>
    </xf>
    <xf numFmtId="0" fontId="30" fillId="0" borderId="0" xfId="4" applyFont="1" applyFill="1" applyBorder="1" applyAlignment="1">
      <alignment horizontal="center" vertical="center" textRotation="255"/>
    </xf>
    <xf numFmtId="0" fontId="35" fillId="0" borderId="0" xfId="3" applyFont="1" applyFill="1" applyBorder="1" applyAlignment="1">
      <alignment vertical="center" wrapText="1"/>
    </xf>
    <xf numFmtId="0" fontId="33" fillId="0" borderId="0" xfId="4" applyFont="1" applyFill="1" applyBorder="1" applyAlignment="1">
      <alignment horizontal="left" vertical="center" shrinkToFit="1"/>
    </xf>
    <xf numFmtId="0" fontId="38" fillId="0" borderId="0" xfId="3" applyFont="1" applyFill="1" applyBorder="1" applyAlignment="1">
      <alignment vertical="center" wrapText="1"/>
    </xf>
    <xf numFmtId="0" fontId="38" fillId="0" borderId="0" xfId="4" applyFont="1" applyFill="1" applyAlignment="1">
      <alignment vertical="center" wrapText="1"/>
    </xf>
    <xf numFmtId="0" fontId="38" fillId="0" borderId="0" xfId="3" applyFont="1" applyFill="1" applyAlignment="1">
      <alignment vertical="center" wrapText="1"/>
    </xf>
    <xf numFmtId="0" fontId="30" fillId="0" borderId="0" xfId="3" applyFont="1" applyFill="1" applyAlignment="1">
      <alignment vertical="center" shrinkToFit="1"/>
    </xf>
    <xf numFmtId="0" fontId="33" fillId="0" borderId="0" xfId="4" applyFont="1" applyFill="1" applyBorder="1" applyAlignment="1">
      <alignment horizontal="center" vertical="center"/>
    </xf>
    <xf numFmtId="181" fontId="30" fillId="0" borderId="0" xfId="4" applyNumberFormat="1" applyFont="1" applyFill="1" applyBorder="1" applyAlignment="1">
      <alignment vertical="center"/>
    </xf>
    <xf numFmtId="182" fontId="30" fillId="0" borderId="0" xfId="4" applyNumberFormat="1" applyFont="1" applyFill="1" applyBorder="1" applyAlignment="1">
      <alignment vertical="center" wrapText="1" shrinkToFit="1"/>
    </xf>
    <xf numFmtId="182" fontId="33" fillId="0" borderId="0" xfId="3" applyNumberFormat="1" applyFont="1" applyFill="1" applyBorder="1" applyAlignment="1">
      <alignment vertical="center" wrapText="1" shrinkToFit="1"/>
    </xf>
    <xf numFmtId="0" fontId="20" fillId="0" borderId="0" xfId="4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wrapText="1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0" fontId="30" fillId="0" borderId="36" xfId="4" applyFont="1" applyFill="1" applyBorder="1" applyAlignment="1">
      <alignment horizontal="center" vertical="center"/>
    </xf>
    <xf numFmtId="0" fontId="30" fillId="0" borderId="35" xfId="4" applyFont="1" applyFill="1" applyBorder="1" applyAlignment="1">
      <alignment horizontal="center" vertical="center"/>
    </xf>
    <xf numFmtId="0" fontId="30" fillId="0" borderId="4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180" fontId="30" fillId="0" borderId="35" xfId="4" applyNumberFormat="1" applyFont="1" applyFill="1" applyBorder="1" applyAlignment="1">
      <alignment horizontal="center" vertical="center" shrinkToFit="1"/>
    </xf>
    <xf numFmtId="180" fontId="30" fillId="0" borderId="0" xfId="4" applyNumberFormat="1" applyFont="1" applyFill="1" applyBorder="1" applyAlignment="1">
      <alignment horizontal="center" vertical="center" shrinkToFit="1"/>
    </xf>
    <xf numFmtId="0" fontId="30" fillId="0" borderId="0" xfId="4" applyFont="1" applyFill="1" applyBorder="1" applyAlignment="1">
      <alignment horizontal="center" vertical="center" shrinkToFit="1"/>
    </xf>
    <xf numFmtId="0" fontId="30" fillId="0" borderId="4" xfId="4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left" vertical="center" shrinkToFit="1"/>
    </xf>
    <xf numFmtId="0" fontId="35" fillId="0" borderId="0" xfId="4" applyFont="1" applyFill="1" applyAlignment="1">
      <alignment horizontal="left" vertical="center" shrinkToFit="1"/>
    </xf>
    <xf numFmtId="0" fontId="30" fillId="0" borderId="35" xfId="4" applyFont="1" applyFill="1" applyBorder="1" applyAlignment="1">
      <alignment vertical="center"/>
    </xf>
    <xf numFmtId="0" fontId="30" fillId="0" borderId="4" xfId="4" applyFont="1" applyFill="1" applyBorder="1" applyAlignment="1">
      <alignment vertical="center"/>
    </xf>
    <xf numFmtId="180" fontId="30" fillId="0" borderId="0" xfId="4" applyNumberFormat="1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4" fillId="0" borderId="0" xfId="4" applyFont="1" applyFill="1" applyBorder="1" applyAlignment="1">
      <alignment horizontal="left" vertical="center"/>
    </xf>
    <xf numFmtId="0" fontId="39" fillId="0" borderId="0" xfId="4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 wrapText="1"/>
    </xf>
    <xf numFmtId="0" fontId="19" fillId="0" borderId="36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19" fillId="0" borderId="35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 shrinkToFit="1"/>
    </xf>
    <xf numFmtId="0" fontId="33" fillId="0" borderId="0" xfId="4" applyFont="1" applyFill="1" applyAlignment="1">
      <alignment horizontal="center" vertical="center" shrinkToFit="1"/>
    </xf>
    <xf numFmtId="0" fontId="33" fillId="0" borderId="35" xfId="4" applyFont="1" applyFill="1" applyBorder="1" applyAlignment="1">
      <alignment vertical="center" shrinkToFit="1"/>
    </xf>
    <xf numFmtId="0" fontId="33" fillId="0" borderId="0" xfId="4" applyFont="1" applyFill="1" applyBorder="1" applyAlignment="1">
      <alignment vertical="center" shrinkToFit="1"/>
    </xf>
    <xf numFmtId="0" fontId="30" fillId="0" borderId="13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left" vertical="center" shrinkToFit="1"/>
    </xf>
    <xf numFmtId="0" fontId="30" fillId="0" borderId="29" xfId="4" applyFont="1" applyFill="1" applyBorder="1" applyAlignment="1">
      <alignment horizontal="center" vertical="center"/>
    </xf>
    <xf numFmtId="0" fontId="30" fillId="0" borderId="0" xfId="4" applyFont="1" applyFill="1" applyAlignment="1">
      <alignment horizontal="center" vertical="center"/>
    </xf>
    <xf numFmtId="0" fontId="36" fillId="0" borderId="0" xfId="4" applyFont="1" applyFill="1" applyBorder="1" applyAlignment="1">
      <alignment vertical="center" shrinkToFit="1"/>
    </xf>
    <xf numFmtId="0" fontId="30" fillId="0" borderId="57" xfId="4" applyFont="1" applyFill="1" applyBorder="1" applyAlignment="1">
      <alignment vertical="center"/>
    </xf>
    <xf numFmtId="0" fontId="30" fillId="0" borderId="58" xfId="4" applyFont="1" applyFill="1" applyBorder="1" applyAlignment="1">
      <alignment vertical="center"/>
    </xf>
    <xf numFmtId="0" fontId="30" fillId="0" borderId="59" xfId="4" applyFont="1" applyFill="1" applyBorder="1" applyAlignment="1">
      <alignment vertical="center"/>
    </xf>
    <xf numFmtId="0" fontId="30" fillId="0" borderId="60" xfId="4" applyFont="1" applyFill="1" applyBorder="1" applyAlignment="1">
      <alignment vertical="center"/>
    </xf>
    <xf numFmtId="0" fontId="30" fillId="0" borderId="61" xfId="4" applyFont="1" applyFill="1" applyBorder="1" applyAlignment="1">
      <alignment vertical="center"/>
    </xf>
    <xf numFmtId="0" fontId="34" fillId="0" borderId="62" xfId="4" applyFont="1" applyFill="1" applyBorder="1" applyAlignment="1">
      <alignment vertical="center"/>
    </xf>
    <xf numFmtId="0" fontId="30" fillId="0" borderId="63" xfId="4" applyFont="1" applyFill="1" applyBorder="1" applyAlignment="1">
      <alignment vertical="center"/>
    </xf>
    <xf numFmtId="0" fontId="35" fillId="0" borderId="65" xfId="4" applyFont="1" applyFill="1" applyBorder="1" applyAlignment="1">
      <alignment vertical="center" wrapText="1"/>
    </xf>
    <xf numFmtId="0" fontId="30" fillId="0" borderId="66" xfId="4" applyFont="1" applyFill="1" applyBorder="1" applyAlignment="1">
      <alignment vertical="center"/>
    </xf>
    <xf numFmtId="0" fontId="30" fillId="0" borderId="67" xfId="4" applyFont="1" applyFill="1" applyBorder="1" applyAlignment="1">
      <alignment vertical="center"/>
    </xf>
    <xf numFmtId="0" fontId="30" fillId="0" borderId="68" xfId="4" applyFont="1" applyFill="1" applyBorder="1" applyAlignment="1">
      <alignment vertical="center"/>
    </xf>
    <xf numFmtId="0" fontId="37" fillId="0" borderId="62" xfId="4" applyFont="1" applyFill="1" applyBorder="1" applyAlignment="1">
      <alignment vertical="center"/>
    </xf>
    <xf numFmtId="0" fontId="35" fillId="0" borderId="57" xfId="4" applyFont="1" applyFill="1" applyBorder="1" applyAlignment="1">
      <alignment vertical="center" wrapText="1"/>
    </xf>
    <xf numFmtId="0" fontId="30" fillId="0" borderId="69" xfId="4" applyFont="1" applyFill="1" applyBorder="1" applyAlignment="1">
      <alignment vertical="center"/>
    </xf>
    <xf numFmtId="0" fontId="37" fillId="0" borderId="62" xfId="4" applyFont="1" applyFill="1" applyBorder="1" applyAlignment="1">
      <alignment vertical="center" wrapText="1"/>
    </xf>
    <xf numFmtId="0" fontId="30" fillId="0" borderId="70" xfId="4" applyFont="1" applyFill="1" applyBorder="1" applyAlignment="1">
      <alignment vertical="center"/>
    </xf>
    <xf numFmtId="180" fontId="30" fillId="0" borderId="62" xfId="4" applyNumberFormat="1" applyFont="1" applyFill="1" applyBorder="1" applyAlignment="1">
      <alignment horizontal="center" vertical="center" shrinkToFit="1"/>
    </xf>
    <xf numFmtId="0" fontId="30" fillId="0" borderId="71" xfId="4" applyFont="1" applyFill="1" applyBorder="1" applyAlignment="1">
      <alignment vertical="center"/>
    </xf>
    <xf numFmtId="180" fontId="30" fillId="0" borderId="62" xfId="4" applyNumberFormat="1" applyFont="1" applyFill="1" applyBorder="1" applyAlignment="1">
      <alignment horizontal="center" vertical="center" wrapText="1" shrinkToFit="1"/>
    </xf>
    <xf numFmtId="0" fontId="33" fillId="0" borderId="62" xfId="3" applyFont="1" applyFill="1" applyBorder="1" applyAlignment="1">
      <alignment horizontal="center" vertical="center" wrapText="1" shrinkToFit="1"/>
    </xf>
    <xf numFmtId="0" fontId="34" fillId="0" borderId="62" xfId="4" applyFont="1" applyFill="1" applyBorder="1" applyAlignment="1">
      <alignment vertical="center" shrinkToFit="1"/>
    </xf>
    <xf numFmtId="0" fontId="38" fillId="0" borderId="0" xfId="4" applyFont="1" applyFill="1" applyBorder="1" applyAlignment="1">
      <alignment vertical="center" wrapText="1" shrinkToFit="1"/>
    </xf>
    <xf numFmtId="0" fontId="38" fillId="0" borderId="62" xfId="4" applyFont="1" applyFill="1" applyBorder="1" applyAlignment="1">
      <alignment vertical="center" wrapText="1" shrinkToFit="1"/>
    </xf>
    <xf numFmtId="0" fontId="30" fillId="0" borderId="62" xfId="4" applyFont="1" applyFill="1" applyBorder="1" applyAlignment="1">
      <alignment vertical="center"/>
    </xf>
    <xf numFmtId="180" fontId="34" fillId="0" borderId="62" xfId="4" applyNumberFormat="1" applyFont="1" applyFill="1" applyBorder="1" applyAlignment="1">
      <alignment horizontal="center" vertical="center" shrinkToFit="1"/>
    </xf>
    <xf numFmtId="0" fontId="30" fillId="0" borderId="65" xfId="4" applyFont="1" applyFill="1" applyBorder="1" applyAlignment="1">
      <alignment vertical="center"/>
    </xf>
    <xf numFmtId="0" fontId="30" fillId="0" borderId="66" xfId="4" applyFont="1" applyFill="1" applyBorder="1" applyAlignment="1">
      <alignment horizontal="center" vertical="center"/>
    </xf>
    <xf numFmtId="0" fontId="33" fillId="0" borderId="66" xfId="4" applyFont="1" applyFill="1" applyBorder="1" applyAlignment="1">
      <alignment vertical="center" shrinkToFit="1"/>
    </xf>
    <xf numFmtId="0" fontId="34" fillId="0" borderId="66" xfId="4" applyFont="1" applyFill="1" applyBorder="1" applyAlignment="1">
      <alignment vertical="center" shrinkToFit="1"/>
    </xf>
    <xf numFmtId="0" fontId="34" fillId="0" borderId="66" xfId="4" applyFont="1" applyFill="1" applyBorder="1" applyAlignment="1">
      <alignment vertical="center"/>
    </xf>
    <xf numFmtId="0" fontId="34" fillId="0" borderId="72" xfId="4" applyFont="1" applyFill="1" applyBorder="1" applyAlignment="1">
      <alignment vertical="center"/>
    </xf>
    <xf numFmtId="0" fontId="34" fillId="0" borderId="0" xfId="4" applyFont="1" applyFill="1" applyAlignment="1">
      <alignment vertical="center" shrinkToFit="1"/>
    </xf>
    <xf numFmtId="0" fontId="35" fillId="0" borderId="8" xfId="4" applyFont="1" applyFill="1" applyBorder="1" applyAlignment="1">
      <alignment vertical="center"/>
    </xf>
    <xf numFmtId="0" fontId="34" fillId="0" borderId="36" xfId="4" applyFont="1" applyFill="1" applyBorder="1" applyAlignment="1">
      <alignment vertical="distributed" wrapText="1" shrinkToFit="1"/>
    </xf>
    <xf numFmtId="0" fontId="34" fillId="0" borderId="8" xfId="4" applyFont="1" applyFill="1" applyBorder="1" applyAlignment="1">
      <alignment vertical="distributed" wrapText="1" shrinkToFit="1"/>
    </xf>
    <xf numFmtId="0" fontId="34" fillId="0" borderId="0" xfId="4" applyFont="1" applyFill="1" applyBorder="1" applyAlignment="1">
      <alignment vertical="distributed" wrapText="1" shrinkToFit="1"/>
    </xf>
    <xf numFmtId="0" fontId="27" fillId="0" borderId="0" xfId="4" applyFont="1" applyFill="1" applyAlignment="1"/>
    <xf numFmtId="0" fontId="30" fillId="0" borderId="8" xfId="4" applyFont="1" applyFill="1" applyBorder="1" applyAlignment="1">
      <alignment vertical="center" wrapText="1"/>
    </xf>
    <xf numFmtId="0" fontId="33" fillId="0" borderId="0" xfId="3" applyFont="1" applyFill="1" applyBorder="1" applyAlignment="1">
      <alignment vertical="center" wrapText="1"/>
    </xf>
    <xf numFmtId="0" fontId="30" fillId="0" borderId="0" xfId="4" applyFont="1" applyFill="1" applyBorder="1" applyAlignment="1">
      <alignment vertical="center" wrapText="1"/>
    </xf>
    <xf numFmtId="0" fontId="33" fillId="0" borderId="8" xfId="3" applyFont="1" applyFill="1" applyBorder="1" applyAlignment="1">
      <alignment vertical="center" wrapText="1"/>
    </xf>
    <xf numFmtId="0" fontId="30" fillId="0" borderId="73" xfId="4" applyFont="1" applyFill="1" applyBorder="1" applyAlignment="1">
      <alignment vertical="center"/>
    </xf>
    <xf numFmtId="0" fontId="30" fillId="0" borderId="74" xfId="4" applyFont="1" applyFill="1" applyBorder="1" applyAlignment="1">
      <alignment vertical="center"/>
    </xf>
    <xf numFmtId="0" fontId="30" fillId="0" borderId="75" xfId="4" applyFont="1" applyFill="1" applyBorder="1" applyAlignment="1">
      <alignment vertical="center"/>
    </xf>
    <xf numFmtId="0" fontId="30" fillId="0" borderId="76" xfId="4" applyFont="1" applyFill="1" applyBorder="1" applyAlignment="1">
      <alignment vertical="center"/>
    </xf>
    <xf numFmtId="0" fontId="30" fillId="0" borderId="77" xfId="4" applyFont="1" applyFill="1" applyBorder="1" applyAlignment="1">
      <alignment vertical="center"/>
    </xf>
    <xf numFmtId="0" fontId="30" fillId="0" borderId="78" xfId="4" applyFont="1" applyFill="1" applyBorder="1" applyAlignment="1">
      <alignment vertical="center"/>
    </xf>
    <xf numFmtId="0" fontId="30" fillId="0" borderId="79" xfId="4" applyFont="1" applyFill="1" applyBorder="1" applyAlignment="1">
      <alignment vertical="center"/>
    </xf>
    <xf numFmtId="0" fontId="30" fillId="0" borderId="80" xfId="4" applyFont="1" applyFill="1" applyBorder="1" applyAlignment="1">
      <alignment vertical="center"/>
    </xf>
    <xf numFmtId="0" fontId="34" fillId="0" borderId="80" xfId="4" applyFont="1" applyFill="1" applyBorder="1" applyAlignment="1">
      <alignment vertical="center"/>
    </xf>
    <xf numFmtId="0" fontId="30" fillId="0" borderId="80" xfId="4" applyFont="1" applyFill="1" applyBorder="1" applyAlignment="1">
      <alignment horizontal="center" vertical="center" shrinkToFit="1"/>
    </xf>
    <xf numFmtId="0" fontId="33" fillId="0" borderId="80" xfId="4" applyFont="1" applyFill="1" applyBorder="1" applyAlignment="1">
      <alignment vertical="center"/>
    </xf>
    <xf numFmtId="0" fontId="30" fillId="0" borderId="81" xfId="4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4" applyFont="1" applyFill="1" applyAlignment="1">
      <alignment horizontal="left" vertical="center" shrinkToFit="1"/>
    </xf>
    <xf numFmtId="0" fontId="33" fillId="0" borderId="0" xfId="4" applyFont="1" applyFill="1" applyAlignment="1">
      <alignment vertical="center"/>
    </xf>
    <xf numFmtId="0" fontId="30" fillId="0" borderId="0" xfId="4" applyFont="1" applyFill="1" applyAlignment="1">
      <alignment horizontal="center" vertical="center"/>
    </xf>
    <xf numFmtId="0" fontId="32" fillId="0" borderId="0" xfId="4" applyFont="1" applyFill="1" applyAlignment="1">
      <alignment horizontal="center" vertical="center" shrinkToFit="1"/>
    </xf>
    <xf numFmtId="0" fontId="17" fillId="0" borderId="0" xfId="4" applyFont="1" applyFill="1" applyAlignment="1">
      <alignment horizontal="left" vertical="center" wrapText="1" shrinkToFit="1"/>
    </xf>
    <xf numFmtId="180" fontId="30" fillId="0" borderId="37" xfId="4" applyNumberFormat="1" applyFont="1" applyFill="1" applyBorder="1" applyAlignment="1">
      <alignment horizontal="center" vertical="center" wrapText="1" shrinkToFit="1"/>
    </xf>
    <xf numFmtId="0" fontId="33" fillId="0" borderId="13" xfId="3" applyFont="1" applyFill="1" applyBorder="1" applyAlignment="1">
      <alignment horizontal="center" vertical="center" wrapText="1" shrinkToFit="1"/>
    </xf>
    <xf numFmtId="0" fontId="30" fillId="0" borderId="0" xfId="4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 shrinkToFit="1"/>
    </xf>
    <xf numFmtId="0" fontId="19" fillId="0" borderId="0" xfId="4" applyFont="1" applyFill="1" applyAlignment="1">
      <alignment horizontal="left" vertical="center"/>
    </xf>
    <xf numFmtId="0" fontId="30" fillId="0" borderId="36" xfId="4" applyFont="1" applyFill="1" applyBorder="1" applyAlignment="1">
      <alignment horizontal="center" vertical="center"/>
    </xf>
    <xf numFmtId="0" fontId="30" fillId="0" borderId="35" xfId="4" applyFont="1" applyFill="1" applyBorder="1" applyAlignment="1">
      <alignment horizontal="center" vertical="center"/>
    </xf>
    <xf numFmtId="0" fontId="30" fillId="0" borderId="11" xfId="4" applyFont="1" applyFill="1" applyBorder="1" applyAlignment="1">
      <alignment horizontal="center" vertical="center"/>
    </xf>
    <xf numFmtId="0" fontId="30" fillId="0" borderId="4" xfId="4" applyFont="1" applyFill="1" applyBorder="1" applyAlignment="1">
      <alignment horizontal="center" vertical="center"/>
    </xf>
    <xf numFmtId="180" fontId="30" fillId="0" borderId="35" xfId="4" applyNumberFormat="1" applyFont="1" applyFill="1" applyBorder="1" applyAlignment="1">
      <alignment horizontal="center" vertical="center" shrinkToFit="1"/>
    </xf>
    <xf numFmtId="180" fontId="30" fillId="0" borderId="4" xfId="4" applyNumberFormat="1" applyFont="1" applyFill="1" applyBorder="1" applyAlignment="1">
      <alignment horizontal="center" vertical="center" shrinkToFit="1"/>
    </xf>
    <xf numFmtId="180" fontId="30" fillId="0" borderId="37" xfId="4" applyNumberFormat="1" applyFont="1" applyFill="1" applyBorder="1" applyAlignment="1">
      <alignment horizontal="center" vertical="center" shrinkToFit="1"/>
    </xf>
    <xf numFmtId="180" fontId="30" fillId="0" borderId="13" xfId="4" applyNumberFormat="1" applyFont="1" applyFill="1" applyBorder="1" applyAlignment="1">
      <alignment horizontal="center" vertical="center" shrinkToFit="1"/>
    </xf>
    <xf numFmtId="0" fontId="30" fillId="0" borderId="35" xfId="4" applyFont="1" applyFill="1" applyBorder="1" applyAlignment="1">
      <alignment vertical="center"/>
    </xf>
    <xf numFmtId="0" fontId="30" fillId="0" borderId="4" xfId="4" applyFont="1" applyFill="1" applyBorder="1" applyAlignment="1">
      <alignment vertical="center"/>
    </xf>
    <xf numFmtId="0" fontId="34" fillId="0" borderId="0" xfId="4" applyFont="1" applyFill="1" applyBorder="1" applyAlignment="1">
      <alignment horizontal="left" vertical="center"/>
    </xf>
    <xf numFmtId="0" fontId="30" fillId="0" borderId="34" xfId="4" applyFont="1" applyFill="1" applyBorder="1" applyAlignment="1">
      <alignment horizontal="center" vertical="center"/>
    </xf>
    <xf numFmtId="0" fontId="30" fillId="0" borderId="29" xfId="4" applyFont="1" applyFill="1" applyBorder="1" applyAlignment="1">
      <alignment horizontal="center" vertical="center"/>
    </xf>
    <xf numFmtId="180" fontId="30" fillId="0" borderId="29" xfId="4" applyNumberFormat="1" applyFont="1" applyFill="1" applyBorder="1" applyAlignment="1">
      <alignment horizontal="center" vertical="center" shrinkToFit="1"/>
    </xf>
    <xf numFmtId="0" fontId="24" fillId="0" borderId="0" xfId="4" applyFont="1" applyFill="1" applyAlignment="1">
      <alignment horizontal="left" vertical="center" wrapText="1" shrinkToFit="1"/>
    </xf>
    <xf numFmtId="0" fontId="34" fillId="0" borderId="0" xfId="4" applyFont="1" applyFill="1" applyBorder="1" applyAlignment="1">
      <alignment horizontal="left" vertical="top" shrinkToFit="1"/>
    </xf>
    <xf numFmtId="0" fontId="34" fillId="0" borderId="0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center"/>
    </xf>
    <xf numFmtId="0" fontId="26" fillId="0" borderId="0" xfId="4" applyFont="1" applyFill="1" applyAlignment="1">
      <alignment horizontal="left" vertical="center"/>
    </xf>
    <xf numFmtId="0" fontId="35" fillId="0" borderId="0" xfId="4" applyFont="1" applyFill="1" applyBorder="1" applyAlignment="1">
      <alignment horizontal="left" vertical="center"/>
    </xf>
    <xf numFmtId="0" fontId="30" fillId="0" borderId="4" xfId="4" applyFont="1" applyFill="1" applyBorder="1" applyAlignment="1">
      <alignment horizontal="left" vertical="center"/>
    </xf>
    <xf numFmtId="0" fontId="34" fillId="0" borderId="55" xfId="4" applyFont="1" applyFill="1" applyBorder="1" applyAlignment="1">
      <alignment horizontal="center" vertical="center" shrinkToFit="1"/>
    </xf>
    <xf numFmtId="0" fontId="34" fillId="0" borderId="56" xfId="4" applyFont="1" applyFill="1" applyBorder="1" applyAlignment="1">
      <alignment horizontal="center" vertical="center" shrinkToFit="1"/>
    </xf>
    <xf numFmtId="0" fontId="34" fillId="0" borderId="27" xfId="4" applyFont="1" applyFill="1" applyBorder="1" applyAlignment="1">
      <alignment horizontal="center" vertical="center" shrinkToFit="1"/>
    </xf>
    <xf numFmtId="0" fontId="34" fillId="0" borderId="35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left" vertical="center" shrinkToFit="1"/>
    </xf>
    <xf numFmtId="0" fontId="19" fillId="0" borderId="36" xfId="4" applyFont="1" applyFill="1" applyBorder="1" applyAlignment="1">
      <alignment horizontal="center" vertical="center"/>
    </xf>
    <xf numFmtId="0" fontId="19" fillId="0" borderId="35" xfId="4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left" vertical="center" wrapText="1" shrinkToFit="1"/>
    </xf>
    <xf numFmtId="0" fontId="30" fillId="0" borderId="8" xfId="4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3" fillId="0" borderId="0" xfId="4" applyFont="1" applyFill="1" applyAlignment="1">
      <alignment horizontal="center" vertical="center" shrinkToFit="1"/>
    </xf>
    <xf numFmtId="0" fontId="30" fillId="0" borderId="37" xfId="4" applyFont="1" applyFill="1" applyBorder="1" applyAlignment="1">
      <alignment horizontal="center" vertical="center"/>
    </xf>
    <xf numFmtId="0" fontId="30" fillId="0" borderId="13" xfId="4" applyFont="1" applyFill="1" applyBorder="1" applyAlignment="1">
      <alignment horizontal="center" vertical="center"/>
    </xf>
    <xf numFmtId="180" fontId="30" fillId="0" borderId="8" xfId="4" applyNumberFormat="1" applyFont="1" applyFill="1" applyBorder="1" applyAlignment="1">
      <alignment horizontal="center" vertical="center" shrinkToFit="1"/>
    </xf>
    <xf numFmtId="0" fontId="33" fillId="0" borderId="8" xfId="4" applyFont="1" applyFill="1" applyBorder="1" applyAlignment="1">
      <alignment horizontal="center" vertical="center" shrinkToFit="1"/>
    </xf>
    <xf numFmtId="0" fontId="35" fillId="0" borderId="0" xfId="4" applyFont="1" applyFill="1" applyAlignment="1">
      <alignment horizontal="left" vertical="center" shrinkToFit="1"/>
    </xf>
    <xf numFmtId="0" fontId="30" fillId="0" borderId="36" xfId="4" applyFont="1" applyFill="1" applyBorder="1" applyAlignment="1">
      <alignment horizontal="center" vertical="center" shrinkToFit="1"/>
    </xf>
    <xf numFmtId="0" fontId="30" fillId="0" borderId="35" xfId="4" applyFont="1" applyFill="1" applyBorder="1" applyAlignment="1">
      <alignment horizontal="center" vertical="center" shrinkToFit="1"/>
    </xf>
    <xf numFmtId="0" fontId="30" fillId="0" borderId="11" xfId="4" applyFont="1" applyFill="1" applyBorder="1" applyAlignment="1">
      <alignment horizontal="center" vertical="center" shrinkToFit="1"/>
    </xf>
    <xf numFmtId="0" fontId="30" fillId="0" borderId="4" xfId="4" applyFont="1" applyFill="1" applyBorder="1" applyAlignment="1">
      <alignment horizontal="center" vertical="center" shrinkToFit="1"/>
    </xf>
    <xf numFmtId="0" fontId="30" fillId="0" borderId="42" xfId="4" applyFont="1" applyFill="1" applyBorder="1" applyAlignment="1">
      <alignment horizontal="center" vertical="center" shrinkToFit="1"/>
    </xf>
    <xf numFmtId="0" fontId="30" fillId="0" borderId="43" xfId="4" applyFont="1" applyFill="1" applyBorder="1" applyAlignment="1">
      <alignment horizontal="center" vertical="center" shrinkToFit="1"/>
    </xf>
    <xf numFmtId="0" fontId="30" fillId="0" borderId="44" xfId="4" applyFont="1" applyFill="1" applyBorder="1" applyAlignment="1">
      <alignment horizontal="center" vertical="center" shrinkToFit="1"/>
    </xf>
    <xf numFmtId="0" fontId="30" fillId="0" borderId="45" xfId="4" applyFont="1" applyFill="1" applyBorder="1" applyAlignment="1">
      <alignment horizontal="center" vertical="center" shrinkToFit="1"/>
    </xf>
    <xf numFmtId="180" fontId="30" fillId="0" borderId="43" xfId="4" applyNumberFormat="1" applyFont="1" applyFill="1" applyBorder="1" applyAlignment="1">
      <alignment horizontal="center" vertical="center" shrinkToFit="1"/>
    </xf>
    <xf numFmtId="180" fontId="30" fillId="0" borderId="45" xfId="4" applyNumberFormat="1" applyFont="1" applyFill="1" applyBorder="1" applyAlignment="1">
      <alignment horizontal="center" vertical="center" shrinkToFit="1"/>
    </xf>
    <xf numFmtId="0" fontId="19" fillId="0" borderId="24" xfId="4" applyFont="1" applyFill="1" applyBorder="1" applyAlignment="1">
      <alignment horizontal="center" vertical="center"/>
    </xf>
    <xf numFmtId="0" fontId="19" fillId="0" borderId="64" xfId="4" applyFont="1" applyFill="1" applyBorder="1" applyAlignment="1">
      <alignment horizontal="center" vertical="center"/>
    </xf>
    <xf numFmtId="0" fontId="19" fillId="0" borderId="25" xfId="4" applyFont="1" applyFill="1" applyBorder="1" applyAlignment="1">
      <alignment horizontal="center" vertical="center"/>
    </xf>
    <xf numFmtId="0" fontId="19" fillId="0" borderId="26" xfId="4" applyFont="1" applyFill="1" applyBorder="1" applyAlignment="1">
      <alignment horizontal="center" vertical="center"/>
    </xf>
    <xf numFmtId="0" fontId="30" fillId="0" borderId="13" xfId="3" applyFont="1" applyFill="1" applyBorder="1" applyAlignment="1">
      <alignment horizontal="center" vertical="center" wrapText="1" shrinkToFit="1"/>
    </xf>
    <xf numFmtId="0" fontId="20" fillId="0" borderId="0" xfId="4" applyFont="1" applyFill="1" applyAlignment="1">
      <alignment horizontal="left" vertical="center" shrinkToFit="1"/>
    </xf>
    <xf numFmtId="0" fontId="30" fillId="0" borderId="0" xfId="4" applyFont="1" applyFill="1" applyBorder="1" applyAlignment="1">
      <alignment horizontal="center" vertical="center" shrinkToFit="1"/>
    </xf>
    <xf numFmtId="0" fontId="33" fillId="0" borderId="0" xfId="4" applyFont="1" applyFill="1" applyBorder="1" applyAlignment="1">
      <alignment horizontal="center" vertical="center" shrinkToFit="1"/>
    </xf>
    <xf numFmtId="0" fontId="35" fillId="0" borderId="47" xfId="4" applyFont="1" applyFill="1" applyBorder="1" applyAlignment="1">
      <alignment horizontal="center" vertical="center" shrinkToFit="1"/>
    </xf>
    <xf numFmtId="0" fontId="35" fillId="0" borderId="35" xfId="3" applyFont="1" applyFill="1" applyBorder="1" applyAlignment="1">
      <alignment horizontal="center" vertical="center" shrinkToFit="1"/>
    </xf>
    <xf numFmtId="0" fontId="35" fillId="0" borderId="48" xfId="3" applyFont="1" applyFill="1" applyBorder="1" applyAlignment="1">
      <alignment horizontal="center" vertical="center" shrinkToFit="1"/>
    </xf>
    <xf numFmtId="0" fontId="35" fillId="0" borderId="4" xfId="3" applyFont="1" applyFill="1" applyBorder="1" applyAlignment="1">
      <alignment horizontal="center" vertical="center" shrinkToFit="1"/>
    </xf>
    <xf numFmtId="0" fontId="37" fillId="0" borderId="29" xfId="4" applyFont="1" applyFill="1" applyBorder="1" applyAlignment="1">
      <alignment horizontal="left" vertical="top" shrinkToFit="1"/>
    </xf>
    <xf numFmtId="0" fontId="30" fillId="0" borderId="35" xfId="4" applyFont="1" applyFill="1" applyBorder="1" applyAlignment="1">
      <alignment vertical="center" shrinkToFit="1"/>
    </xf>
    <xf numFmtId="0" fontId="33" fillId="0" borderId="35" xfId="4" applyFont="1" applyFill="1" applyBorder="1" applyAlignment="1">
      <alignment vertical="center" shrinkToFit="1"/>
    </xf>
    <xf numFmtId="0" fontId="33" fillId="0" borderId="0" xfId="4" applyFont="1" applyFill="1" applyBorder="1" applyAlignment="1">
      <alignment vertical="center" shrinkToFit="1"/>
    </xf>
    <xf numFmtId="180" fontId="30" fillId="0" borderId="10" xfId="4" applyNumberFormat="1" applyFont="1" applyFill="1" applyBorder="1" applyAlignment="1">
      <alignment horizontal="center" vertical="center" shrinkToFit="1"/>
    </xf>
    <xf numFmtId="180" fontId="30" fillId="0" borderId="35" xfId="4" applyNumberFormat="1" applyFont="1" applyFill="1" applyBorder="1" applyAlignment="1">
      <alignment horizontal="center" vertical="center" wrapText="1" shrinkToFit="1"/>
    </xf>
    <xf numFmtId="0" fontId="34" fillId="0" borderId="10" xfId="4" applyFont="1" applyFill="1" applyBorder="1" applyAlignment="1">
      <alignment horizontal="left" vertical="center"/>
    </xf>
    <xf numFmtId="0" fontId="37" fillId="0" borderId="0" xfId="4" applyFont="1" applyFill="1" applyBorder="1" applyAlignment="1">
      <alignment horizontal="left" vertical="top" shrinkToFit="1"/>
    </xf>
    <xf numFmtId="0" fontId="34" fillId="0" borderId="35" xfId="4" applyFont="1" applyFill="1" applyBorder="1" applyAlignment="1">
      <alignment horizontal="left" vertical="center"/>
    </xf>
    <xf numFmtId="0" fontId="34" fillId="0" borderId="0" xfId="4" applyFont="1" applyFill="1" applyAlignment="1">
      <alignment horizontal="left" vertical="center" shrinkToFit="1"/>
    </xf>
    <xf numFmtId="0" fontId="34" fillId="0" borderId="0" xfId="4" applyFont="1" applyFill="1" applyBorder="1" applyAlignment="1">
      <alignment horizontal="left" vertical="center" shrinkToFit="1"/>
    </xf>
    <xf numFmtId="0" fontId="34" fillId="0" borderId="10" xfId="4" applyFont="1" applyFill="1" applyBorder="1" applyAlignment="1">
      <alignment horizontal="left" vertical="center" shrinkToFit="1"/>
    </xf>
    <xf numFmtId="0" fontId="39" fillId="0" borderId="35" xfId="4" applyFont="1" applyFill="1" applyBorder="1" applyAlignment="1">
      <alignment horizontal="center" vertical="center"/>
    </xf>
    <xf numFmtId="0" fontId="39" fillId="0" borderId="35" xfId="4" applyFont="1" applyFill="1" applyBorder="1" applyAlignment="1">
      <alignment vertical="center"/>
    </xf>
    <xf numFmtId="0" fontId="39" fillId="0" borderId="11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vertical="center"/>
    </xf>
    <xf numFmtId="0" fontId="35" fillId="0" borderId="36" xfId="4" applyFont="1" applyFill="1" applyBorder="1" applyAlignment="1">
      <alignment horizontal="center" vertical="center"/>
    </xf>
    <xf numFmtId="0" fontId="35" fillId="0" borderId="35" xfId="4" applyFont="1" applyFill="1" applyBorder="1" applyAlignment="1">
      <alignment horizontal="center" vertical="center"/>
    </xf>
    <xf numFmtId="0" fontId="35" fillId="0" borderId="11" xfId="4" applyFont="1" applyFill="1" applyBorder="1" applyAlignment="1">
      <alignment horizontal="center" vertical="center"/>
    </xf>
    <xf numFmtId="0" fontId="35" fillId="0" borderId="4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 vertical="center"/>
    </xf>
    <xf numFmtId="0" fontId="17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1" fillId="0" borderId="0" xfId="4" applyFont="1" applyFill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19" fillId="0" borderId="0" xfId="4" applyFont="1" applyFill="1" applyAlignment="1">
      <alignment horizontal="left" vertical="top" wrapText="1"/>
    </xf>
    <xf numFmtId="180" fontId="19" fillId="0" borderId="35" xfId="4" applyNumberFormat="1" applyFont="1" applyFill="1" applyBorder="1" applyAlignment="1">
      <alignment horizontal="center" vertical="center" shrinkToFit="1"/>
    </xf>
    <xf numFmtId="180" fontId="19" fillId="0" borderId="4" xfId="4" applyNumberFormat="1" applyFont="1" applyFill="1" applyBorder="1" applyAlignment="1">
      <alignment horizontal="center" vertical="center" shrinkToFit="1"/>
    </xf>
    <xf numFmtId="180" fontId="19" fillId="0" borderId="33" xfId="4" applyNumberFormat="1" applyFont="1" applyFill="1" applyBorder="1" applyAlignment="1">
      <alignment horizontal="center" vertical="center" shrinkToFit="1"/>
    </xf>
    <xf numFmtId="180" fontId="19" fillId="0" borderId="33" xfId="4" applyNumberFormat="1" applyFont="1" applyFill="1" applyBorder="1" applyAlignment="1">
      <alignment horizontal="center" vertical="center" wrapText="1" shrinkToFit="1"/>
    </xf>
    <xf numFmtId="0" fontId="3" fillId="0" borderId="33" xfId="3" applyFont="1" applyFill="1" applyBorder="1" applyAlignment="1">
      <alignment horizontal="center" vertical="center" wrapText="1" shrinkToFit="1"/>
    </xf>
    <xf numFmtId="0" fontId="14" fillId="0" borderId="38" xfId="4" applyFont="1" applyFill="1" applyBorder="1" applyAlignment="1">
      <alignment horizontal="left" vertical="center"/>
    </xf>
    <xf numFmtId="0" fontId="14" fillId="0" borderId="34" xfId="4" applyFont="1" applyFill="1" applyBorder="1" applyAlignment="1">
      <alignment horizontal="left" vertical="center"/>
    </xf>
    <xf numFmtId="180" fontId="19" fillId="0" borderId="38" xfId="4" applyNumberFormat="1" applyFont="1" applyFill="1" applyBorder="1" applyAlignment="1">
      <alignment horizontal="center" vertical="center"/>
    </xf>
    <xf numFmtId="0" fontId="23" fillId="0" borderId="29" xfId="4" applyFont="1" applyFill="1" applyBorder="1" applyAlignment="1">
      <alignment horizontal="left" vertical="center"/>
    </xf>
    <xf numFmtId="180" fontId="30" fillId="0" borderId="38" xfId="4" applyNumberFormat="1" applyFont="1" applyFill="1" applyBorder="1" applyAlignment="1">
      <alignment horizontal="center" vertical="center"/>
    </xf>
    <xf numFmtId="0" fontId="14" fillId="0" borderId="36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4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19" fillId="0" borderId="35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 shrinkToFit="1"/>
    </xf>
    <xf numFmtId="0" fontId="21" fillId="0" borderId="0" xfId="4" applyFont="1" applyFill="1" applyBorder="1" applyAlignment="1">
      <alignment horizontal="left" vertical="center" shrinkToFit="1"/>
    </xf>
    <xf numFmtId="180" fontId="30" fillId="0" borderId="33" xfId="4" applyNumberFormat="1" applyFont="1" applyFill="1" applyBorder="1" applyAlignment="1">
      <alignment horizontal="center" vertical="center" wrapText="1" shrinkToFit="1"/>
    </xf>
    <xf numFmtId="0" fontId="33" fillId="0" borderId="33" xfId="3" applyFont="1" applyFill="1" applyBorder="1" applyAlignment="1">
      <alignment horizontal="center" vertical="center" wrapText="1" shrinkToFit="1"/>
    </xf>
    <xf numFmtId="0" fontId="17" fillId="0" borderId="0" xfId="4" applyFont="1" applyFill="1" applyAlignment="1">
      <alignment horizontal="left" vertical="top" shrinkToFit="1"/>
    </xf>
    <xf numFmtId="0" fontId="3" fillId="0" borderId="3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8" fillId="0" borderId="36" xfId="4" applyFont="1" applyFill="1" applyBorder="1" applyAlignment="1">
      <alignment horizontal="center" vertical="center" shrinkToFit="1"/>
    </xf>
    <xf numFmtId="0" fontId="38" fillId="0" borderId="35" xfId="4" applyFont="1" applyFill="1" applyBorder="1" applyAlignment="1">
      <alignment horizontal="center" vertical="center" shrinkToFit="1"/>
    </xf>
    <xf numFmtId="0" fontId="38" fillId="0" borderId="37" xfId="4" applyFont="1" applyFill="1" applyBorder="1" applyAlignment="1">
      <alignment horizontal="center" vertical="center" shrinkToFit="1"/>
    </xf>
    <xf numFmtId="0" fontId="38" fillId="0" borderId="11" xfId="4" applyFont="1" applyFill="1" applyBorder="1" applyAlignment="1">
      <alignment horizontal="center" vertical="center" shrinkToFit="1"/>
    </xf>
    <xf numFmtId="0" fontId="38" fillId="0" borderId="4" xfId="4" applyFont="1" applyFill="1" applyBorder="1" applyAlignment="1">
      <alignment horizontal="center" vertical="center" shrinkToFit="1"/>
    </xf>
    <xf numFmtId="0" fontId="38" fillId="0" borderId="13" xfId="4" applyFont="1" applyFill="1" applyBorder="1" applyAlignment="1">
      <alignment horizontal="center" vertical="center" shrinkToFit="1"/>
    </xf>
    <xf numFmtId="180" fontId="30" fillId="0" borderId="33" xfId="4" applyNumberFormat="1" applyFont="1" applyFill="1" applyBorder="1" applyAlignment="1">
      <alignment horizontal="center" vertical="center" shrinkToFit="1"/>
    </xf>
    <xf numFmtId="0" fontId="35" fillId="0" borderId="0" xfId="4" applyFont="1" applyFill="1" applyBorder="1" applyAlignment="1">
      <alignment horizontal="left" vertical="center" shrinkToFit="1"/>
    </xf>
    <xf numFmtId="0" fontId="34" fillId="0" borderId="29" xfId="4" applyFont="1" applyFill="1" applyBorder="1" applyAlignment="1">
      <alignment horizontal="left" vertical="center" shrinkToFit="1"/>
    </xf>
    <xf numFmtId="0" fontId="30" fillId="0" borderId="38" xfId="4" applyFont="1" applyFill="1" applyBorder="1" applyAlignment="1">
      <alignment horizontal="center" vertical="center" textRotation="255"/>
    </xf>
    <xf numFmtId="180" fontId="30" fillId="0" borderId="0" xfId="4" applyNumberFormat="1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/>
    </xf>
    <xf numFmtId="0" fontId="30" fillId="0" borderId="35" xfId="4" applyFont="1" applyFill="1" applyBorder="1" applyAlignment="1">
      <alignment horizontal="center" vertical="center" wrapText="1"/>
    </xf>
    <xf numFmtId="0" fontId="33" fillId="0" borderId="35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vertical="center" wrapText="1"/>
    </xf>
    <xf numFmtId="0" fontId="30" fillId="0" borderId="49" xfId="4" applyFont="1" applyFill="1" applyBorder="1" applyAlignment="1">
      <alignment horizontal="center" vertical="center"/>
    </xf>
    <xf numFmtId="0" fontId="30" fillId="0" borderId="50" xfId="4" applyFont="1" applyFill="1" applyBorder="1" applyAlignment="1">
      <alignment horizontal="center" vertical="center"/>
    </xf>
    <xf numFmtId="0" fontId="30" fillId="0" borderId="51" xfId="4" applyFont="1" applyFill="1" applyBorder="1" applyAlignment="1">
      <alignment horizontal="center" vertical="center"/>
    </xf>
    <xf numFmtId="0" fontId="30" fillId="0" borderId="52" xfId="4" applyFont="1" applyFill="1" applyBorder="1" applyAlignment="1">
      <alignment horizontal="center" vertical="center"/>
    </xf>
    <xf numFmtId="180" fontId="30" fillId="0" borderId="50" xfId="4" applyNumberFormat="1" applyFont="1" applyFill="1" applyBorder="1" applyAlignment="1">
      <alignment horizontal="center" vertical="center" shrinkToFit="1"/>
    </xf>
    <xf numFmtId="180" fontId="30" fillId="0" borderId="52" xfId="4" applyNumberFormat="1" applyFont="1" applyFill="1" applyBorder="1" applyAlignment="1">
      <alignment horizontal="center" vertical="center" shrinkToFit="1"/>
    </xf>
    <xf numFmtId="0" fontId="30" fillId="0" borderId="4" xfId="4" applyFont="1" applyFill="1" applyBorder="1" applyAlignment="1">
      <alignment horizontal="center" vertical="center" wrapText="1"/>
    </xf>
    <xf numFmtId="0" fontId="34" fillId="0" borderId="36" xfId="4" applyFont="1" applyFill="1" applyBorder="1" applyAlignment="1">
      <alignment horizontal="center" vertical="center" shrinkToFit="1"/>
    </xf>
    <xf numFmtId="0" fontId="34" fillId="0" borderId="35" xfId="4" applyFont="1" applyFill="1" applyBorder="1" applyAlignment="1">
      <alignment horizontal="center" vertical="center" shrinkToFit="1"/>
    </xf>
    <xf numFmtId="0" fontId="34" fillId="0" borderId="11" xfId="4" applyFont="1" applyFill="1" applyBorder="1" applyAlignment="1">
      <alignment horizontal="center" vertical="center" shrinkToFit="1"/>
    </xf>
    <xf numFmtId="0" fontId="34" fillId="0" borderId="4" xfId="4" applyFont="1" applyFill="1" applyBorder="1" applyAlignment="1">
      <alignment horizontal="center" vertical="center" shrinkToFit="1"/>
    </xf>
    <xf numFmtId="0" fontId="34" fillId="0" borderId="0" xfId="4" applyFont="1" applyFill="1" applyAlignment="1">
      <alignment horizontal="left" vertical="top"/>
    </xf>
    <xf numFmtId="0" fontId="34" fillId="0" borderId="4" xfId="4" applyFont="1" applyFill="1" applyBorder="1" applyAlignment="1">
      <alignment horizontal="center" vertical="center"/>
    </xf>
    <xf numFmtId="180" fontId="30" fillId="0" borderId="10" xfId="4" applyNumberFormat="1" applyFont="1" applyFill="1" applyBorder="1" applyAlignment="1">
      <alignment horizontal="center" vertical="center" wrapText="1" shrinkToFit="1"/>
    </xf>
    <xf numFmtId="0" fontId="35" fillId="0" borderId="35" xfId="4" applyFont="1" applyFill="1" applyBorder="1" applyAlignment="1">
      <alignment horizontal="center" vertical="center" wrapText="1"/>
    </xf>
    <xf numFmtId="0" fontId="35" fillId="0" borderId="4" xfId="4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vertical="center" wrapText="1" shrinkToFit="1"/>
    </xf>
    <xf numFmtId="0" fontId="35" fillId="0" borderId="45" xfId="4" applyFont="1" applyFill="1" applyBorder="1" applyAlignment="1">
      <alignment horizontal="center" vertical="center" wrapText="1"/>
    </xf>
    <xf numFmtId="0" fontId="35" fillId="0" borderId="0" xfId="4" applyFont="1" applyFill="1" applyBorder="1" applyAlignment="1">
      <alignment horizontal="center" vertical="center"/>
    </xf>
    <xf numFmtId="0" fontId="30" fillId="0" borderId="36" xfId="4" applyFont="1" applyFill="1" applyBorder="1" applyAlignment="1">
      <alignment horizontal="distributed" vertical="center" justifyLastLine="1"/>
    </xf>
    <xf numFmtId="0" fontId="30" fillId="0" borderId="35" xfId="4" applyFont="1" applyFill="1" applyBorder="1" applyAlignment="1">
      <alignment horizontal="distributed" vertical="center" justifyLastLine="1"/>
    </xf>
    <xf numFmtId="0" fontId="30" fillId="0" borderId="37" xfId="4" applyFont="1" applyFill="1" applyBorder="1" applyAlignment="1">
      <alignment horizontal="distributed" vertical="center" justifyLastLine="1"/>
    </xf>
    <xf numFmtId="0" fontId="30" fillId="0" borderId="11" xfId="4" applyFont="1" applyFill="1" applyBorder="1" applyAlignment="1">
      <alignment horizontal="distributed" vertical="center" justifyLastLine="1"/>
    </xf>
    <xf numFmtId="0" fontId="30" fillId="0" borderId="4" xfId="4" applyFont="1" applyFill="1" applyBorder="1" applyAlignment="1">
      <alignment horizontal="distributed" vertical="center" justifyLastLine="1"/>
    </xf>
    <xf numFmtId="0" fontId="30" fillId="0" borderId="13" xfId="4" applyFont="1" applyFill="1" applyBorder="1" applyAlignment="1">
      <alignment horizontal="distributed" vertical="center" justifyLastLine="1"/>
    </xf>
    <xf numFmtId="180" fontId="30" fillId="0" borderId="38" xfId="4" applyNumberFormat="1" applyFont="1" applyFill="1" applyBorder="1" applyAlignment="1">
      <alignment horizontal="center" vertical="center" wrapText="1" shrinkToFit="1"/>
    </xf>
    <xf numFmtId="0" fontId="30" fillId="0" borderId="36" xfId="4" applyFont="1" applyFill="1" applyBorder="1" applyAlignment="1">
      <alignment vertical="center" shrinkToFit="1"/>
    </xf>
    <xf numFmtId="0" fontId="30" fillId="0" borderId="37" xfId="4" applyFont="1" applyFill="1" applyBorder="1" applyAlignment="1">
      <alignment vertical="center" shrinkToFit="1"/>
    </xf>
    <xf numFmtId="0" fontId="30" fillId="0" borderId="11" xfId="4" applyFont="1" applyFill="1" applyBorder="1" applyAlignment="1">
      <alignment vertical="center" shrinkToFit="1"/>
    </xf>
    <xf numFmtId="0" fontId="30" fillId="0" borderId="4" xfId="4" applyFont="1" applyFill="1" applyBorder="1" applyAlignment="1">
      <alignment vertical="center" shrinkToFit="1"/>
    </xf>
    <xf numFmtId="0" fontId="30" fillId="0" borderId="13" xfId="4" applyFont="1" applyFill="1" applyBorder="1" applyAlignment="1">
      <alignment vertical="center" shrinkToFit="1"/>
    </xf>
    <xf numFmtId="0" fontId="30" fillId="0" borderId="37" xfId="4" applyFont="1" applyFill="1" applyBorder="1" applyAlignment="1">
      <alignment horizontal="center" vertical="center" shrinkToFit="1"/>
    </xf>
    <xf numFmtId="0" fontId="30" fillId="0" borderId="13" xfId="4" applyFont="1" applyFill="1" applyBorder="1" applyAlignment="1">
      <alignment horizontal="center" vertical="center" shrinkToFit="1"/>
    </xf>
    <xf numFmtId="0" fontId="30" fillId="0" borderId="38" xfId="4" applyNumberFormat="1" applyFont="1" applyFill="1" applyBorder="1" applyAlignment="1">
      <alignment horizontal="center" vertical="center" shrinkToFit="1"/>
    </xf>
    <xf numFmtId="181" fontId="30" fillId="0" borderId="38" xfId="4" applyNumberFormat="1" applyFont="1" applyFill="1" applyBorder="1" applyAlignment="1">
      <alignment horizontal="center" vertical="center" shrinkToFit="1"/>
    </xf>
    <xf numFmtId="0" fontId="30" fillId="0" borderId="40" xfId="4" applyFont="1" applyFill="1" applyBorder="1" applyAlignment="1">
      <alignment horizontal="center" vertical="center"/>
    </xf>
    <xf numFmtId="0" fontId="30" fillId="0" borderId="53" xfId="4" applyFont="1" applyFill="1" applyBorder="1" applyAlignment="1">
      <alignment horizontal="center" vertical="center"/>
    </xf>
    <xf numFmtId="0" fontId="30" fillId="0" borderId="41" xfId="4" applyFont="1" applyFill="1" applyBorder="1" applyAlignment="1">
      <alignment horizontal="center" vertical="center"/>
    </xf>
    <xf numFmtId="0" fontId="30" fillId="0" borderId="54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vertical="center"/>
    </xf>
    <xf numFmtId="0" fontId="35" fillId="0" borderId="80" xfId="4" applyFont="1" applyFill="1" applyBorder="1" applyAlignment="1">
      <alignment vertical="center"/>
    </xf>
    <xf numFmtId="0" fontId="13" fillId="0" borderId="15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</cellXfs>
  <cellStyles count="8">
    <cellStyle name="パーセント 2" xfId="1"/>
    <cellStyle name="桁区切り 2" xfId="2"/>
    <cellStyle name="桁区切り 3" xfId="6"/>
    <cellStyle name="標準" xfId="0" builtinId="0"/>
    <cellStyle name="標準 2" xfId="3"/>
    <cellStyle name="標準 3" xfId="5"/>
    <cellStyle name="標準 4" xfId="7"/>
    <cellStyle name="標準_H24年度宜野湾市行政組織図（H24.4.1予定）3.5調整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123824</xdr:colOff>
      <xdr:row>151</xdr:row>
      <xdr:rowOff>11206</xdr:rowOff>
    </xdr:from>
    <xdr:to>
      <xdr:col>43</xdr:col>
      <xdr:colOff>60156</xdr:colOff>
      <xdr:row>161</xdr:row>
      <xdr:rowOff>30080</xdr:rowOff>
    </xdr:to>
    <xdr:sp macro="" textlink="">
      <xdr:nvSpPr>
        <xdr:cNvPr id="2" name="正方形/長方形 1"/>
        <xdr:cNvSpPr/>
      </xdr:nvSpPr>
      <xdr:spPr>
        <a:xfrm>
          <a:off x="7591424" y="13601700"/>
          <a:ext cx="1222207" cy="858755"/>
        </a:xfrm>
        <a:prstGeom prst="rect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7938</xdr:colOff>
      <xdr:row>41</xdr:row>
      <xdr:rowOff>79378</xdr:rowOff>
    </xdr:from>
    <xdr:to>
      <xdr:col>45</xdr:col>
      <xdr:colOff>31751</xdr:colOff>
      <xdr:row>45</xdr:row>
      <xdr:rowOff>63503</xdr:rowOff>
    </xdr:to>
    <xdr:sp macro="" textlink="">
      <xdr:nvSpPr>
        <xdr:cNvPr id="3" name="正方形/長方形 2"/>
        <xdr:cNvSpPr/>
      </xdr:nvSpPr>
      <xdr:spPr>
        <a:xfrm>
          <a:off x="7675563" y="3879853"/>
          <a:ext cx="1385888" cy="32702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人材育成交流センター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男女共同参画支援センター</a:t>
          </a:r>
        </a:p>
      </xdr:txBody>
    </xdr:sp>
    <xdr:clientData/>
  </xdr:twoCellAnchor>
  <xdr:twoCellAnchor>
    <xdr:from>
      <xdr:col>38</xdr:col>
      <xdr:colOff>47626</xdr:colOff>
      <xdr:row>45</xdr:row>
      <xdr:rowOff>79379</xdr:rowOff>
    </xdr:from>
    <xdr:to>
      <xdr:col>38</xdr:col>
      <xdr:colOff>47626</xdr:colOff>
      <xdr:row>47</xdr:row>
      <xdr:rowOff>4</xdr:rowOff>
    </xdr:to>
    <xdr:cxnSp macro="">
      <xdr:nvCxnSpPr>
        <xdr:cNvPr id="4" name="直線矢印コネクタ 3"/>
        <xdr:cNvCxnSpPr/>
      </xdr:nvCxnSpPr>
      <xdr:spPr>
        <a:xfrm>
          <a:off x="7915276" y="4222754"/>
          <a:ext cx="0" cy="92075"/>
        </a:xfrm>
        <a:prstGeom prst="straightConnector1">
          <a:avLst/>
        </a:prstGeom>
        <a:ln>
          <a:prstDash val="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126999</xdr:colOff>
      <xdr:row>251</xdr:row>
      <xdr:rowOff>7938</xdr:rowOff>
    </xdr:from>
    <xdr:to>
      <xdr:col>45</xdr:col>
      <xdr:colOff>0</xdr:colOff>
      <xdr:row>255</xdr:row>
      <xdr:rowOff>15876</xdr:rowOff>
    </xdr:to>
    <xdr:sp macro="" textlink="">
      <xdr:nvSpPr>
        <xdr:cNvPr id="5" name="正方形/長方形 4"/>
        <xdr:cNvSpPr/>
      </xdr:nvSpPr>
      <xdr:spPr>
        <a:xfrm>
          <a:off x="7794624" y="22267863"/>
          <a:ext cx="1235076" cy="350838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給食センター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（宜野湾、はごろも、大山）</a:t>
          </a:r>
        </a:p>
      </xdr:txBody>
    </xdr:sp>
    <xdr:clientData/>
  </xdr:twoCellAnchor>
  <xdr:twoCellAnchor>
    <xdr:from>
      <xdr:col>36</xdr:col>
      <xdr:colOff>5684</xdr:colOff>
      <xdr:row>253</xdr:row>
      <xdr:rowOff>1</xdr:rowOff>
    </xdr:from>
    <xdr:to>
      <xdr:col>37</xdr:col>
      <xdr:colOff>95246</xdr:colOff>
      <xdr:row>253</xdr:row>
      <xdr:rowOff>1</xdr:rowOff>
    </xdr:to>
    <xdr:cxnSp macro="">
      <xdr:nvCxnSpPr>
        <xdr:cNvPr id="6" name="直線矢印コネクタ 5"/>
        <xdr:cNvCxnSpPr/>
      </xdr:nvCxnSpPr>
      <xdr:spPr>
        <a:xfrm rot="5400000">
          <a:off x="7618078" y="22286582"/>
          <a:ext cx="0" cy="289587"/>
        </a:xfrm>
        <a:prstGeom prst="straightConnector1">
          <a:avLst/>
        </a:prstGeom>
        <a:ln>
          <a:prstDash val="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182377</xdr:colOff>
      <xdr:row>4</xdr:row>
      <xdr:rowOff>2</xdr:rowOff>
    </xdr:from>
    <xdr:to>
      <xdr:col>12</xdr:col>
      <xdr:colOff>364753</xdr:colOff>
      <xdr:row>69</xdr:row>
      <xdr:rowOff>10888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34409" y="1783538"/>
          <a:ext cx="9321574" cy="708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Normal="100" zoomScaleSheetLayoutView="100" workbookViewId="0">
      <selection sqref="A1:H1"/>
    </sheetView>
  </sheetViews>
  <sheetFormatPr defaultRowHeight="13.5" x14ac:dyDescent="0.15"/>
  <cols>
    <col min="1" max="1" width="1.25" style="163" customWidth="1"/>
    <col min="2" max="2" width="16.25" style="163" customWidth="1"/>
    <col min="3" max="3" width="1.25" style="163" customWidth="1"/>
    <col min="4" max="4" width="2.875" style="163" customWidth="1"/>
    <col min="5" max="5" width="17.875" style="163" customWidth="1"/>
    <col min="6" max="6" width="3" style="163" customWidth="1"/>
    <col min="7" max="7" width="25" style="163" bestFit="1" customWidth="1"/>
    <col min="8" max="8" width="18.375" style="163" bestFit="1" customWidth="1"/>
    <col min="9" max="16384" width="9" style="163"/>
  </cols>
  <sheetData>
    <row r="1" spans="1:14" ht="21" x14ac:dyDescent="0.15">
      <c r="A1" s="361" t="s">
        <v>307</v>
      </c>
      <c r="B1" s="362"/>
      <c r="C1" s="362"/>
      <c r="D1" s="362"/>
      <c r="E1" s="362"/>
      <c r="F1" s="362"/>
      <c r="G1" s="362"/>
      <c r="H1" s="362"/>
      <c r="I1" s="1"/>
      <c r="J1" s="1"/>
      <c r="K1" s="1"/>
      <c r="L1" s="1"/>
      <c r="M1" s="1"/>
      <c r="N1" s="1"/>
    </row>
    <row r="2" spans="1:14" x14ac:dyDescent="0.15">
      <c r="B2" s="2"/>
      <c r="C2" s="2"/>
      <c r="D2" s="2"/>
      <c r="E2" s="2"/>
      <c r="F2" s="2"/>
      <c r="G2" s="2"/>
      <c r="H2" s="168" t="s">
        <v>558</v>
      </c>
    </row>
    <row r="3" spans="1:14" ht="22.5" customHeight="1" x14ac:dyDescent="0.15">
      <c r="A3" s="164"/>
      <c r="B3" s="76" t="s">
        <v>0</v>
      </c>
      <c r="C3" s="81"/>
      <c r="D3" s="76"/>
      <c r="E3" s="78" t="s">
        <v>1</v>
      </c>
      <c r="F3" s="77"/>
      <c r="G3" s="79" t="s">
        <v>2</v>
      </c>
      <c r="H3" s="80" t="s">
        <v>3</v>
      </c>
    </row>
    <row r="4" spans="1:14" ht="26.25" customHeight="1" x14ac:dyDescent="0.15">
      <c r="A4" s="165"/>
      <c r="B4" s="3" t="s">
        <v>604</v>
      </c>
      <c r="C4" s="82"/>
      <c r="D4" s="3"/>
      <c r="E4" s="3" t="s">
        <v>603</v>
      </c>
      <c r="F4" s="4"/>
      <c r="G4" s="5" t="s">
        <v>308</v>
      </c>
      <c r="H4" s="6" t="s">
        <v>4</v>
      </c>
    </row>
    <row r="5" spans="1:14" ht="26.25" customHeight="1" x14ac:dyDescent="0.15">
      <c r="A5" s="165"/>
      <c r="B5" s="3" t="s">
        <v>602</v>
      </c>
      <c r="C5" s="82"/>
      <c r="D5" s="3"/>
      <c r="E5" s="3" t="s">
        <v>601</v>
      </c>
      <c r="F5" s="4"/>
      <c r="G5" s="5" t="s">
        <v>309</v>
      </c>
      <c r="H5" s="6" t="s">
        <v>5</v>
      </c>
    </row>
    <row r="6" spans="1:14" ht="26.25" customHeight="1" x14ac:dyDescent="0.15">
      <c r="A6" s="165"/>
      <c r="B6" s="3" t="s">
        <v>600</v>
      </c>
      <c r="C6" s="82"/>
      <c r="D6" s="3"/>
      <c r="E6" s="3" t="s">
        <v>599</v>
      </c>
      <c r="F6" s="4"/>
      <c r="G6" s="5" t="s">
        <v>310</v>
      </c>
      <c r="H6" s="6" t="s">
        <v>6</v>
      </c>
    </row>
    <row r="7" spans="1:14" ht="26.25" customHeight="1" x14ac:dyDescent="0.15">
      <c r="A7" s="165"/>
      <c r="B7" s="3" t="s">
        <v>598</v>
      </c>
      <c r="C7" s="82"/>
      <c r="D7" s="3"/>
      <c r="E7" s="3" t="s">
        <v>597</v>
      </c>
      <c r="F7" s="4"/>
      <c r="G7" s="5" t="s">
        <v>311</v>
      </c>
      <c r="H7" s="6" t="s">
        <v>7</v>
      </c>
    </row>
    <row r="8" spans="1:14" ht="26.25" customHeight="1" x14ac:dyDescent="0.15">
      <c r="A8" s="165"/>
      <c r="B8" s="3" t="s">
        <v>596</v>
      </c>
      <c r="C8" s="82"/>
      <c r="D8" s="3"/>
      <c r="E8" s="3" t="s">
        <v>595</v>
      </c>
      <c r="F8" s="4"/>
      <c r="G8" s="5" t="s">
        <v>312</v>
      </c>
      <c r="H8" s="6" t="s">
        <v>8</v>
      </c>
    </row>
    <row r="9" spans="1:14" ht="26.25" customHeight="1" x14ac:dyDescent="0.15">
      <c r="A9" s="165"/>
      <c r="B9" s="3" t="s">
        <v>594</v>
      </c>
      <c r="C9" s="82"/>
      <c r="D9" s="3"/>
      <c r="E9" s="3" t="s">
        <v>593</v>
      </c>
      <c r="F9" s="4"/>
      <c r="G9" s="5" t="s">
        <v>313</v>
      </c>
      <c r="H9" s="6" t="s">
        <v>9</v>
      </c>
    </row>
    <row r="10" spans="1:14" ht="26.25" customHeight="1" x14ac:dyDescent="0.15">
      <c r="A10" s="165"/>
      <c r="B10" s="3" t="s">
        <v>592</v>
      </c>
      <c r="C10" s="82"/>
      <c r="D10" s="3"/>
      <c r="E10" s="3" t="s">
        <v>591</v>
      </c>
      <c r="F10" s="4"/>
      <c r="G10" s="169" t="s">
        <v>605</v>
      </c>
      <c r="H10" s="6" t="s">
        <v>10</v>
      </c>
    </row>
    <row r="11" spans="1:14" ht="26.25" customHeight="1" x14ac:dyDescent="0.15">
      <c r="A11" s="165"/>
      <c r="B11" s="3" t="s">
        <v>590</v>
      </c>
      <c r="C11" s="82"/>
      <c r="D11" s="3"/>
      <c r="E11" s="3" t="s">
        <v>589</v>
      </c>
      <c r="F11" s="4"/>
      <c r="G11" s="5" t="s">
        <v>314</v>
      </c>
      <c r="H11" s="6" t="s">
        <v>11</v>
      </c>
    </row>
    <row r="12" spans="1:14" ht="26.25" customHeight="1" x14ac:dyDescent="0.15">
      <c r="A12" s="165"/>
      <c r="B12" s="3" t="s">
        <v>588</v>
      </c>
      <c r="C12" s="82"/>
      <c r="D12" s="3"/>
      <c r="E12" s="3" t="s">
        <v>587</v>
      </c>
      <c r="F12" s="4"/>
      <c r="G12" s="5" t="s">
        <v>315</v>
      </c>
      <c r="H12" s="6" t="s">
        <v>12</v>
      </c>
    </row>
    <row r="13" spans="1:14" ht="26.25" customHeight="1" x14ac:dyDescent="0.15">
      <c r="A13" s="165"/>
      <c r="B13" s="3" t="s">
        <v>586</v>
      </c>
      <c r="C13" s="82"/>
      <c r="D13" s="3"/>
      <c r="E13" s="3" t="s">
        <v>585</v>
      </c>
      <c r="F13" s="4"/>
      <c r="G13" s="5" t="s">
        <v>316</v>
      </c>
      <c r="H13" s="6" t="s">
        <v>13</v>
      </c>
    </row>
    <row r="14" spans="1:14" ht="26.25" customHeight="1" x14ac:dyDescent="0.15">
      <c r="A14" s="165"/>
      <c r="B14" s="3" t="s">
        <v>584</v>
      </c>
      <c r="C14" s="82"/>
      <c r="D14" s="3"/>
      <c r="E14" s="270" t="s">
        <v>583</v>
      </c>
      <c r="F14" s="4"/>
      <c r="G14" s="5" t="s">
        <v>317</v>
      </c>
      <c r="H14" s="6" t="s">
        <v>14</v>
      </c>
    </row>
    <row r="15" spans="1:14" ht="26.25" customHeight="1" x14ac:dyDescent="0.15">
      <c r="A15" s="165"/>
      <c r="B15" s="3" t="s">
        <v>582</v>
      </c>
      <c r="C15" s="82"/>
      <c r="D15" s="3"/>
      <c r="E15" s="3" t="s">
        <v>581</v>
      </c>
      <c r="F15" s="4"/>
      <c r="G15" s="5" t="s">
        <v>304</v>
      </c>
      <c r="H15" s="6" t="s">
        <v>15</v>
      </c>
    </row>
    <row r="16" spans="1:14" ht="26.25" customHeight="1" x14ac:dyDescent="0.15">
      <c r="A16" s="165"/>
      <c r="B16" s="3" t="s">
        <v>580</v>
      </c>
      <c r="C16" s="82"/>
      <c r="D16" s="3"/>
      <c r="E16" s="3" t="s">
        <v>579</v>
      </c>
      <c r="F16" s="4"/>
      <c r="G16" s="5" t="s">
        <v>318</v>
      </c>
      <c r="H16" s="6" t="s">
        <v>16</v>
      </c>
    </row>
    <row r="17" spans="1:10" ht="26.25" customHeight="1" x14ac:dyDescent="0.15">
      <c r="A17" s="165"/>
      <c r="B17" s="3" t="s">
        <v>578</v>
      </c>
      <c r="C17" s="82"/>
      <c r="D17" s="3"/>
      <c r="E17" s="3" t="s">
        <v>577</v>
      </c>
      <c r="F17" s="4"/>
      <c r="G17" s="5" t="s">
        <v>319</v>
      </c>
      <c r="H17" s="6" t="s">
        <v>17</v>
      </c>
    </row>
    <row r="18" spans="1:10" ht="26.25" customHeight="1" x14ac:dyDescent="0.15">
      <c r="A18" s="165"/>
      <c r="B18" s="3" t="s">
        <v>576</v>
      </c>
      <c r="C18" s="82"/>
      <c r="D18" s="3"/>
      <c r="E18" s="3" t="s">
        <v>575</v>
      </c>
      <c r="F18" s="4"/>
      <c r="G18" s="5" t="s">
        <v>320</v>
      </c>
      <c r="H18" s="6" t="s">
        <v>18</v>
      </c>
    </row>
    <row r="19" spans="1:10" ht="26.25" customHeight="1" x14ac:dyDescent="0.15">
      <c r="A19" s="165"/>
      <c r="B19" s="3" t="s">
        <v>574</v>
      </c>
      <c r="C19" s="82"/>
      <c r="D19" s="3"/>
      <c r="E19" s="3" t="s">
        <v>573</v>
      </c>
      <c r="F19" s="4"/>
      <c r="G19" s="5" t="s">
        <v>321</v>
      </c>
      <c r="H19" s="6" t="s">
        <v>19</v>
      </c>
    </row>
    <row r="20" spans="1:10" ht="26.25" customHeight="1" x14ac:dyDescent="0.15">
      <c r="A20" s="165"/>
      <c r="B20" s="3" t="s">
        <v>572</v>
      </c>
      <c r="C20" s="82"/>
      <c r="D20" s="3"/>
      <c r="E20" s="3" t="s">
        <v>571</v>
      </c>
      <c r="F20" s="4"/>
      <c r="G20" s="5" t="s">
        <v>322</v>
      </c>
      <c r="H20" s="6" t="s">
        <v>20</v>
      </c>
    </row>
    <row r="21" spans="1:10" ht="26.25" customHeight="1" x14ac:dyDescent="0.15">
      <c r="A21" s="165"/>
      <c r="B21" s="3" t="s">
        <v>570</v>
      </c>
      <c r="C21" s="82"/>
      <c r="D21" s="3"/>
      <c r="E21" s="3" t="s">
        <v>569</v>
      </c>
      <c r="F21" s="4"/>
      <c r="G21" s="5" t="s">
        <v>323</v>
      </c>
      <c r="H21" s="6" t="s">
        <v>21</v>
      </c>
    </row>
    <row r="22" spans="1:10" ht="26.25" customHeight="1" x14ac:dyDescent="0.15">
      <c r="A22" s="165"/>
      <c r="B22" s="3" t="s">
        <v>568</v>
      </c>
      <c r="C22" s="82"/>
      <c r="D22" s="3"/>
      <c r="E22" s="3" t="s">
        <v>567</v>
      </c>
      <c r="F22" s="4"/>
      <c r="G22" s="5" t="s">
        <v>324</v>
      </c>
      <c r="H22" s="6" t="s">
        <v>22</v>
      </c>
    </row>
    <row r="23" spans="1:10" ht="26.25" customHeight="1" x14ac:dyDescent="0.15">
      <c r="A23" s="165"/>
      <c r="B23" s="3" t="s">
        <v>566</v>
      </c>
      <c r="C23" s="82"/>
      <c r="D23" s="3"/>
      <c r="E23" s="3" t="s">
        <v>565</v>
      </c>
      <c r="F23" s="4"/>
      <c r="G23" s="169" t="s">
        <v>606</v>
      </c>
      <c r="H23" s="6" t="s">
        <v>23</v>
      </c>
      <c r="J23" s="271"/>
    </row>
    <row r="24" spans="1:10" ht="26.25" customHeight="1" x14ac:dyDescent="0.15">
      <c r="A24" s="165"/>
      <c r="B24" s="3" t="s">
        <v>564</v>
      </c>
      <c r="C24" s="82"/>
      <c r="D24" s="3"/>
      <c r="E24" s="3" t="s">
        <v>563</v>
      </c>
      <c r="F24" s="4"/>
      <c r="G24" s="5" t="s">
        <v>325</v>
      </c>
      <c r="H24" s="6" t="s">
        <v>24</v>
      </c>
    </row>
    <row r="25" spans="1:10" ht="26.25" customHeight="1" x14ac:dyDescent="0.15">
      <c r="A25" s="165"/>
      <c r="B25" s="3" t="s">
        <v>562</v>
      </c>
      <c r="C25" s="82"/>
      <c r="D25" s="3"/>
      <c r="E25" s="3" t="s">
        <v>561</v>
      </c>
      <c r="F25" s="4"/>
      <c r="G25" s="5" t="s">
        <v>326</v>
      </c>
      <c r="H25" s="6" t="s">
        <v>25</v>
      </c>
    </row>
    <row r="26" spans="1:10" ht="26.25" customHeight="1" x14ac:dyDescent="0.15">
      <c r="A26" s="166"/>
      <c r="B26" s="7" t="s">
        <v>560</v>
      </c>
      <c r="C26" s="83"/>
      <c r="D26" s="7"/>
      <c r="E26" s="7" t="s">
        <v>559</v>
      </c>
      <c r="F26" s="8"/>
      <c r="G26" s="9" t="s">
        <v>327</v>
      </c>
      <c r="H26" s="10" t="s">
        <v>26</v>
      </c>
    </row>
    <row r="27" spans="1:10" x14ac:dyDescent="0.15">
      <c r="B27" s="2"/>
      <c r="C27" s="2"/>
      <c r="D27" s="2"/>
      <c r="E27" s="2"/>
      <c r="F27" s="2"/>
      <c r="G27" s="2"/>
      <c r="H27" s="11" t="s">
        <v>607</v>
      </c>
    </row>
    <row r="28" spans="1:10" x14ac:dyDescent="0.15">
      <c r="B28" s="2"/>
      <c r="C28" s="2"/>
      <c r="D28" s="2"/>
      <c r="E28" s="2"/>
      <c r="F28" s="2"/>
      <c r="G28" s="2"/>
      <c r="H28" s="2"/>
    </row>
    <row r="29" spans="1:10" x14ac:dyDescent="0.15">
      <c r="B29" s="2"/>
      <c r="C29" s="2"/>
      <c r="D29" s="2"/>
      <c r="E29" s="2"/>
      <c r="F29" s="2"/>
      <c r="G29" s="2"/>
      <c r="H29" s="2"/>
    </row>
    <row r="30" spans="1:10" x14ac:dyDescent="0.15">
      <c r="B30" s="2"/>
      <c r="C30" s="2"/>
      <c r="D30" s="2"/>
      <c r="E30" s="2"/>
      <c r="F30" s="2"/>
      <c r="G30" s="2"/>
      <c r="H30" s="2"/>
    </row>
    <row r="31" spans="1:10" x14ac:dyDescent="0.15">
      <c r="B31" s="2"/>
      <c r="C31" s="2"/>
      <c r="D31" s="2"/>
      <c r="E31" s="2"/>
      <c r="F31" s="2"/>
      <c r="G31" s="2"/>
      <c r="H31" s="2"/>
    </row>
    <row r="32" spans="1:10" x14ac:dyDescent="0.15">
      <c r="B32" s="2"/>
      <c r="C32" s="2"/>
      <c r="D32" s="2"/>
      <c r="E32" s="2"/>
      <c r="F32" s="2"/>
      <c r="G32" s="2"/>
      <c r="H32" s="2"/>
    </row>
    <row r="33" spans="2:8" x14ac:dyDescent="0.15">
      <c r="B33" s="2"/>
      <c r="C33" s="2"/>
      <c r="D33" s="2"/>
      <c r="E33" s="2"/>
      <c r="F33" s="2"/>
      <c r="G33" s="2"/>
      <c r="H33" s="2"/>
    </row>
    <row r="34" spans="2:8" x14ac:dyDescent="0.15">
      <c r="B34" s="2"/>
      <c r="C34" s="2"/>
      <c r="D34" s="2"/>
      <c r="E34" s="2"/>
      <c r="F34" s="2"/>
      <c r="G34" s="2"/>
      <c r="H34" s="2"/>
    </row>
    <row r="35" spans="2:8" x14ac:dyDescent="0.15">
      <c r="B35" s="2"/>
      <c r="C35" s="2"/>
      <c r="D35" s="2"/>
      <c r="E35" s="2"/>
      <c r="F35" s="2"/>
      <c r="G35" s="2"/>
      <c r="H35" s="2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x14ac:dyDescent="0.15">
      <c r="B38" s="2"/>
      <c r="C38" s="2"/>
      <c r="D38" s="2"/>
      <c r="E38" s="2"/>
      <c r="F38" s="2"/>
      <c r="G38" s="2"/>
      <c r="H38" s="2"/>
    </row>
    <row r="39" spans="2:8" x14ac:dyDescent="0.15">
      <c r="B39" s="2"/>
      <c r="C39" s="2"/>
      <c r="D39" s="2"/>
      <c r="E39" s="2"/>
      <c r="F39" s="2"/>
      <c r="G39" s="2"/>
      <c r="H39" s="2"/>
    </row>
    <row r="40" spans="2:8" x14ac:dyDescent="0.15">
      <c r="B40" s="2"/>
      <c r="C40" s="2"/>
      <c r="D40" s="2"/>
      <c r="E40" s="2"/>
      <c r="F40" s="2"/>
      <c r="G40" s="2"/>
      <c r="H40" s="2"/>
    </row>
  </sheetData>
  <mergeCells count="1">
    <mergeCell ref="A1:H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showGridLines="0" view="pageBreakPreview" zoomScaleNormal="100" zoomScaleSheetLayoutView="100" workbookViewId="0">
      <selection sqref="A1:H1"/>
    </sheetView>
  </sheetViews>
  <sheetFormatPr defaultRowHeight="14.25" customHeight="1" x14ac:dyDescent="0.15"/>
  <cols>
    <col min="1" max="1" width="4" style="13" customWidth="1"/>
    <col min="2" max="2" width="35.5" style="14" customWidth="1"/>
    <col min="3" max="4" width="1.875" style="12" customWidth="1"/>
    <col min="5" max="5" width="26.125" style="12" customWidth="1"/>
    <col min="6" max="6" width="1.875" style="12" customWidth="1"/>
    <col min="7" max="7" width="17.125" style="15" customWidth="1"/>
    <col min="8" max="8" width="1.875" style="12" customWidth="1"/>
    <col min="9" max="16384" width="9" style="12"/>
  </cols>
  <sheetData>
    <row r="1" spans="1:8" ht="21" x14ac:dyDescent="0.15">
      <c r="A1" s="361" t="s">
        <v>328</v>
      </c>
      <c r="B1" s="371"/>
      <c r="C1" s="371"/>
      <c r="D1" s="371"/>
      <c r="E1" s="371"/>
      <c r="F1" s="371"/>
      <c r="G1" s="371"/>
      <c r="H1" s="371"/>
    </row>
    <row r="3" spans="1:8" ht="14.25" customHeight="1" x14ac:dyDescent="0.15">
      <c r="A3" s="366" t="s">
        <v>329</v>
      </c>
      <c r="B3" s="366"/>
      <c r="C3" s="367"/>
      <c r="D3" s="368" t="s">
        <v>330</v>
      </c>
      <c r="E3" s="369"/>
      <c r="F3" s="370" t="s">
        <v>331</v>
      </c>
      <c r="G3" s="366"/>
      <c r="H3" s="366"/>
    </row>
    <row r="4" spans="1:8" ht="14.25" customHeight="1" x14ac:dyDescent="0.15">
      <c r="A4" s="16" t="s">
        <v>332</v>
      </c>
      <c r="B4" s="269" t="s">
        <v>333</v>
      </c>
      <c r="C4" s="18"/>
      <c r="D4" s="19"/>
      <c r="E4" s="4"/>
      <c r="F4" s="18"/>
      <c r="G4" s="3"/>
      <c r="H4" s="20"/>
    </row>
    <row r="5" spans="1:8" ht="14.25" customHeight="1" x14ac:dyDescent="0.15">
      <c r="A5" s="16"/>
      <c r="B5" s="17" t="s">
        <v>334</v>
      </c>
      <c r="C5" s="18"/>
      <c r="D5" s="19"/>
      <c r="E5" s="4"/>
      <c r="F5" s="18"/>
      <c r="G5" s="3"/>
      <c r="H5" s="20"/>
    </row>
    <row r="6" spans="1:8" ht="14.25" customHeight="1" x14ac:dyDescent="0.15">
      <c r="A6" s="16"/>
      <c r="B6" s="21" t="s">
        <v>335</v>
      </c>
      <c r="C6" s="18"/>
      <c r="D6" s="19"/>
      <c r="E6" s="4" t="s">
        <v>336</v>
      </c>
      <c r="F6" s="18"/>
      <c r="G6" s="74" t="s">
        <v>337</v>
      </c>
      <c r="H6" s="20"/>
    </row>
    <row r="7" spans="1:8" ht="14.25" customHeight="1" x14ac:dyDescent="0.15">
      <c r="A7" s="16"/>
      <c r="B7" s="21" t="s">
        <v>338</v>
      </c>
      <c r="C7" s="18"/>
      <c r="D7" s="19"/>
      <c r="E7" s="4" t="s">
        <v>339</v>
      </c>
      <c r="F7" s="18"/>
      <c r="G7" s="74" t="s">
        <v>340</v>
      </c>
      <c r="H7" s="20"/>
    </row>
    <row r="8" spans="1:8" ht="14.25" customHeight="1" x14ac:dyDescent="0.15">
      <c r="A8" s="16"/>
      <c r="B8" s="21" t="s">
        <v>670</v>
      </c>
      <c r="C8" s="18"/>
      <c r="D8" s="19"/>
      <c r="E8" s="4" t="s">
        <v>341</v>
      </c>
      <c r="F8" s="18"/>
      <c r="G8" s="74" t="s">
        <v>342</v>
      </c>
      <c r="H8" s="20"/>
    </row>
    <row r="9" spans="1:8" ht="14.25" customHeight="1" x14ac:dyDescent="0.15">
      <c r="A9" s="16"/>
      <c r="B9" s="21" t="s">
        <v>671</v>
      </c>
      <c r="C9" s="18"/>
      <c r="D9" s="19"/>
      <c r="E9" s="4" t="s">
        <v>343</v>
      </c>
      <c r="F9" s="18"/>
      <c r="G9" s="74" t="s">
        <v>344</v>
      </c>
      <c r="H9" s="20"/>
    </row>
    <row r="10" spans="1:8" ht="14.25" customHeight="1" x14ac:dyDescent="0.15">
      <c r="A10" s="16"/>
      <c r="B10" s="21" t="s">
        <v>345</v>
      </c>
      <c r="C10" s="18"/>
      <c r="D10" s="19"/>
      <c r="E10" s="4" t="s">
        <v>346</v>
      </c>
      <c r="F10" s="18"/>
      <c r="G10" s="74" t="s">
        <v>347</v>
      </c>
      <c r="H10" s="20"/>
    </row>
    <row r="11" spans="1:8" ht="14.25" customHeight="1" x14ac:dyDescent="0.15">
      <c r="A11" s="16"/>
      <c r="B11" s="21" t="s">
        <v>348</v>
      </c>
      <c r="C11" s="18"/>
      <c r="D11" s="19"/>
      <c r="E11" s="4" t="s">
        <v>346</v>
      </c>
      <c r="F11" s="18"/>
      <c r="G11" s="74" t="s">
        <v>349</v>
      </c>
      <c r="H11" s="20"/>
    </row>
    <row r="12" spans="1:8" ht="14.25" customHeight="1" x14ac:dyDescent="0.15">
      <c r="A12" s="16"/>
      <c r="B12" s="17" t="s">
        <v>350</v>
      </c>
      <c r="C12" s="18"/>
      <c r="D12" s="19"/>
      <c r="E12" s="4"/>
      <c r="F12" s="18"/>
      <c r="G12" s="74"/>
      <c r="H12" s="20"/>
    </row>
    <row r="13" spans="1:8" ht="14.25" customHeight="1" x14ac:dyDescent="0.15">
      <c r="A13" s="16"/>
      <c r="B13" s="21" t="s">
        <v>351</v>
      </c>
      <c r="C13" s="18"/>
      <c r="D13" s="19"/>
      <c r="E13" s="4" t="s">
        <v>352</v>
      </c>
      <c r="F13" s="18"/>
      <c r="G13" s="74" t="s">
        <v>353</v>
      </c>
      <c r="H13" s="20"/>
    </row>
    <row r="14" spans="1:8" ht="14.25" customHeight="1" x14ac:dyDescent="0.15">
      <c r="A14" s="16"/>
      <c r="B14" s="21" t="s">
        <v>354</v>
      </c>
      <c r="C14" s="18"/>
      <c r="D14" s="19"/>
      <c r="E14" s="4" t="s">
        <v>355</v>
      </c>
      <c r="F14" s="18"/>
      <c r="G14" s="74" t="s">
        <v>356</v>
      </c>
      <c r="H14" s="20"/>
    </row>
    <row r="15" spans="1:8" ht="14.25" customHeight="1" x14ac:dyDescent="0.15">
      <c r="A15" s="16"/>
      <c r="B15" s="21" t="s">
        <v>357</v>
      </c>
      <c r="C15" s="18"/>
      <c r="D15" s="19"/>
      <c r="E15" s="4" t="s">
        <v>358</v>
      </c>
      <c r="F15" s="18"/>
      <c r="G15" s="74" t="s">
        <v>359</v>
      </c>
      <c r="H15" s="20"/>
    </row>
    <row r="16" spans="1:8" ht="14.25" customHeight="1" x14ac:dyDescent="0.15">
      <c r="A16" s="16"/>
      <c r="B16" s="21" t="s">
        <v>360</v>
      </c>
      <c r="C16" s="18"/>
      <c r="D16" s="19"/>
      <c r="E16" s="4" t="s">
        <v>358</v>
      </c>
      <c r="F16" s="18"/>
      <c r="G16" s="74" t="s">
        <v>361</v>
      </c>
      <c r="H16" s="20"/>
    </row>
    <row r="17" spans="1:8" ht="14.25" customHeight="1" x14ac:dyDescent="0.15">
      <c r="A17" s="16"/>
      <c r="B17" s="21" t="s">
        <v>668</v>
      </c>
      <c r="C17" s="18"/>
      <c r="D17" s="19"/>
      <c r="E17" s="4" t="s">
        <v>362</v>
      </c>
      <c r="F17" s="18"/>
      <c r="G17" s="74" t="s">
        <v>363</v>
      </c>
      <c r="H17" s="20"/>
    </row>
    <row r="18" spans="1:8" s="170" customFormat="1" ht="14.25" customHeight="1" x14ac:dyDescent="0.15">
      <c r="A18" s="16"/>
      <c r="B18" s="21" t="s">
        <v>669</v>
      </c>
      <c r="C18" s="18"/>
      <c r="D18" s="19"/>
      <c r="E18" s="4" t="s">
        <v>362</v>
      </c>
      <c r="F18" s="18"/>
      <c r="G18" s="74" t="s">
        <v>364</v>
      </c>
      <c r="H18" s="20"/>
    </row>
    <row r="19" spans="1:8" ht="14.25" customHeight="1" x14ac:dyDescent="0.15">
      <c r="A19" s="16"/>
      <c r="B19" s="17" t="s">
        <v>365</v>
      </c>
      <c r="C19" s="18"/>
      <c r="D19" s="19"/>
      <c r="E19" s="4"/>
      <c r="F19" s="18"/>
      <c r="G19" s="74"/>
      <c r="H19" s="20"/>
    </row>
    <row r="20" spans="1:8" ht="14.25" customHeight="1" x14ac:dyDescent="0.15">
      <c r="A20" s="16"/>
      <c r="B20" s="21" t="s">
        <v>366</v>
      </c>
      <c r="C20" s="18"/>
      <c r="D20" s="19"/>
      <c r="E20" s="4" t="s">
        <v>367</v>
      </c>
      <c r="F20" s="18"/>
      <c r="G20" s="74" t="s">
        <v>368</v>
      </c>
      <c r="H20" s="20"/>
    </row>
    <row r="21" spans="1:8" ht="14.25" customHeight="1" x14ac:dyDescent="0.15">
      <c r="A21" s="16"/>
      <c r="B21" s="21" t="s">
        <v>369</v>
      </c>
      <c r="C21" s="18"/>
      <c r="D21" s="19"/>
      <c r="E21" s="4" t="s">
        <v>370</v>
      </c>
      <c r="F21" s="18"/>
      <c r="G21" s="74" t="s">
        <v>371</v>
      </c>
      <c r="H21" s="20"/>
    </row>
    <row r="22" spans="1:8" ht="14.25" customHeight="1" x14ac:dyDescent="0.15">
      <c r="A22" s="16"/>
      <c r="B22" s="21" t="s">
        <v>372</v>
      </c>
      <c r="C22" s="18"/>
      <c r="D22" s="19"/>
      <c r="E22" s="4" t="s">
        <v>373</v>
      </c>
      <c r="F22" s="18"/>
      <c r="G22" s="74" t="s">
        <v>374</v>
      </c>
      <c r="H22" s="20"/>
    </row>
    <row r="23" spans="1:8" ht="14.25" customHeight="1" x14ac:dyDescent="0.15">
      <c r="A23" s="16"/>
      <c r="B23" s="21" t="s">
        <v>375</v>
      </c>
      <c r="C23" s="18"/>
      <c r="D23" s="19"/>
      <c r="E23" s="4" t="s">
        <v>376</v>
      </c>
      <c r="F23" s="18"/>
      <c r="G23" s="74" t="s">
        <v>377</v>
      </c>
      <c r="H23" s="20"/>
    </row>
    <row r="24" spans="1:8" ht="14.25" customHeight="1" x14ac:dyDescent="0.15">
      <c r="A24" s="16"/>
      <c r="B24" s="21" t="s">
        <v>378</v>
      </c>
      <c r="C24" s="18"/>
      <c r="D24" s="19"/>
      <c r="E24" s="4" t="s">
        <v>379</v>
      </c>
      <c r="F24" s="18"/>
      <c r="G24" s="74" t="s">
        <v>380</v>
      </c>
      <c r="H24" s="20"/>
    </row>
    <row r="25" spans="1:8" ht="14.25" customHeight="1" x14ac:dyDescent="0.15">
      <c r="A25" s="16"/>
      <c r="B25" s="21" t="s">
        <v>381</v>
      </c>
      <c r="C25" s="18"/>
      <c r="D25" s="19"/>
      <c r="E25" s="4" t="s">
        <v>382</v>
      </c>
      <c r="F25" s="18"/>
      <c r="G25" s="74" t="s">
        <v>383</v>
      </c>
      <c r="H25" s="20"/>
    </row>
    <row r="26" spans="1:8" ht="14.25" customHeight="1" x14ac:dyDescent="0.15">
      <c r="A26" s="16"/>
      <c r="B26" s="21" t="s">
        <v>384</v>
      </c>
      <c r="C26" s="18"/>
      <c r="D26" s="19"/>
      <c r="E26" s="4" t="s">
        <v>385</v>
      </c>
      <c r="F26" s="18"/>
      <c r="G26" s="74" t="s">
        <v>386</v>
      </c>
      <c r="H26" s="20"/>
    </row>
    <row r="27" spans="1:8" ht="14.25" customHeight="1" x14ac:dyDescent="0.15">
      <c r="A27" s="16"/>
      <c r="B27" s="21" t="s">
        <v>387</v>
      </c>
      <c r="C27" s="18"/>
      <c r="D27" s="19"/>
      <c r="E27" s="4" t="s">
        <v>388</v>
      </c>
      <c r="F27" s="18"/>
      <c r="G27" s="74" t="s">
        <v>389</v>
      </c>
      <c r="H27" s="20"/>
    </row>
    <row r="28" spans="1:8" ht="14.25" customHeight="1" x14ac:dyDescent="0.15">
      <c r="A28" s="16"/>
      <c r="B28" s="21" t="s">
        <v>390</v>
      </c>
      <c r="C28" s="18"/>
      <c r="D28" s="19"/>
      <c r="E28" s="4" t="s">
        <v>391</v>
      </c>
      <c r="F28" s="18"/>
      <c r="G28" s="74" t="s">
        <v>392</v>
      </c>
      <c r="H28" s="20"/>
    </row>
    <row r="29" spans="1:8" ht="14.25" customHeight="1" x14ac:dyDescent="0.15">
      <c r="A29" s="16"/>
      <c r="B29" s="17" t="s">
        <v>393</v>
      </c>
      <c r="C29" s="18"/>
      <c r="D29" s="19"/>
      <c r="E29" s="4"/>
      <c r="F29" s="18"/>
      <c r="G29" s="74"/>
      <c r="H29" s="20"/>
    </row>
    <row r="30" spans="1:8" ht="14.25" customHeight="1" x14ac:dyDescent="0.15">
      <c r="A30" s="16"/>
      <c r="B30" s="21" t="s">
        <v>394</v>
      </c>
      <c r="C30" s="18"/>
      <c r="D30" s="19"/>
      <c r="E30" s="4" t="s">
        <v>367</v>
      </c>
      <c r="F30" s="18"/>
      <c r="G30" s="74" t="s">
        <v>395</v>
      </c>
      <c r="H30" s="20"/>
    </row>
    <row r="31" spans="1:8" ht="14.25" customHeight="1" x14ac:dyDescent="0.15">
      <c r="A31" s="16"/>
      <c r="B31" s="21" t="s">
        <v>396</v>
      </c>
      <c r="C31" s="18"/>
      <c r="D31" s="19"/>
      <c r="E31" s="4" t="s">
        <v>370</v>
      </c>
      <c r="F31" s="18"/>
      <c r="G31" s="74" t="s">
        <v>397</v>
      </c>
      <c r="H31" s="20"/>
    </row>
    <row r="32" spans="1:8" ht="14.25" customHeight="1" x14ac:dyDescent="0.15">
      <c r="A32" s="16"/>
      <c r="B32" s="21" t="s">
        <v>398</v>
      </c>
      <c r="C32" s="18"/>
      <c r="D32" s="19"/>
      <c r="E32" s="4" t="s">
        <v>373</v>
      </c>
      <c r="F32" s="18"/>
      <c r="G32" s="74" t="s">
        <v>399</v>
      </c>
      <c r="H32" s="20"/>
    </row>
    <row r="33" spans="1:8" ht="14.25" customHeight="1" x14ac:dyDescent="0.15">
      <c r="A33" s="16"/>
      <c r="B33" s="21" t="s">
        <v>400</v>
      </c>
      <c r="C33" s="18"/>
      <c r="D33" s="19"/>
      <c r="E33" s="4" t="s">
        <v>376</v>
      </c>
      <c r="F33" s="18"/>
      <c r="G33" s="74" t="s">
        <v>401</v>
      </c>
      <c r="H33" s="20"/>
    </row>
    <row r="34" spans="1:8" ht="14.25" customHeight="1" x14ac:dyDescent="0.15">
      <c r="A34" s="16"/>
      <c r="B34" s="21" t="s">
        <v>402</v>
      </c>
      <c r="C34" s="18"/>
      <c r="D34" s="19"/>
      <c r="E34" s="4" t="s">
        <v>379</v>
      </c>
      <c r="F34" s="18"/>
      <c r="G34" s="74" t="s">
        <v>403</v>
      </c>
      <c r="H34" s="20"/>
    </row>
    <row r="35" spans="1:8" ht="14.25" customHeight="1" x14ac:dyDescent="0.15">
      <c r="A35" s="16"/>
      <c r="B35" s="21" t="s">
        <v>404</v>
      </c>
      <c r="C35" s="18"/>
      <c r="D35" s="19"/>
      <c r="E35" s="4" t="s">
        <v>382</v>
      </c>
      <c r="F35" s="18"/>
      <c r="G35" s="74" t="s">
        <v>405</v>
      </c>
      <c r="H35" s="20"/>
    </row>
    <row r="36" spans="1:8" ht="14.25" customHeight="1" x14ac:dyDescent="0.15">
      <c r="A36" s="16"/>
      <c r="B36" s="21" t="s">
        <v>406</v>
      </c>
      <c r="C36" s="18"/>
      <c r="D36" s="19"/>
      <c r="E36" s="4" t="s">
        <v>385</v>
      </c>
      <c r="F36" s="18"/>
      <c r="G36" s="74" t="s">
        <v>407</v>
      </c>
      <c r="H36" s="20"/>
    </row>
    <row r="37" spans="1:8" ht="14.25" customHeight="1" x14ac:dyDescent="0.15">
      <c r="A37" s="16"/>
      <c r="B37" s="21" t="s">
        <v>408</v>
      </c>
      <c r="C37" s="18"/>
      <c r="D37" s="19"/>
      <c r="E37" s="4" t="s">
        <v>388</v>
      </c>
      <c r="F37" s="18"/>
      <c r="G37" s="74" t="s">
        <v>409</v>
      </c>
      <c r="H37" s="20"/>
    </row>
    <row r="38" spans="1:8" ht="14.25" customHeight="1" x14ac:dyDescent="0.15">
      <c r="A38" s="16"/>
      <c r="B38" s="21" t="s">
        <v>410</v>
      </c>
      <c r="C38" s="18"/>
      <c r="D38" s="19"/>
      <c r="E38" s="4" t="s">
        <v>391</v>
      </c>
      <c r="F38" s="18"/>
      <c r="G38" s="74" t="s">
        <v>411</v>
      </c>
      <c r="H38" s="20"/>
    </row>
    <row r="39" spans="1:8" ht="14.25" customHeight="1" x14ac:dyDescent="0.15">
      <c r="A39" s="16"/>
      <c r="B39" s="17" t="s">
        <v>412</v>
      </c>
      <c r="C39" s="18"/>
      <c r="D39" s="19"/>
      <c r="E39" s="4"/>
      <c r="F39" s="18"/>
      <c r="G39" s="74"/>
      <c r="H39" s="20"/>
    </row>
    <row r="40" spans="1:8" ht="14.25" customHeight="1" x14ac:dyDescent="0.15">
      <c r="A40" s="16"/>
      <c r="B40" s="21" t="s">
        <v>413</v>
      </c>
      <c r="C40" s="18"/>
      <c r="D40" s="19"/>
      <c r="E40" s="4" t="s">
        <v>414</v>
      </c>
      <c r="F40" s="18"/>
      <c r="G40" s="74" t="s">
        <v>415</v>
      </c>
      <c r="H40" s="20"/>
    </row>
    <row r="41" spans="1:8" ht="14.25" customHeight="1" x14ac:dyDescent="0.15">
      <c r="A41" s="16"/>
      <c r="B41" s="21" t="s">
        <v>416</v>
      </c>
      <c r="C41" s="18"/>
      <c r="D41" s="19"/>
      <c r="E41" s="4" t="s">
        <v>417</v>
      </c>
      <c r="F41" s="18"/>
      <c r="G41" s="74" t="s">
        <v>418</v>
      </c>
      <c r="H41" s="20"/>
    </row>
    <row r="42" spans="1:8" ht="14.25" customHeight="1" x14ac:dyDescent="0.15">
      <c r="A42" s="16"/>
      <c r="B42" s="21" t="s">
        <v>419</v>
      </c>
      <c r="C42" s="18"/>
      <c r="D42" s="19"/>
      <c r="E42" s="4" t="s">
        <v>420</v>
      </c>
      <c r="F42" s="18"/>
      <c r="G42" s="74" t="s">
        <v>421</v>
      </c>
      <c r="H42" s="20"/>
    </row>
    <row r="43" spans="1:8" ht="14.25" customHeight="1" x14ac:dyDescent="0.15">
      <c r="A43" s="16"/>
      <c r="B43" s="21" t="s">
        <v>422</v>
      </c>
      <c r="C43" s="18"/>
      <c r="D43" s="19"/>
      <c r="E43" s="4" t="s">
        <v>423</v>
      </c>
      <c r="F43" s="18"/>
      <c r="G43" s="74" t="s">
        <v>424</v>
      </c>
      <c r="H43" s="20"/>
    </row>
    <row r="44" spans="1:8" ht="14.25" customHeight="1" x14ac:dyDescent="0.15">
      <c r="A44" s="16"/>
      <c r="B44" s="17" t="s">
        <v>425</v>
      </c>
      <c r="C44" s="18"/>
      <c r="D44" s="19"/>
      <c r="E44" s="4"/>
      <c r="F44" s="18"/>
      <c r="G44" s="74"/>
      <c r="H44" s="20"/>
    </row>
    <row r="45" spans="1:8" ht="14.25" customHeight="1" x14ac:dyDescent="0.15">
      <c r="A45" s="16"/>
      <c r="B45" s="21" t="s">
        <v>665</v>
      </c>
      <c r="C45" s="18"/>
      <c r="D45" s="19"/>
      <c r="E45" s="4" t="s">
        <v>426</v>
      </c>
      <c r="F45" s="18"/>
      <c r="G45" s="74" t="s">
        <v>427</v>
      </c>
      <c r="H45" s="20"/>
    </row>
    <row r="46" spans="1:8" ht="14.25" customHeight="1" x14ac:dyDescent="0.15">
      <c r="A46" s="16"/>
      <c r="B46" s="21" t="s">
        <v>666</v>
      </c>
      <c r="C46" s="18"/>
      <c r="D46" s="19"/>
      <c r="E46" s="4" t="s">
        <v>373</v>
      </c>
      <c r="F46" s="18"/>
      <c r="G46" s="74" t="s">
        <v>428</v>
      </c>
      <c r="H46" s="20"/>
    </row>
    <row r="47" spans="1:8" ht="14.25" customHeight="1" x14ac:dyDescent="0.15">
      <c r="A47" s="16"/>
      <c r="B47" s="21" t="s">
        <v>667</v>
      </c>
      <c r="C47" s="18"/>
      <c r="D47" s="19"/>
      <c r="E47" s="4" t="s">
        <v>429</v>
      </c>
      <c r="F47" s="18"/>
      <c r="G47" s="74" t="s">
        <v>430</v>
      </c>
      <c r="H47" s="20"/>
    </row>
    <row r="48" spans="1:8" ht="14.25" customHeight="1" x14ac:dyDescent="0.15">
      <c r="A48" s="16"/>
      <c r="B48" s="17" t="s">
        <v>431</v>
      </c>
      <c r="C48" s="18"/>
      <c r="D48" s="19"/>
      <c r="E48" s="4"/>
      <c r="F48" s="18"/>
      <c r="G48" s="74"/>
      <c r="H48" s="20"/>
    </row>
    <row r="49" spans="1:8" ht="14.25" customHeight="1" x14ac:dyDescent="0.15">
      <c r="A49" s="16"/>
      <c r="B49" s="21" t="s">
        <v>432</v>
      </c>
      <c r="C49" s="18"/>
      <c r="D49" s="19"/>
      <c r="E49" s="4" t="s">
        <v>433</v>
      </c>
      <c r="F49" s="18"/>
      <c r="G49" s="74" t="s">
        <v>434</v>
      </c>
      <c r="H49" s="20"/>
    </row>
    <row r="50" spans="1:8" ht="14.25" customHeight="1" x14ac:dyDescent="0.15">
      <c r="A50" s="16"/>
      <c r="B50" s="21" t="s">
        <v>435</v>
      </c>
      <c r="C50" s="18"/>
      <c r="D50" s="19"/>
      <c r="E50" s="4" t="s">
        <v>436</v>
      </c>
      <c r="F50" s="18"/>
      <c r="G50" s="74" t="s">
        <v>437</v>
      </c>
      <c r="H50" s="20"/>
    </row>
    <row r="51" spans="1:8" ht="14.25" customHeight="1" x14ac:dyDescent="0.15">
      <c r="A51" s="16"/>
      <c r="B51" s="21" t="s">
        <v>438</v>
      </c>
      <c r="C51" s="18"/>
      <c r="D51" s="19"/>
      <c r="E51" s="4" t="s">
        <v>439</v>
      </c>
      <c r="F51" s="18"/>
      <c r="G51" s="74" t="s">
        <v>440</v>
      </c>
      <c r="H51" s="20"/>
    </row>
    <row r="52" spans="1:8" ht="14.25" customHeight="1" x14ac:dyDescent="0.15">
      <c r="A52" s="16"/>
      <c r="B52" s="21" t="s">
        <v>441</v>
      </c>
      <c r="C52" s="18"/>
      <c r="D52" s="19"/>
      <c r="E52" s="4" t="s">
        <v>442</v>
      </c>
      <c r="F52" s="18"/>
      <c r="G52" s="74" t="s">
        <v>443</v>
      </c>
      <c r="H52" s="20"/>
    </row>
    <row r="53" spans="1:8" ht="14.25" customHeight="1" x14ac:dyDescent="0.15">
      <c r="A53" s="16"/>
      <c r="B53" s="21" t="s">
        <v>444</v>
      </c>
      <c r="C53" s="18"/>
      <c r="D53" s="19"/>
      <c r="E53" s="4" t="s">
        <v>445</v>
      </c>
      <c r="F53" s="18"/>
      <c r="G53" s="74" t="s">
        <v>262</v>
      </c>
      <c r="H53" s="20"/>
    </row>
    <row r="54" spans="1:8" ht="14.25" customHeight="1" x14ac:dyDescent="0.15">
      <c r="A54" s="22"/>
      <c r="B54" s="23" t="s">
        <v>446</v>
      </c>
      <c r="C54" s="24"/>
      <c r="D54" s="25"/>
      <c r="E54" s="8" t="s">
        <v>447</v>
      </c>
      <c r="F54" s="24"/>
      <c r="G54" s="75" t="s">
        <v>448</v>
      </c>
      <c r="H54" s="26"/>
    </row>
    <row r="55" spans="1:8" ht="14.25" customHeight="1" x14ac:dyDescent="0.15">
      <c r="A55" s="27"/>
      <c r="B55" s="21"/>
      <c r="C55" s="18"/>
      <c r="D55" s="18"/>
      <c r="E55" s="18"/>
      <c r="F55" s="18"/>
      <c r="G55" s="3"/>
      <c r="H55" s="18"/>
    </row>
    <row r="56" spans="1:8" s="170" customFormat="1" ht="14.25" customHeight="1" x14ac:dyDescent="0.15">
      <c r="A56" s="171"/>
      <c r="B56" s="21"/>
      <c r="C56" s="18"/>
      <c r="D56" s="18"/>
      <c r="E56" s="18"/>
      <c r="F56" s="18"/>
      <c r="G56" s="3"/>
      <c r="H56" s="18"/>
    </row>
    <row r="57" spans="1:8" ht="14.25" customHeight="1" x14ac:dyDescent="0.15">
      <c r="A57" s="27"/>
      <c r="B57" s="21"/>
      <c r="C57" s="18"/>
      <c r="D57" s="18"/>
      <c r="E57" s="18"/>
      <c r="F57" s="18"/>
      <c r="G57" s="3"/>
      <c r="H57" s="18"/>
    </row>
    <row r="58" spans="1:8" ht="21" customHeight="1" x14ac:dyDescent="0.15">
      <c r="A58" s="361"/>
      <c r="B58" s="371"/>
      <c r="C58" s="371"/>
      <c r="D58" s="371"/>
      <c r="E58" s="371"/>
      <c r="F58" s="371"/>
      <c r="G58" s="371"/>
      <c r="H58" s="371"/>
    </row>
    <row r="59" spans="1:8" ht="14.25" customHeight="1" x14ac:dyDescent="0.15">
      <c r="H59" s="86" t="s">
        <v>608</v>
      </c>
    </row>
    <row r="60" spans="1:8" ht="14.25" customHeight="1" x14ac:dyDescent="0.15">
      <c r="A60" s="366" t="s">
        <v>329</v>
      </c>
      <c r="B60" s="366"/>
      <c r="C60" s="367"/>
      <c r="D60" s="368" t="s">
        <v>330</v>
      </c>
      <c r="E60" s="369"/>
      <c r="F60" s="370" t="s">
        <v>331</v>
      </c>
      <c r="G60" s="366"/>
      <c r="H60" s="366"/>
    </row>
    <row r="61" spans="1:8" ht="14.25" customHeight="1" x14ac:dyDescent="0.15">
      <c r="A61" s="16"/>
      <c r="B61" s="17" t="s">
        <v>449</v>
      </c>
      <c r="C61" s="18"/>
      <c r="D61" s="19"/>
      <c r="E61" s="4"/>
      <c r="F61" s="18"/>
      <c r="G61" s="74"/>
      <c r="H61" s="20"/>
    </row>
    <row r="62" spans="1:8" ht="14.25" customHeight="1" x14ac:dyDescent="0.15">
      <c r="A62" s="16"/>
      <c r="B62" s="21" t="s">
        <v>672</v>
      </c>
      <c r="C62" s="18"/>
      <c r="D62" s="19"/>
      <c r="E62" s="4" t="s">
        <v>450</v>
      </c>
      <c r="F62" s="18"/>
      <c r="G62" s="74" t="s">
        <v>451</v>
      </c>
      <c r="H62" s="20"/>
    </row>
    <row r="63" spans="1:8" ht="14.25" customHeight="1" x14ac:dyDescent="0.15">
      <c r="A63" s="16"/>
      <c r="B63" s="21" t="s">
        <v>673</v>
      </c>
      <c r="C63" s="18"/>
      <c r="D63" s="19"/>
      <c r="E63" s="4" t="s">
        <v>452</v>
      </c>
      <c r="F63" s="18"/>
      <c r="G63" s="74" t="s">
        <v>453</v>
      </c>
      <c r="H63" s="20"/>
    </row>
    <row r="64" spans="1:8" ht="14.25" customHeight="1" x14ac:dyDescent="0.15">
      <c r="A64" s="16"/>
      <c r="B64" s="17" t="s">
        <v>454</v>
      </c>
      <c r="C64" s="18"/>
      <c r="D64" s="19"/>
      <c r="E64" s="4"/>
      <c r="F64" s="18"/>
      <c r="G64" s="18"/>
      <c r="H64" s="20"/>
    </row>
    <row r="65" spans="1:8" ht="14.25" customHeight="1" x14ac:dyDescent="0.15">
      <c r="A65" s="16"/>
      <c r="B65" s="21" t="s">
        <v>675</v>
      </c>
      <c r="C65" s="18"/>
      <c r="D65" s="19"/>
      <c r="E65" s="4" t="s">
        <v>455</v>
      </c>
      <c r="F65" s="18"/>
      <c r="G65" s="72" t="s">
        <v>306</v>
      </c>
      <c r="H65" s="20"/>
    </row>
    <row r="66" spans="1:8" ht="14.25" customHeight="1" x14ac:dyDescent="0.15">
      <c r="A66" s="16"/>
      <c r="B66" s="21" t="s">
        <v>540</v>
      </c>
      <c r="C66" s="18"/>
      <c r="D66" s="19"/>
      <c r="E66" s="4" t="s">
        <v>305</v>
      </c>
      <c r="F66" s="18"/>
      <c r="G66" s="72" t="s">
        <v>306</v>
      </c>
      <c r="H66" s="20"/>
    </row>
    <row r="67" spans="1:8" ht="14.25" customHeight="1" x14ac:dyDescent="0.15">
      <c r="A67" s="16"/>
      <c r="B67" s="21" t="s">
        <v>456</v>
      </c>
      <c r="C67" s="18"/>
      <c r="D67" s="19"/>
      <c r="E67" s="4" t="s">
        <v>305</v>
      </c>
      <c r="F67" s="18"/>
      <c r="G67" s="72" t="s">
        <v>306</v>
      </c>
      <c r="H67" s="20"/>
    </row>
    <row r="68" spans="1:8" s="170" customFormat="1" ht="14.25" customHeight="1" x14ac:dyDescent="0.15">
      <c r="A68" s="16"/>
      <c r="B68" s="21" t="s">
        <v>676</v>
      </c>
      <c r="C68" s="18"/>
      <c r="D68" s="19"/>
      <c r="E68" s="4" t="s">
        <v>305</v>
      </c>
      <c r="F68" s="18"/>
      <c r="G68" s="72" t="s">
        <v>306</v>
      </c>
      <c r="H68" s="20"/>
    </row>
    <row r="69" spans="1:8" s="170" customFormat="1" ht="14.25" customHeight="1" x14ac:dyDescent="0.15">
      <c r="A69" s="16"/>
      <c r="B69" s="21" t="s">
        <v>457</v>
      </c>
      <c r="C69" s="18"/>
      <c r="D69" s="19"/>
      <c r="E69" s="4" t="s">
        <v>305</v>
      </c>
      <c r="F69" s="18"/>
      <c r="G69" s="72" t="s">
        <v>458</v>
      </c>
      <c r="H69" s="20"/>
    </row>
    <row r="70" spans="1:8" ht="14.25" customHeight="1" x14ac:dyDescent="0.15">
      <c r="A70" s="16"/>
      <c r="B70" s="21" t="s">
        <v>674</v>
      </c>
      <c r="C70" s="18"/>
      <c r="D70" s="19"/>
      <c r="E70" s="4" t="s">
        <v>305</v>
      </c>
      <c r="F70" s="18"/>
      <c r="G70" s="72" t="s">
        <v>459</v>
      </c>
      <c r="H70" s="20"/>
    </row>
    <row r="71" spans="1:8" s="170" customFormat="1" ht="14.25" customHeight="1" x14ac:dyDescent="0.15">
      <c r="A71" s="16"/>
      <c r="B71" s="21" t="s">
        <v>677</v>
      </c>
      <c r="C71" s="18"/>
      <c r="D71" s="19"/>
      <c r="E71" s="4" t="s">
        <v>460</v>
      </c>
      <c r="F71" s="18"/>
      <c r="G71" s="72" t="s">
        <v>461</v>
      </c>
      <c r="H71" s="20"/>
    </row>
    <row r="72" spans="1:8" ht="14.25" customHeight="1" x14ac:dyDescent="0.15">
      <c r="A72" s="16"/>
      <c r="B72" s="21" t="s">
        <v>678</v>
      </c>
      <c r="C72" s="18"/>
      <c r="D72" s="19"/>
      <c r="E72" s="4" t="s">
        <v>462</v>
      </c>
      <c r="F72" s="18"/>
      <c r="G72" s="72" t="s">
        <v>463</v>
      </c>
      <c r="H72" s="20"/>
    </row>
    <row r="73" spans="1:8" ht="14.25" customHeight="1" x14ac:dyDescent="0.15">
      <c r="A73" s="16"/>
      <c r="B73" s="21" t="s">
        <v>679</v>
      </c>
      <c r="C73" s="18"/>
      <c r="D73" s="19"/>
      <c r="E73" s="4" t="s">
        <v>680</v>
      </c>
      <c r="F73" s="18"/>
      <c r="G73" s="72" t="s">
        <v>464</v>
      </c>
      <c r="H73" s="20"/>
    </row>
    <row r="74" spans="1:8" s="359" customFormat="1" ht="14.25" customHeight="1" x14ac:dyDescent="0.15">
      <c r="A74" s="16"/>
      <c r="B74" s="21" t="s">
        <v>465</v>
      </c>
      <c r="C74" s="18"/>
      <c r="D74" s="19"/>
      <c r="E74" s="4" t="s">
        <v>436</v>
      </c>
      <c r="F74" s="18"/>
      <c r="G74" s="72" t="s">
        <v>466</v>
      </c>
      <c r="H74" s="20"/>
    </row>
    <row r="75" spans="1:8" ht="14.25" customHeight="1" x14ac:dyDescent="0.15">
      <c r="A75" s="16"/>
      <c r="B75" s="360" t="s">
        <v>691</v>
      </c>
      <c r="C75" s="18"/>
      <c r="D75" s="19"/>
      <c r="E75" s="4" t="s">
        <v>688</v>
      </c>
      <c r="F75" s="18"/>
      <c r="G75" s="72" t="s">
        <v>689</v>
      </c>
      <c r="H75" s="20"/>
    </row>
    <row r="76" spans="1:8" ht="14.25" customHeight="1" x14ac:dyDescent="0.15">
      <c r="A76" s="16"/>
      <c r="B76" s="17" t="s">
        <v>467</v>
      </c>
      <c r="C76" s="18"/>
      <c r="D76" s="19"/>
      <c r="E76" s="4"/>
      <c r="F76" s="18"/>
      <c r="G76" s="72"/>
      <c r="H76" s="20"/>
    </row>
    <row r="77" spans="1:8" ht="14.25" customHeight="1" x14ac:dyDescent="0.15">
      <c r="A77" s="16"/>
      <c r="B77" s="21" t="s">
        <v>468</v>
      </c>
      <c r="C77" s="18"/>
      <c r="D77" s="19"/>
      <c r="E77" s="4" t="s">
        <v>469</v>
      </c>
      <c r="F77" s="18"/>
      <c r="G77" s="72" t="s">
        <v>470</v>
      </c>
      <c r="H77" s="20"/>
    </row>
    <row r="78" spans="1:8" ht="14.25" customHeight="1" x14ac:dyDescent="0.15">
      <c r="A78" s="16"/>
      <c r="B78" s="21" t="s">
        <v>541</v>
      </c>
      <c r="C78" s="18"/>
      <c r="D78" s="19"/>
      <c r="E78" s="4" t="s">
        <v>362</v>
      </c>
      <c r="F78" s="18"/>
      <c r="G78" s="72" t="s">
        <v>471</v>
      </c>
      <c r="H78" s="20"/>
    </row>
    <row r="79" spans="1:8" ht="14.25" customHeight="1" x14ac:dyDescent="0.15">
      <c r="A79" s="16"/>
      <c r="B79" s="21" t="s">
        <v>681</v>
      </c>
      <c r="C79" s="18"/>
      <c r="D79" s="19"/>
      <c r="E79" s="4" t="s">
        <v>472</v>
      </c>
      <c r="F79" s="18"/>
      <c r="G79" s="72" t="s">
        <v>473</v>
      </c>
      <c r="H79" s="20"/>
    </row>
    <row r="80" spans="1:8" s="167" customFormat="1" ht="14.25" customHeight="1" x14ac:dyDescent="0.15">
      <c r="A80" s="16" t="s">
        <v>332</v>
      </c>
      <c r="B80" s="269" t="s">
        <v>474</v>
      </c>
      <c r="C80" s="18"/>
      <c r="D80" s="19"/>
      <c r="E80" s="4"/>
      <c r="F80" s="18"/>
      <c r="G80" s="72"/>
      <c r="H80" s="20"/>
    </row>
    <row r="81" spans="1:8" ht="14.25" customHeight="1" x14ac:dyDescent="0.15">
      <c r="A81" s="16"/>
      <c r="B81" s="21" t="s">
        <v>475</v>
      </c>
      <c r="C81" s="18"/>
      <c r="D81" s="19"/>
      <c r="E81" s="4" t="s">
        <v>476</v>
      </c>
      <c r="F81" s="18"/>
      <c r="G81" s="72" t="s">
        <v>477</v>
      </c>
      <c r="H81" s="20"/>
    </row>
    <row r="82" spans="1:8" ht="14.25" customHeight="1" x14ac:dyDescent="0.15">
      <c r="A82" s="16"/>
      <c r="B82" s="21" t="s">
        <v>478</v>
      </c>
      <c r="C82" s="18"/>
      <c r="D82" s="19"/>
      <c r="E82" s="4" t="s">
        <v>479</v>
      </c>
      <c r="F82" s="18"/>
      <c r="G82" s="72" t="s">
        <v>480</v>
      </c>
      <c r="H82" s="20"/>
    </row>
    <row r="83" spans="1:8" ht="14.25" customHeight="1" x14ac:dyDescent="0.15">
      <c r="A83" s="16"/>
      <c r="B83" s="21" t="s">
        <v>481</v>
      </c>
      <c r="C83" s="18"/>
      <c r="D83" s="19"/>
      <c r="E83" s="4" t="s">
        <v>482</v>
      </c>
      <c r="F83" s="18"/>
      <c r="G83" s="72" t="s">
        <v>483</v>
      </c>
      <c r="H83" s="20"/>
    </row>
    <row r="84" spans="1:8" ht="14.25" customHeight="1" x14ac:dyDescent="0.15">
      <c r="A84" s="16"/>
      <c r="B84" s="21" t="s">
        <v>484</v>
      </c>
      <c r="C84" s="18"/>
      <c r="D84" s="19"/>
      <c r="E84" s="4" t="s">
        <v>485</v>
      </c>
      <c r="F84" s="18"/>
      <c r="G84" s="72" t="s">
        <v>486</v>
      </c>
      <c r="H84" s="20"/>
    </row>
    <row r="85" spans="1:8" ht="14.25" customHeight="1" x14ac:dyDescent="0.15">
      <c r="A85" s="16" t="s">
        <v>332</v>
      </c>
      <c r="B85" s="269" t="s">
        <v>487</v>
      </c>
      <c r="C85" s="18"/>
      <c r="D85" s="19"/>
      <c r="E85" s="4"/>
      <c r="F85" s="18"/>
      <c r="G85" s="72"/>
      <c r="H85" s="20"/>
    </row>
    <row r="86" spans="1:8" ht="14.25" customHeight="1" x14ac:dyDescent="0.15">
      <c r="A86" s="16"/>
      <c r="B86" s="21" t="s">
        <v>682</v>
      </c>
      <c r="C86" s="18"/>
      <c r="D86" s="19"/>
      <c r="E86" s="4" t="s">
        <v>683</v>
      </c>
      <c r="F86" s="18"/>
      <c r="G86" s="72" t="s">
        <v>488</v>
      </c>
      <c r="H86" s="20"/>
    </row>
    <row r="87" spans="1:8" ht="14.25" customHeight="1" x14ac:dyDescent="0.15">
      <c r="A87" s="16"/>
      <c r="B87" s="21" t="s">
        <v>489</v>
      </c>
      <c r="C87" s="18"/>
      <c r="D87" s="19"/>
      <c r="E87" s="4" t="s">
        <v>684</v>
      </c>
      <c r="F87" s="18"/>
      <c r="G87" s="72" t="s">
        <v>490</v>
      </c>
      <c r="H87" s="20"/>
    </row>
    <row r="88" spans="1:8" ht="14.25" customHeight="1" x14ac:dyDescent="0.15">
      <c r="A88" s="16"/>
      <c r="B88" s="21" t="s">
        <v>491</v>
      </c>
      <c r="C88" s="18"/>
      <c r="D88" s="19"/>
      <c r="E88" s="4" t="s">
        <v>492</v>
      </c>
      <c r="F88" s="18"/>
      <c r="G88" s="72" t="s">
        <v>493</v>
      </c>
      <c r="H88" s="20"/>
    </row>
    <row r="89" spans="1:8" ht="14.25" customHeight="1" x14ac:dyDescent="0.15">
      <c r="A89" s="16"/>
      <c r="B89" s="21" t="s">
        <v>542</v>
      </c>
      <c r="C89" s="18"/>
      <c r="D89" s="19"/>
      <c r="E89" s="4" t="s">
        <v>492</v>
      </c>
      <c r="F89" s="18"/>
      <c r="G89" s="72" t="s">
        <v>494</v>
      </c>
      <c r="H89" s="20"/>
    </row>
    <row r="90" spans="1:8" ht="14.25" customHeight="1" x14ac:dyDescent="0.15">
      <c r="A90" s="16"/>
      <c r="B90" s="21" t="s">
        <v>495</v>
      </c>
      <c r="C90" s="18"/>
      <c r="D90" s="19"/>
      <c r="E90" s="4" t="s">
        <v>496</v>
      </c>
      <c r="F90" s="18"/>
      <c r="G90" s="72" t="s">
        <v>497</v>
      </c>
      <c r="H90" s="20"/>
    </row>
    <row r="91" spans="1:8" ht="14.25" customHeight="1" x14ac:dyDescent="0.15">
      <c r="A91" s="16" t="s">
        <v>332</v>
      </c>
      <c r="B91" s="269" t="s">
        <v>498</v>
      </c>
      <c r="C91" s="18"/>
      <c r="D91" s="19"/>
      <c r="E91" s="4"/>
      <c r="F91" s="18"/>
      <c r="G91" s="72"/>
      <c r="H91" s="20"/>
    </row>
    <row r="92" spans="1:8" ht="14.25" customHeight="1" x14ac:dyDescent="0.15">
      <c r="A92" s="16"/>
      <c r="B92" s="21" t="s">
        <v>499</v>
      </c>
      <c r="C92" s="18"/>
      <c r="D92" s="19"/>
      <c r="E92" s="4" t="s">
        <v>500</v>
      </c>
      <c r="F92" s="18"/>
      <c r="G92" s="72" t="s">
        <v>501</v>
      </c>
      <c r="H92" s="20"/>
    </row>
    <row r="93" spans="1:8" ht="14.25" customHeight="1" x14ac:dyDescent="0.15">
      <c r="A93" s="16"/>
      <c r="B93" s="21" t="s">
        <v>502</v>
      </c>
      <c r="C93" s="18"/>
      <c r="D93" s="19"/>
      <c r="E93" s="4" t="s">
        <v>503</v>
      </c>
      <c r="F93" s="18"/>
      <c r="G93" s="72" t="s">
        <v>504</v>
      </c>
      <c r="H93" s="20"/>
    </row>
    <row r="94" spans="1:8" ht="14.25" customHeight="1" x14ac:dyDescent="0.15">
      <c r="A94" s="16" t="s">
        <v>332</v>
      </c>
      <c r="B94" s="269" t="s">
        <v>505</v>
      </c>
      <c r="C94" s="18"/>
      <c r="D94" s="19"/>
      <c r="E94" s="4"/>
      <c r="F94" s="18"/>
      <c r="G94" s="72"/>
      <c r="H94" s="20"/>
    </row>
    <row r="95" spans="1:8" ht="14.25" customHeight="1" x14ac:dyDescent="0.15">
      <c r="A95" s="16"/>
      <c r="B95" s="21" t="s">
        <v>506</v>
      </c>
      <c r="C95" s="18"/>
      <c r="D95" s="19"/>
      <c r="E95" s="4" t="s">
        <v>336</v>
      </c>
      <c r="F95" s="18"/>
      <c r="G95" s="72" t="s">
        <v>507</v>
      </c>
      <c r="H95" s="20"/>
    </row>
    <row r="96" spans="1:8" ht="14.25" customHeight="1" x14ac:dyDescent="0.15">
      <c r="A96" s="16"/>
      <c r="B96" s="21" t="s">
        <v>508</v>
      </c>
      <c r="C96" s="18"/>
      <c r="D96" s="19"/>
      <c r="E96" s="4" t="s">
        <v>509</v>
      </c>
      <c r="F96" s="18"/>
      <c r="G96" s="72" t="s">
        <v>510</v>
      </c>
      <c r="H96" s="20"/>
    </row>
    <row r="97" spans="1:8" ht="14.25" customHeight="1" x14ac:dyDescent="0.15">
      <c r="A97" s="16"/>
      <c r="B97" s="21" t="s">
        <v>511</v>
      </c>
      <c r="C97" s="18"/>
      <c r="D97" s="19"/>
      <c r="E97" s="4" t="s">
        <v>512</v>
      </c>
      <c r="F97" s="18"/>
      <c r="G97" s="72" t="s">
        <v>513</v>
      </c>
      <c r="H97" s="20"/>
    </row>
    <row r="98" spans="1:8" ht="14.25" customHeight="1" x14ac:dyDescent="0.15">
      <c r="A98" s="16"/>
      <c r="B98" s="21" t="s">
        <v>685</v>
      </c>
      <c r="C98" s="18"/>
      <c r="D98" s="19"/>
      <c r="E98" s="4" t="s">
        <v>514</v>
      </c>
      <c r="F98" s="18"/>
      <c r="G98" s="72" t="s">
        <v>515</v>
      </c>
      <c r="H98" s="20"/>
    </row>
    <row r="99" spans="1:8" ht="14.25" customHeight="1" x14ac:dyDescent="0.15">
      <c r="A99" s="16"/>
      <c r="B99" s="21" t="s">
        <v>690</v>
      </c>
      <c r="C99" s="18"/>
      <c r="D99" s="19"/>
      <c r="E99" s="4" t="s">
        <v>516</v>
      </c>
      <c r="F99" s="363" t="s">
        <v>517</v>
      </c>
      <c r="G99" s="364"/>
      <c r="H99" s="365"/>
    </row>
    <row r="100" spans="1:8" ht="14.25" customHeight="1" x14ac:dyDescent="0.15">
      <c r="A100" s="16"/>
      <c r="B100" s="21" t="s">
        <v>518</v>
      </c>
      <c r="C100" s="18"/>
      <c r="D100" s="19"/>
      <c r="E100" s="4" t="s">
        <v>519</v>
      </c>
      <c r="F100" s="172"/>
      <c r="G100" s="173" t="s">
        <v>520</v>
      </c>
      <c r="H100" s="174"/>
    </row>
    <row r="101" spans="1:8" ht="14.25" customHeight="1" x14ac:dyDescent="0.15">
      <c r="A101" s="16"/>
      <c r="B101" s="21" t="s">
        <v>521</v>
      </c>
      <c r="C101" s="18"/>
      <c r="D101" s="19"/>
      <c r="E101" s="4" t="s">
        <v>522</v>
      </c>
      <c r="F101" s="18"/>
      <c r="G101" s="72" t="s">
        <v>523</v>
      </c>
      <c r="H101" s="20"/>
    </row>
    <row r="102" spans="1:8" ht="14.25" customHeight="1" x14ac:dyDescent="0.15">
      <c r="A102" s="16"/>
      <c r="B102" s="21" t="s">
        <v>686</v>
      </c>
      <c r="C102" s="18"/>
      <c r="D102" s="19"/>
      <c r="E102" s="4" t="s">
        <v>687</v>
      </c>
      <c r="F102" s="18"/>
      <c r="G102" s="72" t="s">
        <v>524</v>
      </c>
      <c r="H102" s="20"/>
    </row>
    <row r="103" spans="1:8" ht="14.25" customHeight="1" x14ac:dyDescent="0.15">
      <c r="A103" s="16"/>
      <c r="B103" s="21" t="s">
        <v>525</v>
      </c>
      <c r="C103" s="18"/>
      <c r="D103" s="19"/>
      <c r="E103" s="94" t="s">
        <v>526</v>
      </c>
      <c r="F103" s="18"/>
      <c r="G103" s="72" t="s">
        <v>527</v>
      </c>
      <c r="H103" s="20"/>
    </row>
    <row r="104" spans="1:8" ht="14.25" customHeight="1" x14ac:dyDescent="0.15">
      <c r="A104" s="16"/>
      <c r="B104" s="21" t="s">
        <v>528</v>
      </c>
      <c r="C104" s="18"/>
      <c r="D104" s="19"/>
      <c r="E104" s="4" t="s">
        <v>529</v>
      </c>
      <c r="F104" s="18"/>
      <c r="G104" s="72" t="s">
        <v>530</v>
      </c>
      <c r="H104" s="20"/>
    </row>
    <row r="105" spans="1:8" ht="14.25" customHeight="1" x14ac:dyDescent="0.15">
      <c r="A105" s="16"/>
      <c r="B105" s="21" t="s">
        <v>531</v>
      </c>
      <c r="C105" s="18"/>
      <c r="D105" s="19"/>
      <c r="E105" s="4" t="s">
        <v>532</v>
      </c>
      <c r="F105" s="18"/>
      <c r="G105" s="72" t="s">
        <v>533</v>
      </c>
      <c r="H105" s="20"/>
    </row>
    <row r="106" spans="1:8" ht="14.25" customHeight="1" x14ac:dyDescent="0.15">
      <c r="A106" s="16"/>
      <c r="B106" s="21" t="s">
        <v>534</v>
      </c>
      <c r="C106" s="18"/>
      <c r="D106" s="19"/>
      <c r="E106" s="4" t="s">
        <v>535</v>
      </c>
      <c r="F106" s="18"/>
      <c r="G106" s="72" t="s">
        <v>536</v>
      </c>
      <c r="H106" s="20"/>
    </row>
    <row r="107" spans="1:8" ht="14.25" customHeight="1" x14ac:dyDescent="0.15">
      <c r="A107" s="16"/>
      <c r="B107" s="21" t="s">
        <v>537</v>
      </c>
      <c r="C107" s="18"/>
      <c r="D107" s="19"/>
      <c r="E107" s="4" t="s">
        <v>538</v>
      </c>
      <c r="F107" s="18"/>
      <c r="G107" s="72" t="s">
        <v>539</v>
      </c>
      <c r="H107" s="20"/>
    </row>
    <row r="108" spans="1:8" ht="14.25" customHeight="1" x14ac:dyDescent="0.15">
      <c r="A108" s="22"/>
      <c r="B108" s="23"/>
      <c r="C108" s="24"/>
      <c r="D108" s="25"/>
      <c r="E108" s="8"/>
      <c r="F108" s="24"/>
      <c r="G108" s="73"/>
      <c r="H108" s="26"/>
    </row>
    <row r="109" spans="1:8" ht="14.25" customHeight="1" x14ac:dyDescent="0.15">
      <c r="A109" s="27"/>
      <c r="B109" s="21"/>
      <c r="C109" s="18"/>
      <c r="D109" s="18"/>
      <c r="E109" s="18"/>
      <c r="F109" s="18"/>
      <c r="G109" s="18"/>
      <c r="H109" s="18"/>
    </row>
    <row r="110" spans="1:8" ht="14.25" customHeight="1" x14ac:dyDescent="0.15">
      <c r="A110" s="27"/>
      <c r="B110" s="21"/>
      <c r="C110" s="18"/>
      <c r="D110" s="18"/>
      <c r="E110" s="18"/>
      <c r="F110" s="18"/>
      <c r="G110" s="18"/>
      <c r="H110" s="18"/>
    </row>
    <row r="111" spans="1:8" ht="14.25" customHeight="1" x14ac:dyDescent="0.15">
      <c r="A111" s="27"/>
      <c r="B111" s="21"/>
      <c r="C111" s="18"/>
      <c r="D111" s="18"/>
      <c r="E111" s="18"/>
      <c r="F111" s="18"/>
      <c r="G111" s="18"/>
      <c r="H111" s="18"/>
    </row>
    <row r="112" spans="1:8" ht="14.25" customHeight="1" x14ac:dyDescent="0.15">
      <c r="A112" s="27"/>
      <c r="B112" s="21"/>
      <c r="C112" s="18"/>
      <c r="D112" s="18"/>
      <c r="E112" s="18"/>
      <c r="F112" s="18"/>
      <c r="G112" s="18"/>
      <c r="H112" s="18"/>
    </row>
    <row r="113" spans="1:8" ht="14.25" customHeight="1" x14ac:dyDescent="0.15">
      <c r="A113" s="27"/>
      <c r="B113" s="21"/>
      <c r="C113" s="18"/>
      <c r="D113" s="18"/>
      <c r="E113" s="18"/>
      <c r="F113" s="18"/>
      <c r="G113" s="3"/>
      <c r="H113" s="18"/>
    </row>
    <row r="114" spans="1:8" ht="14.25" customHeight="1" x14ac:dyDescent="0.15">
      <c r="A114" s="27"/>
      <c r="B114" s="21"/>
      <c r="C114" s="18"/>
      <c r="D114" s="18"/>
      <c r="E114" s="18"/>
      <c r="F114" s="18"/>
      <c r="G114" s="3"/>
      <c r="H114" s="18"/>
    </row>
  </sheetData>
  <mergeCells count="9">
    <mergeCell ref="F99:H99"/>
    <mergeCell ref="A60:C60"/>
    <mergeCell ref="D60:E60"/>
    <mergeCell ref="F60:H60"/>
    <mergeCell ref="A1:H1"/>
    <mergeCell ref="A3:C3"/>
    <mergeCell ref="D3:E3"/>
    <mergeCell ref="F3:H3"/>
    <mergeCell ref="A58:H58"/>
  </mergeCells>
  <phoneticPr fontId="6"/>
  <printOptions horizontalCentered="1"/>
  <pageMargins left="0.55118110236220474" right="0.55118110236220474" top="0.62992125984251968" bottom="0.6299212598425196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9"/>
  <sheetViews>
    <sheetView showGridLines="0" view="pageBreakPreview" zoomScaleNormal="70" zoomScaleSheetLayoutView="100" workbookViewId="0"/>
  </sheetViews>
  <sheetFormatPr defaultRowHeight="6.75" customHeight="1" x14ac:dyDescent="0.15"/>
  <cols>
    <col min="1" max="1" width="5.25" style="69" customWidth="1"/>
    <col min="2" max="2" width="2.25" style="69" customWidth="1"/>
    <col min="3" max="4" width="2.625" style="69" customWidth="1"/>
    <col min="5" max="5" width="4.5" style="69" customWidth="1"/>
    <col min="6" max="6" width="1.5" style="69" customWidth="1"/>
    <col min="7" max="7" width="2.625" style="69" customWidth="1"/>
    <col min="8" max="8" width="2.5" style="69" customWidth="1"/>
    <col min="9" max="9" width="2.625" style="69" customWidth="1"/>
    <col min="10" max="10" width="5.25" style="69" customWidth="1"/>
    <col min="11" max="11" width="5.125" style="69" customWidth="1"/>
    <col min="12" max="12" width="2.125" style="69" customWidth="1"/>
    <col min="13" max="18" width="2.625" style="69" customWidth="1"/>
    <col min="19" max="19" width="2" style="69" customWidth="1"/>
    <col min="20" max="20" width="4.625" style="69" hidden="1" customWidth="1"/>
    <col min="21" max="21" width="4.25" style="69" customWidth="1"/>
    <col min="22" max="22" width="4" style="69" customWidth="1"/>
    <col min="23" max="26" width="2.625" style="69" customWidth="1"/>
    <col min="27" max="27" width="1.875" style="69" customWidth="1"/>
    <col min="28" max="28" width="4.625" style="69" hidden="1" customWidth="1"/>
    <col min="29" max="29" width="4.25" style="69" customWidth="1"/>
    <col min="30" max="30" width="2.625" style="69" customWidth="1"/>
    <col min="31" max="31" width="2.5" style="69" customWidth="1"/>
    <col min="32" max="33" width="2.625" style="69" customWidth="1"/>
    <col min="34" max="34" width="1.75" style="69" customWidth="1"/>
    <col min="35" max="35" width="4.625" style="69" hidden="1" customWidth="1"/>
    <col min="36" max="36" width="4.25" style="69" customWidth="1"/>
    <col min="37" max="39" width="2.625" style="69" customWidth="1"/>
    <col min="40" max="40" width="3.25" style="69" customWidth="1"/>
    <col min="41" max="41" width="1.5" style="69" customWidth="1"/>
    <col min="42" max="42" width="4.625" style="69" hidden="1" customWidth="1"/>
    <col min="43" max="43" width="4.25" style="69" customWidth="1"/>
    <col min="44" max="44" width="3.125" style="69" customWidth="1"/>
    <col min="45" max="45" width="0.5" style="69" customWidth="1"/>
    <col min="46" max="46" width="0.875" style="69" customWidth="1"/>
    <col min="47" max="47" width="4.25" style="96" customWidth="1"/>
    <col min="48" max="59" width="10.875" style="69" customWidth="1"/>
    <col min="60" max="16384" width="9" style="69"/>
  </cols>
  <sheetData>
    <row r="1" spans="1:59" ht="13.5" customHeight="1" x14ac:dyDescent="0.15">
      <c r="A1" s="179"/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U1" s="372"/>
      <c r="AV1" s="372"/>
      <c r="AW1" s="372"/>
      <c r="AX1" s="372"/>
      <c r="AY1" s="71"/>
      <c r="AZ1" s="71"/>
      <c r="BA1" s="71"/>
      <c r="BB1" s="71"/>
      <c r="BC1" s="71"/>
    </row>
    <row r="2" spans="1:59" ht="17.25" x14ac:dyDescent="0.15">
      <c r="A2" s="373" t="s">
        <v>609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4"/>
      <c r="Q2" s="374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5"/>
      <c r="AJ2" s="375"/>
      <c r="AK2" s="375"/>
      <c r="AL2" s="375"/>
      <c r="AM2" s="375"/>
      <c r="AN2" s="375"/>
      <c r="AO2" s="375"/>
      <c r="AP2" s="375"/>
      <c r="AQ2" s="375"/>
      <c r="AR2" s="182"/>
      <c r="AS2" s="100"/>
      <c r="AT2" s="101"/>
      <c r="AU2" s="376"/>
      <c r="AV2" s="376"/>
      <c r="AW2" s="376"/>
      <c r="AX2" s="376"/>
      <c r="AY2" s="376"/>
      <c r="AZ2" s="376"/>
      <c r="BA2" s="376"/>
      <c r="BB2" s="102"/>
      <c r="BC2" s="102"/>
    </row>
    <row r="3" spans="1:59" ht="6.75" customHeight="1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U3" s="376"/>
      <c r="AV3" s="376"/>
      <c r="AW3" s="376"/>
      <c r="AX3" s="376"/>
      <c r="AY3" s="376"/>
      <c r="AZ3" s="376"/>
      <c r="BA3" s="376"/>
      <c r="BB3" s="102"/>
      <c r="BC3" s="102"/>
    </row>
    <row r="4" spans="1:59" ht="6.75" customHeight="1" x14ac:dyDescent="0.15">
      <c r="A4" s="179"/>
      <c r="B4" s="179"/>
      <c r="C4" s="179"/>
      <c r="D4" s="179"/>
      <c r="E4" s="179"/>
      <c r="F4" s="183"/>
      <c r="G4" s="382" t="s">
        <v>114</v>
      </c>
      <c r="H4" s="383"/>
      <c r="I4" s="383"/>
      <c r="J4" s="390"/>
      <c r="K4" s="377">
        <f>U4+U7+U10+U14+U18+U23+J6+J10</f>
        <v>82</v>
      </c>
      <c r="L4" s="285"/>
      <c r="M4" s="285"/>
      <c r="N4" s="183"/>
      <c r="O4" s="382" t="s">
        <v>115</v>
      </c>
      <c r="P4" s="383"/>
      <c r="Q4" s="383"/>
      <c r="R4" s="383"/>
      <c r="S4" s="383"/>
      <c r="T4" s="386">
        <f>AB4+AI4+AP4</f>
        <v>11</v>
      </c>
      <c r="U4" s="388">
        <f>AC4+AJ4+AQ4</f>
        <v>11</v>
      </c>
      <c r="V4" s="183"/>
      <c r="W4" s="382" t="s">
        <v>116</v>
      </c>
      <c r="X4" s="383"/>
      <c r="Y4" s="383"/>
      <c r="Z4" s="383"/>
      <c r="AA4" s="383"/>
      <c r="AB4" s="386">
        <v>3</v>
      </c>
      <c r="AC4" s="377">
        <v>3</v>
      </c>
      <c r="AD4" s="383" t="s">
        <v>117</v>
      </c>
      <c r="AE4" s="383"/>
      <c r="AF4" s="383"/>
      <c r="AG4" s="383"/>
      <c r="AH4" s="383"/>
      <c r="AI4" s="386">
        <v>4</v>
      </c>
      <c r="AJ4" s="377">
        <v>5</v>
      </c>
      <c r="AK4" s="383" t="s">
        <v>282</v>
      </c>
      <c r="AL4" s="383"/>
      <c r="AM4" s="383"/>
      <c r="AN4" s="383"/>
      <c r="AO4" s="383"/>
      <c r="AP4" s="386">
        <v>4</v>
      </c>
      <c r="AQ4" s="377">
        <v>3</v>
      </c>
      <c r="AR4" s="286"/>
      <c r="AU4" s="376"/>
      <c r="AV4" s="376"/>
      <c r="AW4" s="376"/>
      <c r="AX4" s="376"/>
      <c r="AY4" s="376"/>
      <c r="AZ4" s="376"/>
      <c r="BA4" s="376"/>
      <c r="BB4" s="376"/>
      <c r="BC4" s="376"/>
      <c r="BD4" s="71"/>
      <c r="BE4" s="71"/>
      <c r="BF4" s="71"/>
      <c r="BG4" s="71"/>
    </row>
    <row r="5" spans="1:59" ht="6" customHeight="1" x14ac:dyDescent="0.15">
      <c r="A5" s="184"/>
      <c r="B5" s="184"/>
      <c r="C5" s="184"/>
      <c r="D5" s="185"/>
      <c r="E5" s="179"/>
      <c r="F5" s="186"/>
      <c r="G5" s="384"/>
      <c r="H5" s="385"/>
      <c r="I5" s="385"/>
      <c r="J5" s="391"/>
      <c r="K5" s="378"/>
      <c r="L5" s="179"/>
      <c r="M5" s="186"/>
      <c r="N5" s="284"/>
      <c r="O5" s="384"/>
      <c r="P5" s="385"/>
      <c r="Q5" s="385"/>
      <c r="R5" s="385"/>
      <c r="S5" s="385"/>
      <c r="T5" s="387"/>
      <c r="U5" s="389"/>
      <c r="V5" s="179"/>
      <c r="W5" s="384"/>
      <c r="X5" s="385"/>
      <c r="Y5" s="385"/>
      <c r="Z5" s="385"/>
      <c r="AA5" s="385"/>
      <c r="AB5" s="387"/>
      <c r="AC5" s="378"/>
      <c r="AD5" s="385"/>
      <c r="AE5" s="385"/>
      <c r="AF5" s="385"/>
      <c r="AG5" s="385"/>
      <c r="AH5" s="385"/>
      <c r="AI5" s="387"/>
      <c r="AJ5" s="378"/>
      <c r="AK5" s="385"/>
      <c r="AL5" s="385"/>
      <c r="AM5" s="385"/>
      <c r="AN5" s="385"/>
      <c r="AO5" s="385"/>
      <c r="AP5" s="387"/>
      <c r="AQ5" s="378"/>
      <c r="AR5" s="287"/>
      <c r="AU5" s="376"/>
      <c r="AV5" s="376"/>
      <c r="AW5" s="376"/>
      <c r="AX5" s="376"/>
      <c r="AY5" s="376"/>
      <c r="AZ5" s="376"/>
      <c r="BA5" s="376"/>
      <c r="BB5" s="376"/>
      <c r="BC5" s="376"/>
      <c r="BD5" s="71"/>
      <c r="BE5" s="71"/>
      <c r="BF5" s="71"/>
      <c r="BG5" s="71"/>
    </row>
    <row r="6" spans="1:59" ht="6.75" customHeight="1" x14ac:dyDescent="0.15">
      <c r="A6" s="185"/>
      <c r="B6" s="185"/>
      <c r="C6" s="185"/>
      <c r="D6" s="185"/>
      <c r="E6" s="179"/>
      <c r="F6" s="187"/>
      <c r="G6" s="379" t="s">
        <v>118</v>
      </c>
      <c r="H6" s="379"/>
      <c r="I6" s="379"/>
      <c r="J6" s="380">
        <v>1</v>
      </c>
      <c r="K6" s="279"/>
      <c r="L6" s="179"/>
      <c r="M6" s="187"/>
      <c r="N6" s="184"/>
      <c r="O6" s="285"/>
      <c r="P6" s="285"/>
      <c r="Q6" s="285"/>
      <c r="R6" s="285"/>
      <c r="S6" s="285"/>
      <c r="T6" s="188"/>
      <c r="U6" s="189"/>
      <c r="V6" s="184"/>
      <c r="W6" s="179"/>
      <c r="X6" s="179"/>
      <c r="Y6" s="179"/>
      <c r="Z6" s="179"/>
      <c r="AA6" s="179"/>
      <c r="AB6" s="179"/>
      <c r="AC6" s="179"/>
      <c r="AD6" s="277"/>
      <c r="AE6" s="179"/>
      <c r="AF6" s="179"/>
      <c r="AG6" s="179"/>
      <c r="AH6" s="179"/>
      <c r="AI6" s="179"/>
      <c r="AJ6" s="179"/>
      <c r="AK6" s="190"/>
      <c r="AL6" s="190"/>
      <c r="AM6" s="190"/>
      <c r="AN6" s="190"/>
      <c r="AO6" s="190"/>
      <c r="AP6" s="179"/>
      <c r="AQ6" s="179"/>
      <c r="AR6" s="279"/>
      <c r="AU6" s="381"/>
      <c r="AV6" s="381"/>
      <c r="AW6" s="381"/>
      <c r="AX6" s="381"/>
      <c r="AY6" s="381"/>
      <c r="AZ6" s="381"/>
      <c r="BA6" s="381"/>
      <c r="BB6" s="381"/>
      <c r="BC6" s="381"/>
      <c r="BD6" s="71"/>
      <c r="BE6" s="71"/>
      <c r="BF6" s="71"/>
      <c r="BG6" s="71"/>
    </row>
    <row r="7" spans="1:59" ht="6.75" customHeight="1" x14ac:dyDescent="0.15">
      <c r="A7" s="185"/>
      <c r="B7" s="185"/>
      <c r="C7" s="185"/>
      <c r="D7" s="185"/>
      <c r="E7" s="191"/>
      <c r="F7" s="187"/>
      <c r="G7" s="379"/>
      <c r="H7" s="379"/>
      <c r="I7" s="379"/>
      <c r="J7" s="380"/>
      <c r="K7" s="179"/>
      <c r="L7" s="179"/>
      <c r="M7" s="187"/>
      <c r="N7" s="184"/>
      <c r="O7" s="382" t="s">
        <v>610</v>
      </c>
      <c r="P7" s="383"/>
      <c r="Q7" s="383"/>
      <c r="R7" s="383"/>
      <c r="S7" s="383"/>
      <c r="T7" s="386">
        <f>AB7+1</f>
        <v>3</v>
      </c>
      <c r="U7" s="388">
        <f>AC7+1</f>
        <v>4</v>
      </c>
      <c r="V7" s="179"/>
      <c r="W7" s="382" t="s">
        <v>610</v>
      </c>
      <c r="X7" s="383"/>
      <c r="Y7" s="383"/>
      <c r="Z7" s="383"/>
      <c r="AA7" s="383"/>
      <c r="AB7" s="386">
        <v>2</v>
      </c>
      <c r="AC7" s="377">
        <v>3</v>
      </c>
      <c r="AD7" s="277"/>
      <c r="AE7" s="190"/>
      <c r="AF7" s="190"/>
      <c r="AG7" s="190"/>
      <c r="AH7" s="190"/>
      <c r="AI7" s="190"/>
      <c r="AJ7" s="192"/>
      <c r="AK7" s="190"/>
      <c r="AL7" s="190"/>
      <c r="AM7" s="190"/>
      <c r="AN7" s="190"/>
      <c r="AO7" s="190"/>
      <c r="AP7" s="279"/>
      <c r="AQ7" s="279"/>
      <c r="AR7" s="279"/>
      <c r="AU7" s="381"/>
      <c r="AV7" s="381"/>
      <c r="AW7" s="381"/>
      <c r="AX7" s="381"/>
      <c r="AY7" s="381"/>
      <c r="AZ7" s="381"/>
      <c r="BA7" s="381"/>
      <c r="BB7" s="381"/>
      <c r="BC7" s="381"/>
      <c r="BD7" s="71"/>
      <c r="BE7" s="71"/>
      <c r="BF7" s="71"/>
      <c r="BG7" s="71"/>
    </row>
    <row r="8" spans="1:59" ht="6.75" customHeight="1" x14ac:dyDescent="0.15">
      <c r="A8" s="185"/>
      <c r="B8" s="185"/>
      <c r="C8" s="185"/>
      <c r="D8" s="185"/>
      <c r="E8" s="179"/>
      <c r="F8" s="187"/>
      <c r="G8" s="392" t="s">
        <v>611</v>
      </c>
      <c r="H8" s="392"/>
      <c r="I8" s="392"/>
      <c r="J8" s="392"/>
      <c r="K8" s="392"/>
      <c r="L8" s="179"/>
      <c r="M8" s="186"/>
      <c r="N8" s="193"/>
      <c r="O8" s="384"/>
      <c r="P8" s="385"/>
      <c r="Q8" s="385"/>
      <c r="R8" s="385"/>
      <c r="S8" s="385"/>
      <c r="T8" s="387"/>
      <c r="U8" s="389"/>
      <c r="V8" s="284"/>
      <c r="W8" s="384"/>
      <c r="X8" s="385"/>
      <c r="Y8" s="385"/>
      <c r="Z8" s="385"/>
      <c r="AA8" s="385"/>
      <c r="AB8" s="387"/>
      <c r="AC8" s="378"/>
      <c r="AD8" s="277"/>
      <c r="AE8" s="190"/>
      <c r="AF8" s="190"/>
      <c r="AG8" s="190"/>
      <c r="AH8" s="190"/>
      <c r="AI8" s="192"/>
      <c r="AJ8" s="192"/>
      <c r="AK8" s="192"/>
      <c r="AL8" s="192"/>
      <c r="AM8" s="192"/>
      <c r="AN8" s="192"/>
      <c r="AO8" s="192"/>
      <c r="AP8" s="179"/>
      <c r="AQ8" s="179"/>
      <c r="AR8" s="279"/>
      <c r="AU8" s="381"/>
      <c r="AV8" s="381"/>
      <c r="AW8" s="381"/>
      <c r="AX8" s="381"/>
      <c r="AY8" s="381"/>
      <c r="AZ8" s="381"/>
      <c r="BA8" s="381"/>
      <c r="BB8" s="381"/>
      <c r="BC8" s="381"/>
      <c r="BD8" s="71"/>
      <c r="BE8" s="71"/>
      <c r="BF8" s="71"/>
      <c r="BG8" s="71"/>
    </row>
    <row r="9" spans="1:59" ht="6.75" customHeight="1" x14ac:dyDescent="0.15">
      <c r="A9" s="179"/>
      <c r="B9" s="179"/>
      <c r="C9" s="179"/>
      <c r="D9" s="179"/>
      <c r="E9" s="179"/>
      <c r="F9" s="187"/>
      <c r="G9" s="392"/>
      <c r="H9" s="392"/>
      <c r="I9" s="392"/>
      <c r="J9" s="392"/>
      <c r="K9" s="392"/>
      <c r="L9" s="179"/>
      <c r="M9" s="187"/>
      <c r="N9" s="184"/>
      <c r="O9" s="277"/>
      <c r="P9" s="277"/>
      <c r="Q9" s="277"/>
      <c r="R9" s="277"/>
      <c r="S9" s="277"/>
      <c r="T9" s="279"/>
      <c r="U9" s="279"/>
      <c r="V9" s="179"/>
      <c r="W9" s="277"/>
      <c r="X9" s="277"/>
      <c r="Y9" s="277"/>
      <c r="Z9" s="277"/>
      <c r="AA9" s="277"/>
      <c r="AB9" s="279"/>
      <c r="AC9" s="279"/>
      <c r="AD9" s="277"/>
      <c r="AE9" s="277"/>
      <c r="AF9" s="277"/>
      <c r="AG9" s="277"/>
      <c r="AH9" s="277"/>
      <c r="AI9" s="279"/>
      <c r="AJ9" s="192"/>
      <c r="AK9" s="192"/>
      <c r="AL9" s="179"/>
      <c r="AM9" s="179"/>
      <c r="AN9" s="179"/>
      <c r="AO9" s="179"/>
      <c r="AP9" s="179"/>
      <c r="AQ9" s="179"/>
      <c r="AR9" s="279"/>
      <c r="AU9" s="108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</row>
    <row r="10" spans="1:59" ht="6.75" customHeight="1" x14ac:dyDescent="0.15">
      <c r="A10" s="179"/>
      <c r="B10" s="179"/>
      <c r="C10" s="179"/>
      <c r="D10" s="179"/>
      <c r="E10" s="179"/>
      <c r="F10" s="187"/>
      <c r="G10" s="379" t="s">
        <v>119</v>
      </c>
      <c r="H10" s="379"/>
      <c r="I10" s="379"/>
      <c r="J10" s="380">
        <v>1</v>
      </c>
      <c r="K10" s="179"/>
      <c r="L10" s="179"/>
      <c r="M10" s="194"/>
      <c r="N10" s="183"/>
      <c r="O10" s="382" t="s">
        <v>121</v>
      </c>
      <c r="P10" s="383"/>
      <c r="Q10" s="383"/>
      <c r="R10" s="383"/>
      <c r="S10" s="383"/>
      <c r="T10" s="386">
        <v>25</v>
      </c>
      <c r="U10" s="388">
        <v>20</v>
      </c>
      <c r="V10" s="183"/>
      <c r="W10" s="393" t="s">
        <v>122</v>
      </c>
      <c r="X10" s="394"/>
      <c r="Y10" s="394"/>
      <c r="Z10" s="394"/>
      <c r="AA10" s="394"/>
      <c r="AB10" s="395">
        <v>5</v>
      </c>
      <c r="AC10" s="377">
        <v>5</v>
      </c>
      <c r="AD10" s="383" t="s">
        <v>268</v>
      </c>
      <c r="AE10" s="383"/>
      <c r="AF10" s="383"/>
      <c r="AG10" s="383"/>
      <c r="AH10" s="383"/>
      <c r="AI10" s="395">
        <v>5</v>
      </c>
      <c r="AJ10" s="377">
        <v>5</v>
      </c>
      <c r="AK10" s="195"/>
      <c r="AL10" s="179"/>
      <c r="AM10" s="179"/>
      <c r="AN10" s="179"/>
      <c r="AO10" s="179"/>
      <c r="AP10" s="179"/>
      <c r="AQ10" s="196"/>
      <c r="AR10" s="189"/>
      <c r="AU10" s="396"/>
      <c r="AV10" s="396"/>
      <c r="AW10" s="396"/>
      <c r="AX10" s="396"/>
      <c r="AY10" s="396"/>
      <c r="AZ10" s="102"/>
      <c r="BA10" s="102"/>
      <c r="BB10" s="102"/>
      <c r="BC10" s="102"/>
      <c r="BD10" s="71"/>
      <c r="BE10" s="71"/>
      <c r="BF10" s="71"/>
      <c r="BG10" s="71"/>
    </row>
    <row r="11" spans="1:59" ht="6.75" customHeight="1" x14ac:dyDescent="0.15">
      <c r="A11" s="179"/>
      <c r="B11" s="179"/>
      <c r="C11" s="179"/>
      <c r="D11" s="179"/>
      <c r="E11" s="179"/>
      <c r="F11" s="187"/>
      <c r="G11" s="379"/>
      <c r="H11" s="379"/>
      <c r="I11" s="379"/>
      <c r="J11" s="380"/>
      <c r="K11" s="280"/>
      <c r="L11" s="179"/>
      <c r="M11" s="187"/>
      <c r="N11" s="184"/>
      <c r="O11" s="384"/>
      <c r="P11" s="385"/>
      <c r="Q11" s="385"/>
      <c r="R11" s="385"/>
      <c r="S11" s="385"/>
      <c r="T11" s="387"/>
      <c r="U11" s="389"/>
      <c r="V11" s="179"/>
      <c r="W11" s="393"/>
      <c r="X11" s="394"/>
      <c r="Y11" s="394"/>
      <c r="Z11" s="394"/>
      <c r="AA11" s="394"/>
      <c r="AB11" s="395"/>
      <c r="AC11" s="378"/>
      <c r="AD11" s="385"/>
      <c r="AE11" s="385"/>
      <c r="AF11" s="385"/>
      <c r="AG11" s="385"/>
      <c r="AH11" s="385"/>
      <c r="AI11" s="395"/>
      <c r="AJ11" s="378"/>
      <c r="AK11" s="195"/>
      <c r="AL11" s="195"/>
      <c r="AM11" s="195"/>
      <c r="AN11" s="195"/>
      <c r="AO11" s="195"/>
      <c r="AP11" s="196"/>
      <c r="AQ11" s="196"/>
      <c r="AR11" s="189"/>
      <c r="AU11" s="396"/>
      <c r="AV11" s="396"/>
      <c r="AW11" s="396"/>
      <c r="AX11" s="396"/>
      <c r="AY11" s="396"/>
      <c r="AZ11" s="102"/>
      <c r="BA11" s="102"/>
      <c r="BB11" s="102"/>
      <c r="BC11" s="102"/>
      <c r="BD11" s="71"/>
      <c r="BE11" s="71"/>
      <c r="BF11" s="71"/>
      <c r="BG11" s="71"/>
    </row>
    <row r="12" spans="1:59" ht="6.75" customHeight="1" x14ac:dyDescent="0.15">
      <c r="A12" s="179"/>
      <c r="B12" s="179"/>
      <c r="C12" s="179"/>
      <c r="D12" s="179"/>
      <c r="E12" s="179"/>
      <c r="F12" s="187"/>
      <c r="G12" s="392" t="s">
        <v>612</v>
      </c>
      <c r="H12" s="392"/>
      <c r="I12" s="392"/>
      <c r="J12" s="392"/>
      <c r="K12" s="392"/>
      <c r="L12" s="179"/>
      <c r="M12" s="187"/>
      <c r="N12" s="184"/>
      <c r="O12" s="397"/>
      <c r="P12" s="397"/>
      <c r="Q12" s="397"/>
      <c r="R12" s="397"/>
      <c r="S12" s="397"/>
      <c r="T12" s="397"/>
      <c r="U12" s="397"/>
      <c r="V12" s="179"/>
      <c r="W12" s="398" t="s">
        <v>613</v>
      </c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197"/>
      <c r="AU12" s="376"/>
      <c r="AV12" s="376"/>
      <c r="AW12" s="376"/>
      <c r="AX12" s="376"/>
      <c r="AY12" s="376"/>
      <c r="AZ12" s="376"/>
      <c r="BA12" s="376"/>
      <c r="BB12" s="102"/>
      <c r="BC12" s="102"/>
      <c r="BD12" s="71"/>
      <c r="BE12" s="71"/>
      <c r="BF12" s="71"/>
      <c r="BG12" s="71"/>
    </row>
    <row r="13" spans="1:59" ht="6.75" customHeight="1" x14ac:dyDescent="0.15">
      <c r="A13" s="179"/>
      <c r="B13" s="179"/>
      <c r="C13" s="179"/>
      <c r="D13" s="179"/>
      <c r="E13" s="179"/>
      <c r="F13" s="187"/>
      <c r="G13" s="392"/>
      <c r="H13" s="392"/>
      <c r="I13" s="392"/>
      <c r="J13" s="392"/>
      <c r="K13" s="392"/>
      <c r="L13" s="179"/>
      <c r="M13" s="199"/>
      <c r="N13" s="190"/>
      <c r="O13" s="397"/>
      <c r="P13" s="397"/>
      <c r="Q13" s="397"/>
      <c r="R13" s="397"/>
      <c r="S13" s="397"/>
      <c r="T13" s="397"/>
      <c r="U13" s="397"/>
      <c r="V13" s="190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197"/>
      <c r="AU13" s="376"/>
      <c r="AV13" s="376"/>
      <c r="AW13" s="376"/>
      <c r="AX13" s="376"/>
      <c r="AY13" s="376"/>
      <c r="AZ13" s="376"/>
      <c r="BA13" s="376"/>
      <c r="BB13" s="102"/>
      <c r="BC13" s="102"/>
      <c r="BD13" s="71"/>
      <c r="BE13" s="71"/>
      <c r="BF13" s="71"/>
      <c r="BG13" s="71"/>
    </row>
    <row r="14" spans="1:59" ht="6.75" customHeight="1" x14ac:dyDescent="0.15">
      <c r="A14" s="179"/>
      <c r="B14" s="179"/>
      <c r="C14" s="179"/>
      <c r="D14" s="179"/>
      <c r="E14" s="179"/>
      <c r="F14" s="187"/>
      <c r="G14" s="195"/>
      <c r="H14" s="195"/>
      <c r="I14" s="195"/>
      <c r="J14" s="195"/>
      <c r="K14" s="195"/>
      <c r="L14" s="184"/>
      <c r="M14" s="194"/>
      <c r="N14" s="183"/>
      <c r="O14" s="382" t="s">
        <v>123</v>
      </c>
      <c r="P14" s="383"/>
      <c r="Q14" s="383"/>
      <c r="R14" s="383"/>
      <c r="S14" s="383"/>
      <c r="T14" s="386">
        <f>AB14+1</f>
        <v>3</v>
      </c>
      <c r="U14" s="388">
        <f>AC14+1+1</f>
        <v>4</v>
      </c>
      <c r="V14" s="183"/>
      <c r="W14" s="382" t="s">
        <v>544</v>
      </c>
      <c r="X14" s="383"/>
      <c r="Y14" s="383"/>
      <c r="Z14" s="383"/>
      <c r="AA14" s="383"/>
      <c r="AB14" s="395">
        <v>2</v>
      </c>
      <c r="AC14" s="377">
        <v>2</v>
      </c>
      <c r="AD14" s="179"/>
      <c r="AE14" s="192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92"/>
      <c r="AQ14" s="192"/>
      <c r="AR14" s="200"/>
      <c r="AU14" s="376"/>
      <c r="AV14" s="376"/>
      <c r="AW14" s="376"/>
      <c r="AX14" s="376"/>
      <c r="AY14" s="376"/>
      <c r="AZ14" s="376"/>
      <c r="BA14" s="376"/>
      <c r="BB14" s="102"/>
      <c r="BC14" s="102"/>
      <c r="BD14" s="71"/>
      <c r="BE14" s="71"/>
      <c r="BF14" s="71"/>
      <c r="BG14" s="71"/>
    </row>
    <row r="15" spans="1:59" ht="6.75" customHeight="1" x14ac:dyDescent="0.15">
      <c r="A15" s="179"/>
      <c r="B15" s="179"/>
      <c r="C15" s="179"/>
      <c r="D15" s="179"/>
      <c r="E15" s="179"/>
      <c r="F15" s="187"/>
      <c r="G15" s="195"/>
      <c r="H15" s="195"/>
      <c r="I15" s="195"/>
      <c r="J15" s="195"/>
      <c r="K15" s="195"/>
      <c r="L15" s="184"/>
      <c r="M15" s="187"/>
      <c r="N15" s="184"/>
      <c r="O15" s="384"/>
      <c r="P15" s="385"/>
      <c r="Q15" s="385"/>
      <c r="R15" s="385"/>
      <c r="S15" s="385"/>
      <c r="T15" s="387"/>
      <c r="U15" s="389"/>
      <c r="V15" s="179"/>
      <c r="W15" s="384"/>
      <c r="X15" s="385"/>
      <c r="Y15" s="385"/>
      <c r="Z15" s="385"/>
      <c r="AA15" s="385"/>
      <c r="AB15" s="395"/>
      <c r="AC15" s="378"/>
      <c r="AD15" s="179"/>
      <c r="AE15" s="201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92"/>
      <c r="AQ15" s="192"/>
      <c r="AR15" s="200"/>
      <c r="AU15" s="376"/>
      <c r="AV15" s="376"/>
      <c r="AW15" s="376"/>
      <c r="AX15" s="376"/>
      <c r="AY15" s="376"/>
      <c r="AZ15" s="376"/>
      <c r="BA15" s="376"/>
      <c r="BB15" s="102"/>
      <c r="BC15" s="102"/>
      <c r="BD15" s="71"/>
      <c r="BE15" s="71"/>
      <c r="BF15" s="71"/>
      <c r="BG15" s="71"/>
    </row>
    <row r="16" spans="1:59" ht="12.75" customHeight="1" x14ac:dyDescent="0.15">
      <c r="A16" s="179"/>
      <c r="B16" s="179"/>
      <c r="C16" s="179"/>
      <c r="D16" s="179"/>
      <c r="E16" s="179"/>
      <c r="F16" s="187"/>
      <c r="G16" s="195"/>
      <c r="H16" s="195"/>
      <c r="I16" s="195"/>
      <c r="J16" s="195"/>
      <c r="K16" s="195"/>
      <c r="L16" s="184"/>
      <c r="M16" s="187"/>
      <c r="N16" s="184"/>
      <c r="O16" s="399" t="s">
        <v>545</v>
      </c>
      <c r="P16" s="399"/>
      <c r="Q16" s="399"/>
      <c r="R16" s="399"/>
      <c r="S16" s="399"/>
      <c r="T16" s="399"/>
      <c r="U16" s="399"/>
      <c r="V16" s="399"/>
      <c r="W16" s="179"/>
      <c r="X16" s="179"/>
      <c r="Y16" s="179"/>
      <c r="Z16" s="179"/>
      <c r="AA16" s="179"/>
      <c r="AB16" s="179"/>
      <c r="AC16" s="179"/>
      <c r="AD16" s="179"/>
      <c r="AE16" s="192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92"/>
      <c r="AQ16" s="192"/>
      <c r="AR16" s="179"/>
      <c r="AU16" s="376"/>
      <c r="AV16" s="376"/>
      <c r="AW16" s="376"/>
      <c r="AX16" s="376"/>
      <c r="AY16" s="376"/>
      <c r="AZ16" s="376"/>
      <c r="BA16" s="376"/>
      <c r="BB16" s="102"/>
      <c r="BC16" s="102"/>
      <c r="BD16" s="71"/>
      <c r="BE16" s="71"/>
      <c r="BF16" s="71"/>
      <c r="BG16" s="71"/>
    </row>
    <row r="17" spans="1:59" ht="6.75" customHeight="1" x14ac:dyDescent="0.15">
      <c r="A17" s="179"/>
      <c r="B17" s="179"/>
      <c r="C17" s="179"/>
      <c r="D17" s="179"/>
      <c r="E17" s="179"/>
      <c r="F17" s="187"/>
      <c r="G17" s="195"/>
      <c r="H17" s="195"/>
      <c r="I17" s="195"/>
      <c r="J17" s="195"/>
      <c r="K17" s="195"/>
      <c r="L17" s="184"/>
      <c r="M17" s="187"/>
      <c r="N17" s="184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U17" s="400"/>
      <c r="AV17" s="400"/>
      <c r="AW17" s="400"/>
      <c r="AX17" s="400"/>
      <c r="AY17" s="400"/>
      <c r="AZ17" s="400"/>
      <c r="BA17" s="400"/>
      <c r="BD17" s="71"/>
      <c r="BE17" s="71"/>
      <c r="BF17" s="71"/>
      <c r="BG17" s="71"/>
    </row>
    <row r="18" spans="1:59" ht="6.75" customHeight="1" x14ac:dyDescent="0.15">
      <c r="A18" s="179"/>
      <c r="B18" s="179"/>
      <c r="C18" s="179"/>
      <c r="D18" s="179"/>
      <c r="E18" s="179"/>
      <c r="F18" s="187"/>
      <c r="G18" s="195"/>
      <c r="H18" s="195"/>
      <c r="I18" s="195"/>
      <c r="J18" s="195"/>
      <c r="K18" s="195"/>
      <c r="L18" s="184"/>
      <c r="M18" s="194"/>
      <c r="N18" s="183"/>
      <c r="O18" s="382" t="s">
        <v>124</v>
      </c>
      <c r="P18" s="383"/>
      <c r="Q18" s="383"/>
      <c r="R18" s="383"/>
      <c r="S18" s="383"/>
      <c r="T18" s="386">
        <f>AB18+AI18+AP18+AB20+1</f>
        <v>24</v>
      </c>
      <c r="U18" s="388">
        <f>AC18+AJ18+AQ18+AC20+1</f>
        <v>24</v>
      </c>
      <c r="V18" s="183"/>
      <c r="W18" s="382" t="s">
        <v>125</v>
      </c>
      <c r="X18" s="383"/>
      <c r="Y18" s="383"/>
      <c r="Z18" s="383"/>
      <c r="AA18" s="383"/>
      <c r="AB18" s="386">
        <v>3</v>
      </c>
      <c r="AC18" s="377">
        <v>3</v>
      </c>
      <c r="AD18" s="383" t="s">
        <v>126</v>
      </c>
      <c r="AE18" s="383"/>
      <c r="AF18" s="383"/>
      <c r="AG18" s="383"/>
      <c r="AH18" s="383"/>
      <c r="AI18" s="386">
        <v>8</v>
      </c>
      <c r="AJ18" s="377">
        <v>9</v>
      </c>
      <c r="AK18" s="383" t="s">
        <v>127</v>
      </c>
      <c r="AL18" s="383"/>
      <c r="AM18" s="383"/>
      <c r="AN18" s="383"/>
      <c r="AO18" s="383"/>
      <c r="AP18" s="386">
        <v>6</v>
      </c>
      <c r="AQ18" s="377">
        <v>6</v>
      </c>
      <c r="AR18" s="286"/>
      <c r="BD18" s="71"/>
      <c r="BE18" s="71"/>
      <c r="BF18" s="71"/>
      <c r="BG18" s="71"/>
    </row>
    <row r="19" spans="1:59" ht="6.75" customHeight="1" x14ac:dyDescent="0.15">
      <c r="A19" s="179"/>
      <c r="B19" s="179"/>
      <c r="C19" s="179"/>
      <c r="D19" s="179"/>
      <c r="E19" s="179"/>
      <c r="F19" s="187"/>
      <c r="G19" s="195"/>
      <c r="H19" s="195"/>
      <c r="I19" s="195"/>
      <c r="J19" s="195"/>
      <c r="K19" s="195"/>
      <c r="L19" s="184"/>
      <c r="M19" s="187"/>
      <c r="N19" s="184"/>
      <c r="O19" s="384"/>
      <c r="P19" s="385"/>
      <c r="Q19" s="385"/>
      <c r="R19" s="385"/>
      <c r="S19" s="385"/>
      <c r="T19" s="387"/>
      <c r="U19" s="389"/>
      <c r="V19" s="179"/>
      <c r="W19" s="384"/>
      <c r="X19" s="385"/>
      <c r="Y19" s="385"/>
      <c r="Z19" s="385"/>
      <c r="AA19" s="385"/>
      <c r="AB19" s="387"/>
      <c r="AC19" s="378"/>
      <c r="AD19" s="385"/>
      <c r="AE19" s="385"/>
      <c r="AF19" s="385"/>
      <c r="AG19" s="385"/>
      <c r="AH19" s="385"/>
      <c r="AI19" s="387"/>
      <c r="AJ19" s="378"/>
      <c r="AK19" s="385"/>
      <c r="AL19" s="385"/>
      <c r="AM19" s="385"/>
      <c r="AN19" s="385"/>
      <c r="AO19" s="385"/>
      <c r="AP19" s="387"/>
      <c r="AQ19" s="378"/>
      <c r="AR19" s="287"/>
      <c r="BD19" s="71"/>
      <c r="BE19" s="71"/>
      <c r="BF19" s="71"/>
      <c r="BG19" s="71"/>
    </row>
    <row r="20" spans="1:59" ht="6.75" customHeight="1" x14ac:dyDescent="0.15">
      <c r="A20" s="179"/>
      <c r="B20" s="179"/>
      <c r="C20" s="179"/>
      <c r="D20" s="179"/>
      <c r="E20" s="179"/>
      <c r="F20" s="187"/>
      <c r="G20" s="179"/>
      <c r="H20" s="179"/>
      <c r="I20" s="179"/>
      <c r="J20" s="179"/>
      <c r="K20" s="179"/>
      <c r="L20" s="184"/>
      <c r="M20" s="187"/>
      <c r="N20" s="184"/>
      <c r="O20" s="277"/>
      <c r="P20" s="277"/>
      <c r="Q20" s="277"/>
      <c r="R20" s="277"/>
      <c r="S20" s="277"/>
      <c r="T20" s="277"/>
      <c r="U20" s="277"/>
      <c r="V20" s="179"/>
      <c r="W20" s="382" t="s">
        <v>128</v>
      </c>
      <c r="X20" s="383"/>
      <c r="Y20" s="383"/>
      <c r="Z20" s="383"/>
      <c r="AA20" s="383"/>
      <c r="AB20" s="386">
        <v>6</v>
      </c>
      <c r="AC20" s="377">
        <v>5</v>
      </c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98"/>
      <c r="AT20" s="98"/>
      <c r="BD20" s="71"/>
      <c r="BE20" s="71"/>
      <c r="BF20" s="71"/>
      <c r="BG20" s="71"/>
    </row>
    <row r="21" spans="1:59" ht="6.75" customHeight="1" x14ac:dyDescent="0.15">
      <c r="A21" s="179"/>
      <c r="B21" s="179"/>
      <c r="C21" s="179"/>
      <c r="D21" s="179"/>
      <c r="E21" s="179"/>
      <c r="F21" s="187"/>
      <c r="G21" s="305"/>
      <c r="H21" s="305"/>
      <c r="I21" s="195"/>
      <c r="J21" s="195"/>
      <c r="K21" s="195"/>
      <c r="L21" s="184"/>
      <c r="M21" s="187"/>
      <c r="N21" s="184"/>
      <c r="O21" s="277"/>
      <c r="P21" s="277"/>
      <c r="Q21" s="277"/>
      <c r="R21" s="277"/>
      <c r="S21" s="277"/>
      <c r="T21" s="277"/>
      <c r="U21" s="277"/>
      <c r="V21" s="179"/>
      <c r="W21" s="384"/>
      <c r="X21" s="385"/>
      <c r="Y21" s="385"/>
      <c r="Z21" s="385"/>
      <c r="AA21" s="385"/>
      <c r="AB21" s="387"/>
      <c r="AC21" s="378"/>
      <c r="AD21" s="401"/>
      <c r="AE21" s="401"/>
      <c r="AF21" s="401"/>
      <c r="AG21" s="401"/>
      <c r="AH21" s="401"/>
      <c r="AI21" s="401"/>
      <c r="AJ21" s="401"/>
      <c r="AK21" s="179"/>
      <c r="AL21" s="179"/>
      <c r="AM21" s="179"/>
      <c r="AN21" s="179"/>
      <c r="AO21" s="179"/>
      <c r="AP21" s="179"/>
      <c r="AQ21" s="179"/>
      <c r="AR21" s="179"/>
      <c r="AS21" s="98"/>
      <c r="AT21" s="98"/>
      <c r="AU21" s="69"/>
      <c r="BD21" s="71"/>
      <c r="BE21" s="71"/>
      <c r="BF21" s="71"/>
      <c r="BG21" s="71"/>
    </row>
    <row r="22" spans="1:59" ht="6.75" customHeight="1" x14ac:dyDescent="0.15">
      <c r="A22" s="179"/>
      <c r="B22" s="179"/>
      <c r="C22" s="179"/>
      <c r="D22" s="179"/>
      <c r="E22" s="179"/>
      <c r="F22" s="187"/>
      <c r="G22" s="305"/>
      <c r="H22" s="305"/>
      <c r="I22" s="195"/>
      <c r="J22" s="195"/>
      <c r="K22" s="195"/>
      <c r="L22" s="184"/>
      <c r="M22" s="187"/>
      <c r="N22" s="184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401"/>
      <c r="AE22" s="401"/>
      <c r="AF22" s="401"/>
      <c r="AG22" s="401"/>
      <c r="AH22" s="401"/>
      <c r="AI22" s="401"/>
      <c r="AJ22" s="401"/>
      <c r="AK22" s="179"/>
      <c r="AL22" s="179"/>
      <c r="AM22" s="179"/>
      <c r="AN22" s="179"/>
      <c r="AO22" s="179"/>
      <c r="AP22" s="179"/>
      <c r="AQ22" s="179"/>
      <c r="AR22" s="179"/>
      <c r="AU22" s="69"/>
      <c r="BD22" s="71"/>
      <c r="BE22" s="71"/>
      <c r="BF22" s="71"/>
      <c r="BG22" s="71"/>
    </row>
    <row r="23" spans="1:59" ht="6.75" customHeight="1" x14ac:dyDescent="0.15">
      <c r="A23" s="179"/>
      <c r="B23" s="179"/>
      <c r="C23" s="179"/>
      <c r="D23" s="179"/>
      <c r="E23" s="179"/>
      <c r="F23" s="187"/>
      <c r="G23" s="305"/>
      <c r="H23" s="305"/>
      <c r="I23" s="195"/>
      <c r="J23" s="195"/>
      <c r="K23" s="195"/>
      <c r="L23" s="184"/>
      <c r="M23" s="194"/>
      <c r="N23" s="183"/>
      <c r="O23" s="382" t="s">
        <v>129</v>
      </c>
      <c r="P23" s="383"/>
      <c r="Q23" s="383"/>
      <c r="R23" s="383"/>
      <c r="S23" s="383"/>
      <c r="T23" s="386">
        <f>AB23+AI23+AP23+AB25+1</f>
        <v>17</v>
      </c>
      <c r="U23" s="388">
        <f>AC23+AJ23+AQ23+AC25+1</f>
        <v>17</v>
      </c>
      <c r="V23" s="183"/>
      <c r="W23" s="382" t="s">
        <v>130</v>
      </c>
      <c r="X23" s="383"/>
      <c r="Y23" s="383"/>
      <c r="Z23" s="383"/>
      <c r="AA23" s="383"/>
      <c r="AB23" s="386">
        <v>6</v>
      </c>
      <c r="AC23" s="377">
        <v>6</v>
      </c>
      <c r="AD23" s="383" t="s">
        <v>131</v>
      </c>
      <c r="AE23" s="383"/>
      <c r="AF23" s="383"/>
      <c r="AG23" s="383"/>
      <c r="AH23" s="383"/>
      <c r="AI23" s="386">
        <v>3</v>
      </c>
      <c r="AJ23" s="377">
        <v>3</v>
      </c>
      <c r="AK23" s="383" t="s">
        <v>132</v>
      </c>
      <c r="AL23" s="383"/>
      <c r="AM23" s="383"/>
      <c r="AN23" s="383"/>
      <c r="AO23" s="383"/>
      <c r="AP23" s="386">
        <v>4</v>
      </c>
      <c r="AQ23" s="377">
        <v>4</v>
      </c>
      <c r="AR23" s="286"/>
      <c r="AU23" s="69"/>
      <c r="BD23" s="71"/>
      <c r="BE23" s="71"/>
      <c r="BF23" s="71"/>
      <c r="BG23" s="71"/>
    </row>
    <row r="24" spans="1:59" ht="6.75" customHeight="1" x14ac:dyDescent="0.15">
      <c r="A24" s="179"/>
      <c r="B24" s="179"/>
      <c r="C24" s="179"/>
      <c r="D24" s="179"/>
      <c r="E24" s="179"/>
      <c r="F24" s="187"/>
      <c r="G24" s="179"/>
      <c r="H24" s="179"/>
      <c r="I24" s="179"/>
      <c r="J24" s="179"/>
      <c r="K24" s="179"/>
      <c r="L24" s="184"/>
      <c r="M24" s="184"/>
      <c r="N24" s="284"/>
      <c r="O24" s="384"/>
      <c r="P24" s="385"/>
      <c r="Q24" s="385"/>
      <c r="R24" s="385"/>
      <c r="S24" s="385"/>
      <c r="T24" s="387"/>
      <c r="U24" s="389"/>
      <c r="V24" s="179"/>
      <c r="W24" s="384"/>
      <c r="X24" s="385"/>
      <c r="Y24" s="385"/>
      <c r="Z24" s="385"/>
      <c r="AA24" s="385"/>
      <c r="AB24" s="387"/>
      <c r="AC24" s="378"/>
      <c r="AD24" s="385"/>
      <c r="AE24" s="385"/>
      <c r="AF24" s="385"/>
      <c r="AG24" s="385"/>
      <c r="AH24" s="385"/>
      <c r="AI24" s="387"/>
      <c r="AJ24" s="378"/>
      <c r="AK24" s="385"/>
      <c r="AL24" s="385"/>
      <c r="AM24" s="385"/>
      <c r="AN24" s="385"/>
      <c r="AO24" s="385"/>
      <c r="AP24" s="387"/>
      <c r="AQ24" s="378"/>
      <c r="AR24" s="287"/>
      <c r="AU24" s="69"/>
      <c r="BD24" s="71"/>
      <c r="BE24" s="71"/>
      <c r="BF24" s="71"/>
      <c r="BG24" s="71"/>
    </row>
    <row r="25" spans="1:59" ht="6.75" customHeight="1" x14ac:dyDescent="0.15">
      <c r="A25" s="179"/>
      <c r="B25" s="179"/>
      <c r="C25" s="179"/>
      <c r="D25" s="179"/>
      <c r="E25" s="179"/>
      <c r="F25" s="187"/>
      <c r="G25" s="179"/>
      <c r="H25" s="179"/>
      <c r="I25" s="179"/>
      <c r="J25" s="179"/>
      <c r="K25" s="179"/>
      <c r="L25" s="184"/>
      <c r="M25" s="184"/>
      <c r="N25" s="184"/>
      <c r="O25" s="277"/>
      <c r="P25" s="277"/>
      <c r="Q25" s="277"/>
      <c r="R25" s="277"/>
      <c r="S25" s="277"/>
      <c r="T25" s="279"/>
      <c r="U25" s="279"/>
      <c r="V25" s="179"/>
      <c r="W25" s="382" t="s">
        <v>261</v>
      </c>
      <c r="X25" s="383"/>
      <c r="Y25" s="383"/>
      <c r="Z25" s="383"/>
      <c r="AA25" s="383"/>
      <c r="AB25" s="386">
        <v>3</v>
      </c>
      <c r="AC25" s="377">
        <v>3</v>
      </c>
      <c r="AD25" s="277"/>
      <c r="AE25" s="277"/>
      <c r="AF25" s="277"/>
      <c r="AG25" s="277"/>
      <c r="AH25" s="277"/>
      <c r="AI25" s="279"/>
      <c r="AJ25" s="287"/>
      <c r="AK25" s="277"/>
      <c r="AL25" s="277"/>
      <c r="AM25" s="277"/>
      <c r="AN25" s="277"/>
      <c r="AO25" s="277"/>
      <c r="AP25" s="279"/>
      <c r="AQ25" s="287"/>
      <c r="AR25" s="287"/>
      <c r="AU25" s="69"/>
      <c r="BD25" s="71"/>
      <c r="BE25" s="71"/>
      <c r="BF25" s="71"/>
      <c r="BG25" s="71"/>
    </row>
    <row r="26" spans="1:59" ht="6.75" customHeight="1" x14ac:dyDescent="0.15">
      <c r="A26" s="179"/>
      <c r="B26" s="179"/>
      <c r="C26" s="179"/>
      <c r="D26" s="179"/>
      <c r="E26" s="179"/>
      <c r="F26" s="187"/>
      <c r="G26" s="179"/>
      <c r="H26" s="179"/>
      <c r="I26" s="179"/>
      <c r="J26" s="179"/>
      <c r="K26" s="179"/>
      <c r="L26" s="184"/>
      <c r="M26" s="184"/>
      <c r="N26" s="184"/>
      <c r="O26" s="277"/>
      <c r="P26" s="277"/>
      <c r="Q26" s="277"/>
      <c r="R26" s="277"/>
      <c r="S26" s="277"/>
      <c r="T26" s="279"/>
      <c r="U26" s="279"/>
      <c r="V26" s="179"/>
      <c r="W26" s="384"/>
      <c r="X26" s="385"/>
      <c r="Y26" s="385"/>
      <c r="Z26" s="385"/>
      <c r="AA26" s="385"/>
      <c r="AB26" s="387"/>
      <c r="AC26" s="378"/>
      <c r="AD26" s="277"/>
      <c r="AE26" s="277"/>
      <c r="AF26" s="277"/>
      <c r="AG26" s="277"/>
      <c r="AH26" s="277"/>
      <c r="AI26" s="279"/>
      <c r="AJ26" s="287"/>
      <c r="AK26" s="277"/>
      <c r="AL26" s="277"/>
      <c r="AM26" s="277"/>
      <c r="AN26" s="277"/>
      <c r="AO26" s="277"/>
      <c r="AP26" s="279"/>
      <c r="AQ26" s="287"/>
      <c r="AR26" s="287"/>
      <c r="AU26" s="69"/>
      <c r="BD26" s="71"/>
      <c r="BE26" s="71"/>
      <c r="BF26" s="71"/>
      <c r="BG26" s="71"/>
    </row>
    <row r="27" spans="1:59" ht="6.75" customHeight="1" x14ac:dyDescent="0.15">
      <c r="A27" s="179"/>
      <c r="B27" s="179"/>
      <c r="C27" s="179"/>
      <c r="D27" s="179"/>
      <c r="E27" s="179"/>
      <c r="F27" s="187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U27" s="69"/>
      <c r="BD27" s="71"/>
      <c r="BE27" s="71"/>
      <c r="BF27" s="71"/>
      <c r="BG27" s="71"/>
    </row>
    <row r="28" spans="1:59" ht="6.75" customHeight="1" x14ac:dyDescent="0.15">
      <c r="A28" s="179"/>
      <c r="B28" s="179"/>
      <c r="C28" s="179"/>
      <c r="D28" s="179"/>
      <c r="E28" s="179"/>
      <c r="F28" s="202"/>
      <c r="G28" s="382" t="s">
        <v>133</v>
      </c>
      <c r="H28" s="383"/>
      <c r="I28" s="383"/>
      <c r="J28" s="390"/>
      <c r="K28" s="377">
        <f>SUM(U28,U33,U36,U39,U42,J30,J32)</f>
        <v>38</v>
      </c>
      <c r="L28" s="285"/>
      <c r="M28" s="285"/>
      <c r="N28" s="183"/>
      <c r="O28" s="382" t="s">
        <v>134</v>
      </c>
      <c r="P28" s="383"/>
      <c r="Q28" s="383"/>
      <c r="R28" s="383"/>
      <c r="S28" s="383"/>
      <c r="T28" s="386">
        <f>AB28+AI28+AP28+2</f>
        <v>10</v>
      </c>
      <c r="U28" s="388">
        <f>AC28+AJ28+AQ28+1+1</f>
        <v>11</v>
      </c>
      <c r="V28" s="183"/>
      <c r="W28" s="382" t="s">
        <v>116</v>
      </c>
      <c r="X28" s="383"/>
      <c r="Y28" s="383"/>
      <c r="Z28" s="383"/>
      <c r="AA28" s="383"/>
      <c r="AB28" s="386">
        <v>2</v>
      </c>
      <c r="AC28" s="377">
        <v>2</v>
      </c>
      <c r="AD28" s="383" t="s">
        <v>135</v>
      </c>
      <c r="AE28" s="383"/>
      <c r="AF28" s="383"/>
      <c r="AG28" s="383"/>
      <c r="AH28" s="383"/>
      <c r="AI28" s="386">
        <v>4</v>
      </c>
      <c r="AJ28" s="377">
        <v>5</v>
      </c>
      <c r="AK28" s="383" t="s">
        <v>136</v>
      </c>
      <c r="AL28" s="383"/>
      <c r="AM28" s="383"/>
      <c r="AN28" s="383"/>
      <c r="AO28" s="383"/>
      <c r="AP28" s="386">
        <v>2</v>
      </c>
      <c r="AQ28" s="377">
        <v>2</v>
      </c>
      <c r="AR28" s="286"/>
      <c r="AU28" s="69"/>
      <c r="BD28" s="71"/>
      <c r="BE28" s="71"/>
      <c r="BF28" s="71"/>
      <c r="BG28" s="71"/>
    </row>
    <row r="29" spans="1:59" ht="6.75" customHeight="1" x14ac:dyDescent="0.15">
      <c r="A29" s="179"/>
      <c r="B29" s="179"/>
      <c r="C29" s="179"/>
      <c r="D29" s="179"/>
      <c r="E29" s="179"/>
      <c r="F29" s="187"/>
      <c r="G29" s="384"/>
      <c r="H29" s="385"/>
      <c r="I29" s="385"/>
      <c r="J29" s="391"/>
      <c r="K29" s="378"/>
      <c r="L29" s="179"/>
      <c r="M29" s="186"/>
      <c r="N29" s="284"/>
      <c r="O29" s="384"/>
      <c r="P29" s="385"/>
      <c r="Q29" s="385"/>
      <c r="R29" s="385"/>
      <c r="S29" s="385"/>
      <c r="T29" s="387"/>
      <c r="U29" s="389"/>
      <c r="V29" s="179"/>
      <c r="W29" s="384"/>
      <c r="X29" s="385"/>
      <c r="Y29" s="385"/>
      <c r="Z29" s="385"/>
      <c r="AA29" s="385"/>
      <c r="AB29" s="387"/>
      <c r="AC29" s="378"/>
      <c r="AD29" s="385"/>
      <c r="AE29" s="385"/>
      <c r="AF29" s="385"/>
      <c r="AG29" s="385"/>
      <c r="AH29" s="385"/>
      <c r="AI29" s="387"/>
      <c r="AJ29" s="378"/>
      <c r="AK29" s="385"/>
      <c r="AL29" s="385"/>
      <c r="AM29" s="385"/>
      <c r="AN29" s="385"/>
      <c r="AO29" s="385"/>
      <c r="AP29" s="387"/>
      <c r="AQ29" s="378"/>
      <c r="AR29" s="287"/>
      <c r="BC29" s="71"/>
      <c r="BD29" s="71"/>
      <c r="BE29" s="71"/>
      <c r="BF29" s="71"/>
      <c r="BG29" s="71"/>
    </row>
    <row r="30" spans="1:59" ht="6.75" customHeight="1" x14ac:dyDescent="0.15">
      <c r="A30" s="179"/>
      <c r="B30" s="179"/>
      <c r="C30" s="179"/>
      <c r="D30" s="179"/>
      <c r="E30" s="179"/>
      <c r="F30" s="187"/>
      <c r="G30" s="406" t="s">
        <v>276</v>
      </c>
      <c r="H30" s="406"/>
      <c r="I30" s="406"/>
      <c r="J30" s="386">
        <v>1</v>
      </c>
      <c r="K30" s="287"/>
      <c r="L30" s="179"/>
      <c r="M30" s="187"/>
      <c r="N30" s="184"/>
      <c r="O30" s="397" t="s">
        <v>548</v>
      </c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287"/>
      <c r="AD30" s="277"/>
      <c r="AE30" s="277"/>
      <c r="AF30" s="277"/>
      <c r="AG30" s="277"/>
      <c r="AH30" s="277"/>
      <c r="AI30" s="279"/>
      <c r="AJ30" s="287"/>
      <c r="AK30" s="277"/>
      <c r="AL30" s="277"/>
      <c r="AM30" s="277"/>
      <c r="AN30" s="277"/>
      <c r="AO30" s="277"/>
      <c r="AP30" s="279"/>
      <c r="AQ30" s="287"/>
      <c r="AR30" s="287"/>
      <c r="BC30" s="282"/>
      <c r="BD30" s="282"/>
      <c r="BE30" s="282"/>
      <c r="BF30" s="282"/>
      <c r="BG30" s="282"/>
    </row>
    <row r="31" spans="1:59" ht="6.75" customHeight="1" x14ac:dyDescent="0.15">
      <c r="A31" s="179"/>
      <c r="B31" s="179"/>
      <c r="C31" s="179"/>
      <c r="D31" s="179"/>
      <c r="E31" s="179"/>
      <c r="F31" s="187"/>
      <c r="G31" s="407"/>
      <c r="H31" s="407"/>
      <c r="I31" s="407"/>
      <c r="J31" s="380"/>
      <c r="K31" s="179"/>
      <c r="L31" s="203"/>
      <c r="M31" s="187"/>
      <c r="N31" s="184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204"/>
      <c r="AD31" s="184"/>
      <c r="AE31" s="184"/>
      <c r="AF31" s="184"/>
      <c r="AG31" s="184"/>
      <c r="AH31" s="184"/>
      <c r="AI31" s="204"/>
      <c r="AJ31" s="204"/>
      <c r="AK31" s="184"/>
      <c r="AL31" s="184"/>
      <c r="AM31" s="184"/>
      <c r="AN31" s="184"/>
      <c r="AO31" s="184"/>
      <c r="AP31" s="204"/>
      <c r="AQ31" s="204"/>
      <c r="AR31" s="204"/>
    </row>
    <row r="32" spans="1:59" ht="6.75" customHeight="1" x14ac:dyDescent="0.15">
      <c r="A32" s="179"/>
      <c r="B32" s="179"/>
      <c r="C32" s="179"/>
      <c r="D32" s="179"/>
      <c r="E32" s="179"/>
      <c r="F32" s="187"/>
      <c r="G32" s="379" t="s">
        <v>119</v>
      </c>
      <c r="H32" s="379"/>
      <c r="I32" s="379"/>
      <c r="J32" s="380">
        <v>1</v>
      </c>
      <c r="K32" s="205"/>
      <c r="L32" s="203"/>
      <c r="M32" s="179"/>
      <c r="N32" s="179"/>
      <c r="O32" s="402"/>
      <c r="P32" s="402"/>
      <c r="Q32" s="402"/>
      <c r="R32" s="402"/>
      <c r="S32" s="402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U32" s="408"/>
      <c r="AV32" s="408"/>
      <c r="AW32" s="408"/>
      <c r="AX32" s="408"/>
      <c r="AY32" s="408"/>
      <c r="AZ32" s="408"/>
      <c r="BA32" s="408"/>
      <c r="BB32" s="408"/>
      <c r="BC32" s="71"/>
      <c r="BD32" s="71"/>
      <c r="BE32" s="71"/>
      <c r="BF32" s="71"/>
      <c r="BG32" s="71"/>
    </row>
    <row r="33" spans="1:59" ht="6.75" customHeight="1" x14ac:dyDescent="0.15">
      <c r="A33" s="179"/>
      <c r="B33" s="179"/>
      <c r="C33" s="179"/>
      <c r="D33" s="179"/>
      <c r="E33" s="179"/>
      <c r="F33" s="187"/>
      <c r="G33" s="379"/>
      <c r="H33" s="379"/>
      <c r="I33" s="379"/>
      <c r="J33" s="380"/>
      <c r="K33" s="205"/>
      <c r="L33" s="179"/>
      <c r="M33" s="194"/>
      <c r="N33" s="183"/>
      <c r="O33" s="382" t="s">
        <v>138</v>
      </c>
      <c r="P33" s="383"/>
      <c r="Q33" s="383"/>
      <c r="R33" s="383"/>
      <c r="S33" s="383"/>
      <c r="T33" s="386">
        <f>AB33+AI33+AP33+1</f>
        <v>5</v>
      </c>
      <c r="U33" s="388">
        <f>AC33+AJ33+1</f>
        <v>5</v>
      </c>
      <c r="V33" s="183"/>
      <c r="W33" s="382" t="s">
        <v>139</v>
      </c>
      <c r="X33" s="383"/>
      <c r="Y33" s="383"/>
      <c r="Z33" s="383"/>
      <c r="AA33" s="383"/>
      <c r="AB33" s="386">
        <v>2</v>
      </c>
      <c r="AC33" s="377">
        <v>2</v>
      </c>
      <c r="AD33" s="383" t="s">
        <v>140</v>
      </c>
      <c r="AE33" s="383"/>
      <c r="AF33" s="383"/>
      <c r="AG33" s="383"/>
      <c r="AH33" s="383"/>
      <c r="AI33" s="386">
        <v>2</v>
      </c>
      <c r="AJ33" s="377">
        <v>2</v>
      </c>
      <c r="AK33" s="184"/>
      <c r="AL33" s="403"/>
      <c r="AM33" s="404"/>
      <c r="AN33" s="404"/>
      <c r="AO33" s="404"/>
      <c r="AP33" s="404"/>
      <c r="AQ33" s="404"/>
      <c r="AR33" s="405"/>
      <c r="AU33" s="376"/>
      <c r="AV33" s="376"/>
      <c r="AW33" s="376"/>
      <c r="AX33" s="71"/>
      <c r="AY33" s="71"/>
      <c r="AZ33" s="71"/>
      <c r="BA33" s="71"/>
      <c r="BB33" s="71"/>
      <c r="BC33" s="71"/>
      <c r="BD33" s="71"/>
      <c r="BE33" s="71"/>
      <c r="BF33" s="71"/>
      <c r="BG33" s="71"/>
    </row>
    <row r="34" spans="1:59" ht="6.75" customHeight="1" x14ac:dyDescent="0.15">
      <c r="A34" s="179"/>
      <c r="B34" s="179"/>
      <c r="C34" s="179"/>
      <c r="D34" s="179"/>
      <c r="E34" s="179"/>
      <c r="F34" s="187"/>
      <c r="G34" s="392" t="s">
        <v>614</v>
      </c>
      <c r="H34" s="392"/>
      <c r="I34" s="392"/>
      <c r="J34" s="392"/>
      <c r="K34" s="392"/>
      <c r="L34" s="203"/>
      <c r="M34" s="187"/>
      <c r="N34" s="184"/>
      <c r="O34" s="384"/>
      <c r="P34" s="385"/>
      <c r="Q34" s="385"/>
      <c r="R34" s="385"/>
      <c r="S34" s="385"/>
      <c r="T34" s="387"/>
      <c r="U34" s="389"/>
      <c r="V34" s="179"/>
      <c r="W34" s="384"/>
      <c r="X34" s="385"/>
      <c r="Y34" s="385"/>
      <c r="Z34" s="385"/>
      <c r="AA34" s="385"/>
      <c r="AB34" s="387"/>
      <c r="AC34" s="378"/>
      <c r="AD34" s="385"/>
      <c r="AE34" s="385"/>
      <c r="AF34" s="385"/>
      <c r="AG34" s="385"/>
      <c r="AH34" s="385"/>
      <c r="AI34" s="387"/>
      <c r="AJ34" s="378"/>
      <c r="AK34" s="184"/>
      <c r="AL34" s="184"/>
      <c r="AM34" s="184"/>
      <c r="AN34" s="184"/>
      <c r="AO34" s="184"/>
      <c r="AP34" s="189"/>
      <c r="AQ34" s="189"/>
      <c r="AR34" s="189"/>
      <c r="AU34" s="408"/>
      <c r="AV34" s="408"/>
      <c r="AW34" s="408"/>
      <c r="AX34" s="408"/>
      <c r="AY34" s="408"/>
      <c r="AZ34" s="408"/>
      <c r="BA34" s="408"/>
      <c r="BB34" s="408"/>
      <c r="BC34" s="71"/>
      <c r="BD34" s="71"/>
      <c r="BE34" s="71"/>
      <c r="BF34" s="71"/>
      <c r="BG34" s="71"/>
    </row>
    <row r="35" spans="1:59" ht="6.75" customHeight="1" x14ac:dyDescent="0.15">
      <c r="A35" s="179"/>
      <c r="B35" s="179"/>
      <c r="C35" s="179"/>
      <c r="D35" s="179"/>
      <c r="E35" s="179"/>
      <c r="F35" s="187"/>
      <c r="G35" s="392"/>
      <c r="H35" s="392"/>
      <c r="I35" s="392"/>
      <c r="J35" s="392"/>
      <c r="K35" s="392"/>
      <c r="L35" s="203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U35" s="408"/>
      <c r="AV35" s="408"/>
      <c r="AW35" s="408"/>
      <c r="AX35" s="408"/>
      <c r="AY35" s="408"/>
      <c r="AZ35" s="408"/>
      <c r="BA35" s="408"/>
      <c r="BB35" s="408"/>
      <c r="BC35" s="71"/>
      <c r="BD35" s="71"/>
      <c r="BE35" s="71"/>
      <c r="BF35" s="71"/>
      <c r="BG35" s="71"/>
    </row>
    <row r="36" spans="1:59" ht="6.75" customHeight="1" x14ac:dyDescent="0.15">
      <c r="A36" s="179"/>
      <c r="B36" s="179"/>
      <c r="C36" s="179"/>
      <c r="D36" s="179"/>
      <c r="E36" s="179"/>
      <c r="F36" s="187"/>
      <c r="G36" s="179"/>
      <c r="H36" s="179"/>
      <c r="I36" s="179"/>
      <c r="J36" s="179"/>
      <c r="K36" s="179"/>
      <c r="L36" s="179"/>
      <c r="M36" s="194"/>
      <c r="N36" s="183"/>
      <c r="O36" s="382" t="s">
        <v>141</v>
      </c>
      <c r="P36" s="383"/>
      <c r="Q36" s="383"/>
      <c r="R36" s="383"/>
      <c r="S36" s="383"/>
      <c r="T36" s="386">
        <f>AB36+1</f>
        <v>7</v>
      </c>
      <c r="U36" s="388">
        <f>AC36+1</f>
        <v>7</v>
      </c>
      <c r="V36" s="183"/>
      <c r="W36" s="382" t="s">
        <v>142</v>
      </c>
      <c r="X36" s="383"/>
      <c r="Y36" s="383"/>
      <c r="Z36" s="383"/>
      <c r="AA36" s="383"/>
      <c r="AB36" s="395">
        <v>6</v>
      </c>
      <c r="AC36" s="377">
        <v>6</v>
      </c>
      <c r="AD36" s="179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114"/>
      <c r="AU36" s="408"/>
      <c r="AV36" s="408"/>
      <c r="AW36" s="408"/>
      <c r="AX36" s="408"/>
      <c r="AY36" s="408"/>
      <c r="AZ36" s="408"/>
      <c r="BA36" s="71"/>
      <c r="BB36" s="71"/>
      <c r="BC36" s="71"/>
      <c r="BD36" s="71"/>
      <c r="BE36" s="71"/>
      <c r="BF36" s="71"/>
      <c r="BG36" s="71"/>
    </row>
    <row r="37" spans="1:59" ht="6.75" customHeight="1" x14ac:dyDescent="0.15">
      <c r="A37" s="179"/>
      <c r="B37" s="179"/>
      <c r="C37" s="179"/>
      <c r="D37" s="179"/>
      <c r="E37" s="179"/>
      <c r="F37" s="187"/>
      <c r="G37" s="179"/>
      <c r="H37" s="179"/>
      <c r="I37" s="179"/>
      <c r="J37" s="179"/>
      <c r="K37" s="179"/>
      <c r="L37" s="184"/>
      <c r="M37" s="186"/>
      <c r="N37" s="184"/>
      <c r="O37" s="384"/>
      <c r="P37" s="385"/>
      <c r="Q37" s="385"/>
      <c r="R37" s="385"/>
      <c r="S37" s="385"/>
      <c r="T37" s="387"/>
      <c r="U37" s="389"/>
      <c r="V37" s="179"/>
      <c r="W37" s="384"/>
      <c r="X37" s="385"/>
      <c r="Y37" s="385"/>
      <c r="Z37" s="385"/>
      <c r="AA37" s="385"/>
      <c r="AB37" s="395"/>
      <c r="AC37" s="378"/>
      <c r="AD37" s="179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114"/>
      <c r="AU37" s="408"/>
      <c r="AV37" s="408"/>
      <c r="AW37" s="408"/>
      <c r="AX37" s="408"/>
      <c r="AY37" s="408"/>
      <c r="AZ37" s="408"/>
      <c r="BA37" s="71"/>
      <c r="BB37" s="71"/>
      <c r="BC37" s="71"/>
      <c r="BD37" s="71"/>
      <c r="BE37" s="71"/>
      <c r="BF37" s="71"/>
      <c r="BG37" s="71"/>
    </row>
    <row r="38" spans="1:59" ht="6.75" customHeight="1" x14ac:dyDescent="0.15">
      <c r="A38" s="179"/>
      <c r="B38" s="179"/>
      <c r="C38" s="179"/>
      <c r="D38" s="179"/>
      <c r="E38" s="179"/>
      <c r="F38" s="187"/>
      <c r="G38" s="179"/>
      <c r="H38" s="179"/>
      <c r="I38" s="179"/>
      <c r="J38" s="179"/>
      <c r="K38" s="179"/>
      <c r="L38" s="184"/>
      <c r="M38" s="187"/>
      <c r="N38" s="184"/>
      <c r="O38" s="277"/>
      <c r="P38" s="277"/>
      <c r="Q38" s="277"/>
      <c r="R38" s="277"/>
      <c r="S38" s="277"/>
      <c r="T38" s="279"/>
      <c r="U38" s="279"/>
      <c r="V38" s="179"/>
      <c r="W38" s="277"/>
      <c r="X38" s="277"/>
      <c r="Y38" s="277"/>
      <c r="Z38" s="277"/>
      <c r="AA38" s="277"/>
      <c r="AB38" s="279"/>
      <c r="AC38" s="287"/>
      <c r="AD38" s="179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114"/>
      <c r="AU38" s="302"/>
      <c r="AV38" s="302"/>
      <c r="AW38" s="302"/>
      <c r="AX38" s="302"/>
      <c r="AY38" s="302"/>
      <c r="AZ38" s="302"/>
      <c r="BA38" s="71"/>
      <c r="BB38" s="71"/>
      <c r="BC38" s="71"/>
      <c r="BD38" s="71"/>
      <c r="BE38" s="71"/>
      <c r="BF38" s="71"/>
      <c r="BG38" s="71"/>
    </row>
    <row r="39" spans="1:59" ht="6.75" customHeight="1" x14ac:dyDescent="0.15">
      <c r="A39" s="179"/>
      <c r="B39" s="179"/>
      <c r="C39" s="179"/>
      <c r="D39" s="179"/>
      <c r="E39" s="179"/>
      <c r="F39" s="187"/>
      <c r="G39" s="179"/>
      <c r="H39" s="179"/>
      <c r="I39" s="179"/>
      <c r="J39" s="179"/>
      <c r="K39" s="205"/>
      <c r="L39" s="179"/>
      <c r="M39" s="194"/>
      <c r="N39" s="183"/>
      <c r="O39" s="409" t="s">
        <v>615</v>
      </c>
      <c r="P39" s="410"/>
      <c r="Q39" s="410"/>
      <c r="R39" s="410"/>
      <c r="S39" s="410"/>
      <c r="T39" s="386">
        <f>AB39+AI39+AP39+1</f>
        <v>5</v>
      </c>
      <c r="U39" s="388">
        <f>AC39+AJ39+1</f>
        <v>9</v>
      </c>
      <c r="V39" s="183"/>
      <c r="W39" s="382" t="s">
        <v>546</v>
      </c>
      <c r="X39" s="383"/>
      <c r="Y39" s="383"/>
      <c r="Z39" s="383"/>
      <c r="AA39" s="383"/>
      <c r="AB39" s="386">
        <v>2</v>
      </c>
      <c r="AC39" s="377">
        <v>5</v>
      </c>
      <c r="AD39" s="383" t="s">
        <v>547</v>
      </c>
      <c r="AE39" s="383"/>
      <c r="AF39" s="383"/>
      <c r="AG39" s="383"/>
      <c r="AH39" s="383"/>
      <c r="AI39" s="386">
        <v>2</v>
      </c>
      <c r="AJ39" s="377">
        <v>3</v>
      </c>
      <c r="AK39" s="184"/>
      <c r="AL39" s="403"/>
      <c r="AM39" s="404"/>
      <c r="AN39" s="404"/>
      <c r="AO39" s="404"/>
      <c r="AP39" s="404"/>
      <c r="AQ39" s="404"/>
      <c r="AR39" s="405"/>
      <c r="AU39" s="376"/>
      <c r="AV39" s="376"/>
      <c r="AW39" s="376"/>
      <c r="AX39" s="71"/>
      <c r="AY39" s="71"/>
      <c r="AZ39" s="71"/>
      <c r="BA39" s="71"/>
      <c r="BB39" s="71"/>
      <c r="BC39" s="71"/>
      <c r="BD39" s="71"/>
      <c r="BE39" s="71"/>
      <c r="BF39" s="71"/>
      <c r="BG39" s="71"/>
    </row>
    <row r="40" spans="1:59" ht="6.75" customHeight="1" x14ac:dyDescent="0.15">
      <c r="A40" s="179"/>
      <c r="B40" s="179"/>
      <c r="C40" s="179"/>
      <c r="D40" s="179"/>
      <c r="E40" s="179"/>
      <c r="F40" s="187"/>
      <c r="G40" s="179"/>
      <c r="H40" s="179"/>
      <c r="I40" s="179"/>
      <c r="J40" s="179"/>
      <c r="K40" s="205"/>
      <c r="L40" s="203"/>
      <c r="M40" s="187"/>
      <c r="N40" s="184"/>
      <c r="O40" s="411"/>
      <c r="P40" s="412"/>
      <c r="Q40" s="412"/>
      <c r="R40" s="412"/>
      <c r="S40" s="412"/>
      <c r="T40" s="387"/>
      <c r="U40" s="389"/>
      <c r="V40" s="179"/>
      <c r="W40" s="384"/>
      <c r="X40" s="385"/>
      <c r="Y40" s="385"/>
      <c r="Z40" s="385"/>
      <c r="AA40" s="385"/>
      <c r="AB40" s="387"/>
      <c r="AC40" s="378"/>
      <c r="AD40" s="385"/>
      <c r="AE40" s="385"/>
      <c r="AF40" s="385"/>
      <c r="AG40" s="385"/>
      <c r="AH40" s="385"/>
      <c r="AI40" s="387"/>
      <c r="AJ40" s="378"/>
      <c r="AK40" s="184"/>
      <c r="AL40" s="184"/>
      <c r="AM40" s="184"/>
      <c r="AN40" s="184"/>
      <c r="AO40" s="184"/>
      <c r="AP40" s="189"/>
      <c r="AQ40" s="189"/>
      <c r="AR40" s="189"/>
      <c r="AU40" s="408"/>
      <c r="AV40" s="408"/>
      <c r="AW40" s="408"/>
      <c r="AX40" s="408"/>
      <c r="AY40" s="408"/>
      <c r="AZ40" s="408"/>
      <c r="BA40" s="408"/>
      <c r="BB40" s="408"/>
      <c r="BC40" s="71"/>
      <c r="BD40" s="71"/>
      <c r="BE40" s="71"/>
      <c r="BF40" s="71"/>
      <c r="BG40" s="71"/>
    </row>
    <row r="41" spans="1:59" ht="6.75" customHeight="1" x14ac:dyDescent="0.15">
      <c r="A41" s="179"/>
      <c r="B41" s="179"/>
      <c r="C41" s="179"/>
      <c r="D41" s="179"/>
      <c r="E41" s="179"/>
      <c r="F41" s="187"/>
      <c r="G41" s="179"/>
      <c r="H41" s="179"/>
      <c r="I41" s="179"/>
      <c r="J41" s="179"/>
      <c r="K41" s="205"/>
      <c r="L41" s="203"/>
      <c r="M41" s="179"/>
      <c r="N41" s="179"/>
      <c r="O41" s="96"/>
      <c r="P41" s="96"/>
      <c r="Q41" s="96"/>
      <c r="R41" s="96"/>
      <c r="S41" s="96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U41" s="408"/>
      <c r="AV41" s="408"/>
      <c r="AW41" s="408"/>
      <c r="AX41" s="408"/>
      <c r="AY41" s="408"/>
      <c r="AZ41" s="408"/>
      <c r="BA41" s="408"/>
      <c r="BB41" s="408"/>
      <c r="BC41" s="71"/>
      <c r="BD41" s="71"/>
      <c r="BE41" s="71"/>
      <c r="BF41" s="71"/>
      <c r="BG41" s="71"/>
    </row>
    <row r="42" spans="1:59" ht="6.75" customHeight="1" x14ac:dyDescent="0.15">
      <c r="A42" s="179"/>
      <c r="B42" s="179"/>
      <c r="C42" s="179"/>
      <c r="D42" s="179"/>
      <c r="E42" s="179"/>
      <c r="F42" s="187"/>
      <c r="G42" s="179"/>
      <c r="H42" s="179"/>
      <c r="I42" s="179"/>
      <c r="J42" s="179"/>
      <c r="K42" s="179"/>
      <c r="L42" s="179"/>
      <c r="M42" s="194"/>
      <c r="N42" s="183"/>
      <c r="O42" s="409" t="s">
        <v>616</v>
      </c>
      <c r="P42" s="410"/>
      <c r="Q42" s="410"/>
      <c r="R42" s="410"/>
      <c r="S42" s="410"/>
      <c r="T42" s="386">
        <f>AB42+1</f>
        <v>7</v>
      </c>
      <c r="U42" s="388">
        <f>AC42+1</f>
        <v>4</v>
      </c>
      <c r="V42" s="183"/>
      <c r="W42" s="382" t="s">
        <v>269</v>
      </c>
      <c r="X42" s="383"/>
      <c r="Y42" s="383"/>
      <c r="Z42" s="383"/>
      <c r="AA42" s="383"/>
      <c r="AB42" s="395">
        <v>6</v>
      </c>
      <c r="AC42" s="377">
        <v>3</v>
      </c>
      <c r="AD42" s="179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114"/>
      <c r="AU42" s="408"/>
      <c r="AV42" s="408"/>
      <c r="AW42" s="408"/>
      <c r="AX42" s="408"/>
      <c r="AY42" s="408"/>
      <c r="AZ42" s="408"/>
      <c r="BA42" s="71"/>
      <c r="BB42" s="71"/>
      <c r="BC42" s="71"/>
      <c r="BD42" s="71"/>
      <c r="BE42" s="71"/>
      <c r="BF42" s="71"/>
      <c r="BG42" s="71"/>
    </row>
    <row r="43" spans="1:59" ht="6.75" customHeight="1" x14ac:dyDescent="0.15">
      <c r="A43" s="179"/>
      <c r="B43" s="179"/>
      <c r="C43" s="179"/>
      <c r="D43" s="179"/>
      <c r="E43" s="179"/>
      <c r="F43" s="187"/>
      <c r="G43" s="179"/>
      <c r="H43" s="179"/>
      <c r="I43" s="179"/>
      <c r="J43" s="179"/>
      <c r="K43" s="179"/>
      <c r="L43" s="184"/>
      <c r="M43" s="184"/>
      <c r="N43" s="184"/>
      <c r="O43" s="411"/>
      <c r="P43" s="412"/>
      <c r="Q43" s="412"/>
      <c r="R43" s="412"/>
      <c r="S43" s="412"/>
      <c r="T43" s="387"/>
      <c r="U43" s="389"/>
      <c r="V43" s="179"/>
      <c r="W43" s="384"/>
      <c r="X43" s="385"/>
      <c r="Y43" s="385"/>
      <c r="Z43" s="385"/>
      <c r="AA43" s="385"/>
      <c r="AB43" s="395"/>
      <c r="AC43" s="378"/>
      <c r="AD43" s="179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114"/>
      <c r="AU43" s="408"/>
      <c r="AV43" s="408"/>
      <c r="AW43" s="408"/>
      <c r="AX43" s="408"/>
      <c r="AY43" s="408"/>
      <c r="AZ43" s="408"/>
      <c r="BA43" s="71"/>
      <c r="BB43" s="71"/>
      <c r="BC43" s="71"/>
      <c r="BD43" s="71"/>
      <c r="BE43" s="71"/>
      <c r="BF43" s="71"/>
      <c r="BG43" s="71"/>
    </row>
    <row r="44" spans="1:59" ht="6.75" customHeight="1" x14ac:dyDescent="0.15">
      <c r="A44" s="179"/>
      <c r="B44" s="179"/>
      <c r="C44" s="179"/>
      <c r="D44" s="179"/>
      <c r="E44" s="179"/>
      <c r="F44" s="187"/>
      <c r="G44" s="179"/>
      <c r="H44" s="179"/>
      <c r="I44" s="179"/>
      <c r="J44" s="179"/>
      <c r="K44" s="179"/>
      <c r="L44" s="184"/>
      <c r="M44" s="184"/>
      <c r="N44" s="184"/>
      <c r="O44" s="277"/>
      <c r="P44" s="277"/>
      <c r="Q44" s="277"/>
      <c r="R44" s="277"/>
      <c r="S44" s="277"/>
      <c r="T44" s="279"/>
      <c r="U44" s="279"/>
      <c r="V44" s="179"/>
      <c r="W44" s="277"/>
      <c r="X44" s="277"/>
      <c r="Y44" s="277"/>
      <c r="Z44" s="277"/>
      <c r="AA44" s="277"/>
      <c r="AB44" s="279"/>
      <c r="AC44" s="287"/>
      <c r="AD44" s="179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114"/>
      <c r="AU44" s="302"/>
      <c r="AV44" s="302"/>
      <c r="AW44" s="302"/>
      <c r="AX44" s="302"/>
      <c r="AY44" s="302"/>
      <c r="AZ44" s="302"/>
      <c r="BA44" s="71"/>
      <c r="BB44" s="71"/>
      <c r="BC44" s="71"/>
      <c r="BD44" s="71"/>
      <c r="BE44" s="71"/>
      <c r="BF44" s="71"/>
      <c r="BG44" s="71"/>
    </row>
    <row r="45" spans="1:59" ht="6.75" customHeight="1" x14ac:dyDescent="0.15">
      <c r="A45" s="179"/>
      <c r="B45" s="179"/>
      <c r="C45" s="179"/>
      <c r="D45" s="179"/>
      <c r="E45" s="179"/>
      <c r="F45" s="202"/>
      <c r="G45" s="382" t="s">
        <v>143</v>
      </c>
      <c r="H45" s="383"/>
      <c r="I45" s="383"/>
      <c r="J45" s="390"/>
      <c r="K45" s="377">
        <f>U45+U51+U54+J47+J49+U59+U63+U48</f>
        <v>69</v>
      </c>
      <c r="L45" s="285"/>
      <c r="M45" s="285"/>
      <c r="N45" s="183"/>
      <c r="O45" s="382" t="s">
        <v>617</v>
      </c>
      <c r="P45" s="383"/>
      <c r="Q45" s="383"/>
      <c r="R45" s="383"/>
      <c r="S45" s="383"/>
      <c r="T45" s="386">
        <f>AB45+AI45+AP45</f>
        <v>7</v>
      </c>
      <c r="U45" s="388">
        <f>AC45+AJ45+AQ45</f>
        <v>4</v>
      </c>
      <c r="V45" s="183"/>
      <c r="W45" s="382" t="s">
        <v>116</v>
      </c>
      <c r="X45" s="383"/>
      <c r="Y45" s="383"/>
      <c r="Z45" s="383"/>
      <c r="AA45" s="383"/>
      <c r="AB45" s="386">
        <v>2</v>
      </c>
      <c r="AC45" s="377">
        <v>2</v>
      </c>
      <c r="AD45" s="383" t="s">
        <v>246</v>
      </c>
      <c r="AE45" s="383"/>
      <c r="AF45" s="383"/>
      <c r="AG45" s="383"/>
      <c r="AH45" s="383"/>
      <c r="AI45" s="386">
        <v>2</v>
      </c>
      <c r="AJ45" s="377">
        <v>2</v>
      </c>
      <c r="AK45" s="414"/>
      <c r="AL45" s="379"/>
      <c r="AM45" s="379"/>
      <c r="AN45" s="379"/>
      <c r="AO45" s="379"/>
      <c r="AP45" s="380">
        <v>3</v>
      </c>
      <c r="AQ45" s="415"/>
      <c r="AR45" s="286"/>
      <c r="AU45" s="413"/>
      <c r="AV45" s="413"/>
      <c r="AW45" s="413"/>
      <c r="AX45" s="413"/>
      <c r="AY45" s="413"/>
      <c r="AZ45" s="282"/>
      <c r="BA45" s="282"/>
      <c r="BB45" s="282"/>
      <c r="BC45" s="71"/>
      <c r="BD45" s="71"/>
      <c r="BE45" s="71"/>
      <c r="BF45" s="71"/>
      <c r="BG45" s="71"/>
    </row>
    <row r="46" spans="1:59" ht="6.75" customHeight="1" x14ac:dyDescent="0.15">
      <c r="A46" s="179"/>
      <c r="B46" s="179"/>
      <c r="C46" s="179"/>
      <c r="D46" s="179"/>
      <c r="E46" s="179"/>
      <c r="F46" s="187"/>
      <c r="G46" s="384"/>
      <c r="H46" s="385"/>
      <c r="I46" s="385"/>
      <c r="J46" s="391"/>
      <c r="K46" s="378"/>
      <c r="L46" s="179"/>
      <c r="M46" s="186"/>
      <c r="N46" s="284"/>
      <c r="O46" s="384"/>
      <c r="P46" s="385"/>
      <c r="Q46" s="385"/>
      <c r="R46" s="385"/>
      <c r="S46" s="385"/>
      <c r="T46" s="387"/>
      <c r="U46" s="389"/>
      <c r="V46" s="179"/>
      <c r="W46" s="384"/>
      <c r="X46" s="385"/>
      <c r="Y46" s="385"/>
      <c r="Z46" s="385"/>
      <c r="AA46" s="385"/>
      <c r="AB46" s="387"/>
      <c r="AC46" s="378"/>
      <c r="AD46" s="385"/>
      <c r="AE46" s="385"/>
      <c r="AF46" s="385"/>
      <c r="AG46" s="385"/>
      <c r="AH46" s="385"/>
      <c r="AI46" s="387"/>
      <c r="AJ46" s="378"/>
      <c r="AK46" s="414"/>
      <c r="AL46" s="379"/>
      <c r="AM46" s="379"/>
      <c r="AN46" s="379"/>
      <c r="AO46" s="379"/>
      <c r="AP46" s="380"/>
      <c r="AQ46" s="416"/>
      <c r="AR46" s="287"/>
      <c r="AU46" s="413"/>
      <c r="AV46" s="413"/>
      <c r="AW46" s="413"/>
      <c r="AX46" s="413"/>
      <c r="AY46" s="413"/>
      <c r="BC46" s="71"/>
      <c r="BD46" s="71"/>
      <c r="BE46" s="71"/>
      <c r="BF46" s="71"/>
      <c r="BG46" s="71"/>
    </row>
    <row r="47" spans="1:59" ht="6.75" customHeight="1" x14ac:dyDescent="0.15">
      <c r="A47" s="179"/>
      <c r="B47" s="179"/>
      <c r="C47" s="179"/>
      <c r="D47" s="179"/>
      <c r="E47" s="179"/>
      <c r="F47" s="187"/>
      <c r="G47" s="383" t="s">
        <v>118</v>
      </c>
      <c r="H47" s="383"/>
      <c r="I47" s="383"/>
      <c r="J47" s="386">
        <v>1</v>
      </c>
      <c r="K47" s="179"/>
      <c r="L47" s="179"/>
      <c r="M47" s="187"/>
      <c r="N47" s="184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U47" s="108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</row>
    <row r="48" spans="1:59" ht="6.75" customHeight="1" x14ac:dyDescent="0.15">
      <c r="A48" s="179"/>
      <c r="B48" s="179"/>
      <c r="C48" s="179"/>
      <c r="D48" s="179"/>
      <c r="E48" s="179"/>
      <c r="F48" s="187"/>
      <c r="G48" s="379"/>
      <c r="H48" s="379"/>
      <c r="I48" s="379"/>
      <c r="J48" s="380"/>
      <c r="K48" s="179"/>
      <c r="L48" s="179"/>
      <c r="M48" s="194"/>
      <c r="N48" s="183"/>
      <c r="O48" s="382" t="s">
        <v>618</v>
      </c>
      <c r="P48" s="383"/>
      <c r="Q48" s="383"/>
      <c r="R48" s="383"/>
      <c r="S48" s="383"/>
      <c r="T48" s="386">
        <f>AB48+AI48+1</f>
        <v>7</v>
      </c>
      <c r="U48" s="388">
        <f>AC48+AJ48+1+AQ48</f>
        <v>11</v>
      </c>
      <c r="V48" s="183"/>
      <c r="W48" s="382" t="s">
        <v>137</v>
      </c>
      <c r="X48" s="383"/>
      <c r="Y48" s="383"/>
      <c r="Z48" s="383"/>
      <c r="AA48" s="383"/>
      <c r="AB48" s="386">
        <v>3</v>
      </c>
      <c r="AC48" s="377">
        <v>5</v>
      </c>
      <c r="AD48" s="383" t="s">
        <v>619</v>
      </c>
      <c r="AE48" s="383"/>
      <c r="AF48" s="383"/>
      <c r="AG48" s="383"/>
      <c r="AH48" s="383"/>
      <c r="AI48" s="386">
        <v>3</v>
      </c>
      <c r="AJ48" s="377">
        <v>3</v>
      </c>
      <c r="AK48" s="383" t="s">
        <v>620</v>
      </c>
      <c r="AL48" s="383"/>
      <c r="AM48" s="383"/>
      <c r="AN48" s="383"/>
      <c r="AO48" s="383"/>
      <c r="AP48" s="386">
        <v>3</v>
      </c>
      <c r="AQ48" s="377">
        <v>2</v>
      </c>
      <c r="AR48" s="179"/>
      <c r="AU48" s="108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</row>
    <row r="49" spans="1:59" ht="6.75" customHeight="1" x14ac:dyDescent="0.15">
      <c r="A49" s="179"/>
      <c r="B49" s="179"/>
      <c r="C49" s="179"/>
      <c r="D49" s="179"/>
      <c r="E49" s="179"/>
      <c r="F49" s="187"/>
      <c r="G49" s="379" t="s">
        <v>119</v>
      </c>
      <c r="H49" s="379"/>
      <c r="I49" s="379"/>
      <c r="J49" s="380">
        <v>1</v>
      </c>
      <c r="K49" s="179"/>
      <c r="L49" s="179"/>
      <c r="M49" s="187"/>
      <c r="N49" s="184"/>
      <c r="O49" s="384"/>
      <c r="P49" s="385"/>
      <c r="Q49" s="385"/>
      <c r="R49" s="385"/>
      <c r="S49" s="385"/>
      <c r="T49" s="387"/>
      <c r="U49" s="389"/>
      <c r="V49" s="179"/>
      <c r="W49" s="384"/>
      <c r="X49" s="385"/>
      <c r="Y49" s="385"/>
      <c r="Z49" s="385"/>
      <c r="AA49" s="385"/>
      <c r="AB49" s="387"/>
      <c r="AC49" s="378"/>
      <c r="AD49" s="385"/>
      <c r="AE49" s="385"/>
      <c r="AF49" s="385"/>
      <c r="AG49" s="385"/>
      <c r="AH49" s="385"/>
      <c r="AI49" s="387"/>
      <c r="AJ49" s="378"/>
      <c r="AK49" s="385"/>
      <c r="AL49" s="385"/>
      <c r="AM49" s="385"/>
      <c r="AN49" s="385"/>
      <c r="AO49" s="385"/>
      <c r="AP49" s="387"/>
      <c r="AQ49" s="378"/>
      <c r="AR49" s="179"/>
      <c r="AU49" s="108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</row>
    <row r="50" spans="1:59" ht="6.75" customHeight="1" x14ac:dyDescent="0.15">
      <c r="A50" s="179"/>
      <c r="B50" s="179"/>
      <c r="C50" s="179"/>
      <c r="D50" s="179"/>
      <c r="E50" s="179"/>
      <c r="F50" s="187"/>
      <c r="G50" s="379"/>
      <c r="H50" s="379"/>
      <c r="I50" s="379"/>
      <c r="J50" s="380"/>
      <c r="K50" s="179"/>
      <c r="L50" s="179"/>
      <c r="M50" s="187"/>
      <c r="N50" s="184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U50" s="108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</row>
    <row r="51" spans="1:59" ht="6.75" customHeight="1" x14ac:dyDescent="0.15">
      <c r="A51" s="179"/>
      <c r="B51" s="179"/>
      <c r="C51" s="179"/>
      <c r="D51" s="179"/>
      <c r="E51" s="179"/>
      <c r="F51" s="187"/>
      <c r="G51" s="422" t="s">
        <v>621</v>
      </c>
      <c r="H51" s="422"/>
      <c r="I51" s="422"/>
      <c r="J51" s="422"/>
      <c r="K51" s="179"/>
      <c r="L51" s="179"/>
      <c r="M51" s="194"/>
      <c r="N51" s="183"/>
      <c r="O51" s="382" t="s">
        <v>144</v>
      </c>
      <c r="P51" s="383"/>
      <c r="Q51" s="383"/>
      <c r="R51" s="383"/>
      <c r="S51" s="383"/>
      <c r="T51" s="386">
        <f>AB51+AI51+1</f>
        <v>7</v>
      </c>
      <c r="U51" s="388">
        <f>AC51+AJ51+1</f>
        <v>8</v>
      </c>
      <c r="V51" s="183"/>
      <c r="W51" s="382" t="s">
        <v>145</v>
      </c>
      <c r="X51" s="383"/>
      <c r="Y51" s="383"/>
      <c r="Z51" s="383"/>
      <c r="AA51" s="383"/>
      <c r="AB51" s="386">
        <v>3</v>
      </c>
      <c r="AC51" s="377">
        <v>3</v>
      </c>
      <c r="AD51" s="383" t="s">
        <v>146</v>
      </c>
      <c r="AE51" s="383"/>
      <c r="AF51" s="383"/>
      <c r="AG51" s="383"/>
      <c r="AH51" s="383"/>
      <c r="AI51" s="386">
        <v>3</v>
      </c>
      <c r="AJ51" s="377">
        <v>4</v>
      </c>
      <c r="AK51" s="179"/>
      <c r="AL51" s="179"/>
      <c r="AM51" s="179"/>
      <c r="AN51" s="179"/>
      <c r="AO51" s="179"/>
      <c r="AP51" s="179"/>
      <c r="AQ51" s="179"/>
      <c r="AR51" s="179"/>
      <c r="AU51" s="108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</row>
    <row r="52" spans="1:59" ht="6.75" customHeight="1" x14ac:dyDescent="0.15">
      <c r="A52" s="179"/>
      <c r="B52" s="179"/>
      <c r="C52" s="179"/>
      <c r="D52" s="179"/>
      <c r="E52" s="179"/>
      <c r="F52" s="187"/>
      <c r="G52" s="422"/>
      <c r="H52" s="422"/>
      <c r="I52" s="422"/>
      <c r="J52" s="422"/>
      <c r="K52" s="179"/>
      <c r="L52" s="179"/>
      <c r="M52" s="187"/>
      <c r="N52" s="184"/>
      <c r="O52" s="384"/>
      <c r="P52" s="385"/>
      <c r="Q52" s="385"/>
      <c r="R52" s="385"/>
      <c r="S52" s="385"/>
      <c r="T52" s="387"/>
      <c r="U52" s="389"/>
      <c r="V52" s="179"/>
      <c r="W52" s="384"/>
      <c r="X52" s="385"/>
      <c r="Y52" s="385"/>
      <c r="Z52" s="385"/>
      <c r="AA52" s="385"/>
      <c r="AB52" s="387"/>
      <c r="AC52" s="378"/>
      <c r="AD52" s="385"/>
      <c r="AE52" s="385"/>
      <c r="AF52" s="385"/>
      <c r="AG52" s="385"/>
      <c r="AH52" s="385"/>
      <c r="AI52" s="387"/>
      <c r="AJ52" s="378"/>
      <c r="AK52" s="179"/>
      <c r="AL52" s="179"/>
      <c r="AM52" s="179"/>
      <c r="AN52" s="179"/>
      <c r="AO52" s="179"/>
      <c r="AP52" s="179"/>
      <c r="AQ52" s="179"/>
      <c r="AR52" s="179"/>
      <c r="AU52" s="108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</row>
    <row r="53" spans="1:59" ht="6.75" customHeight="1" x14ac:dyDescent="0.15">
      <c r="A53" s="179"/>
      <c r="B53" s="179"/>
      <c r="C53" s="179"/>
      <c r="D53" s="179"/>
      <c r="E53" s="179"/>
      <c r="F53" s="187"/>
      <c r="G53" s="184"/>
      <c r="H53" s="184"/>
      <c r="I53" s="184"/>
      <c r="J53" s="189"/>
      <c r="K53" s="179"/>
      <c r="L53" s="179"/>
      <c r="M53" s="187"/>
      <c r="N53" s="184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U53" s="108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</row>
    <row r="54" spans="1:59" ht="6.75" customHeight="1" x14ac:dyDescent="0.15">
      <c r="A54" s="179"/>
      <c r="B54" s="179"/>
      <c r="C54" s="179"/>
      <c r="D54" s="179"/>
      <c r="E54" s="179"/>
      <c r="F54" s="187"/>
      <c r="G54" s="224"/>
      <c r="H54" s="224"/>
      <c r="I54" s="224"/>
      <c r="J54" s="224"/>
      <c r="K54" s="206"/>
      <c r="L54" s="179"/>
      <c r="M54" s="194"/>
      <c r="N54" s="183"/>
      <c r="O54" s="382" t="s">
        <v>147</v>
      </c>
      <c r="P54" s="383"/>
      <c r="Q54" s="383"/>
      <c r="R54" s="383"/>
      <c r="S54" s="383"/>
      <c r="T54" s="386">
        <f>AB54+AI54+AP54+AB56+1</f>
        <v>21</v>
      </c>
      <c r="U54" s="388">
        <f>AC54+AJ54+AQ54+AC56+1</f>
        <v>25</v>
      </c>
      <c r="V54" s="183"/>
      <c r="W54" s="382" t="s">
        <v>148</v>
      </c>
      <c r="X54" s="383"/>
      <c r="Y54" s="383"/>
      <c r="Z54" s="383"/>
      <c r="AA54" s="383"/>
      <c r="AB54" s="386">
        <v>5</v>
      </c>
      <c r="AC54" s="377">
        <v>5</v>
      </c>
      <c r="AD54" s="383" t="s">
        <v>149</v>
      </c>
      <c r="AE54" s="383"/>
      <c r="AF54" s="383"/>
      <c r="AG54" s="383"/>
      <c r="AH54" s="383"/>
      <c r="AI54" s="386">
        <v>4</v>
      </c>
      <c r="AJ54" s="377">
        <v>4</v>
      </c>
      <c r="AK54" s="383" t="s">
        <v>150</v>
      </c>
      <c r="AL54" s="383"/>
      <c r="AM54" s="383"/>
      <c r="AN54" s="383"/>
      <c r="AO54" s="383"/>
      <c r="AP54" s="386">
        <v>7</v>
      </c>
      <c r="AQ54" s="377">
        <v>10</v>
      </c>
      <c r="AR54" s="286"/>
      <c r="AU54" s="372"/>
      <c r="AV54" s="372"/>
      <c r="AW54" s="372"/>
      <c r="AX54" s="372"/>
      <c r="AY54" s="372"/>
      <c r="AZ54" s="372"/>
      <c r="BA54" s="71"/>
      <c r="BB54" s="71"/>
      <c r="BC54" s="71"/>
      <c r="BD54" s="71"/>
      <c r="BE54" s="71"/>
      <c r="BF54" s="71"/>
      <c r="BG54" s="71"/>
    </row>
    <row r="55" spans="1:59" ht="6.75" customHeight="1" x14ac:dyDescent="0.15">
      <c r="A55" s="179"/>
      <c r="B55" s="179"/>
      <c r="C55" s="179"/>
      <c r="D55" s="179"/>
      <c r="E55" s="179"/>
      <c r="F55" s="187"/>
      <c r="G55" s="224"/>
      <c r="H55" s="224"/>
      <c r="I55" s="224"/>
      <c r="J55" s="224"/>
      <c r="K55" s="206"/>
      <c r="L55" s="179"/>
      <c r="M55" s="187"/>
      <c r="N55" s="184"/>
      <c r="O55" s="384"/>
      <c r="P55" s="385"/>
      <c r="Q55" s="385"/>
      <c r="R55" s="385"/>
      <c r="S55" s="385"/>
      <c r="T55" s="387"/>
      <c r="U55" s="389"/>
      <c r="V55" s="179"/>
      <c r="W55" s="384"/>
      <c r="X55" s="385"/>
      <c r="Y55" s="385"/>
      <c r="Z55" s="385"/>
      <c r="AA55" s="385"/>
      <c r="AB55" s="387"/>
      <c r="AC55" s="378"/>
      <c r="AD55" s="385"/>
      <c r="AE55" s="385"/>
      <c r="AF55" s="385"/>
      <c r="AG55" s="385"/>
      <c r="AH55" s="385"/>
      <c r="AI55" s="387"/>
      <c r="AJ55" s="378"/>
      <c r="AK55" s="385"/>
      <c r="AL55" s="385"/>
      <c r="AM55" s="385"/>
      <c r="AN55" s="385"/>
      <c r="AO55" s="385"/>
      <c r="AP55" s="387"/>
      <c r="AQ55" s="378"/>
      <c r="AR55" s="287"/>
      <c r="AU55" s="372"/>
      <c r="AV55" s="372"/>
      <c r="AW55" s="372"/>
      <c r="AX55" s="372"/>
      <c r="AY55" s="372"/>
      <c r="AZ55" s="372"/>
      <c r="BA55" s="71"/>
      <c r="BB55" s="71"/>
      <c r="BC55" s="71"/>
      <c r="BD55" s="71"/>
      <c r="BE55" s="71"/>
      <c r="BF55" s="71"/>
      <c r="BG55" s="71"/>
    </row>
    <row r="56" spans="1:59" ht="6.75" customHeight="1" x14ac:dyDescent="0.15">
      <c r="A56" s="184"/>
      <c r="B56" s="184"/>
      <c r="C56" s="184"/>
      <c r="D56" s="179"/>
      <c r="E56" s="179"/>
      <c r="F56" s="187"/>
      <c r="G56" s="277"/>
      <c r="H56" s="277"/>
      <c r="I56" s="277"/>
      <c r="J56" s="279"/>
      <c r="K56" s="179"/>
      <c r="L56" s="179"/>
      <c r="M56" s="187"/>
      <c r="N56" s="184"/>
      <c r="O56" s="277"/>
      <c r="P56" s="277"/>
      <c r="Q56" s="277"/>
      <c r="R56" s="277"/>
      <c r="S56" s="277"/>
      <c r="T56" s="277"/>
      <c r="U56" s="277"/>
      <c r="V56" s="179"/>
      <c r="W56" s="382" t="s">
        <v>151</v>
      </c>
      <c r="X56" s="383"/>
      <c r="Y56" s="383"/>
      <c r="Z56" s="383"/>
      <c r="AA56" s="383"/>
      <c r="AB56" s="386">
        <v>4</v>
      </c>
      <c r="AC56" s="377">
        <v>5</v>
      </c>
      <c r="AD56" s="179"/>
      <c r="AE56" s="179"/>
      <c r="AF56" s="179"/>
      <c r="AG56" s="179"/>
      <c r="AH56" s="179"/>
      <c r="AI56" s="277"/>
      <c r="AJ56" s="277"/>
      <c r="AK56" s="277"/>
      <c r="AL56" s="179"/>
      <c r="AM56" s="179"/>
      <c r="AN56" s="179"/>
      <c r="AO56" s="179"/>
      <c r="AP56" s="179"/>
      <c r="AQ56" s="179"/>
      <c r="AR56" s="179"/>
      <c r="AS56" s="98"/>
      <c r="AT56" s="98"/>
      <c r="AU56" s="108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</row>
    <row r="57" spans="1:59" ht="6.75" customHeight="1" x14ac:dyDescent="0.15">
      <c r="A57" s="184"/>
      <c r="B57" s="184"/>
      <c r="C57" s="184"/>
      <c r="D57" s="277"/>
      <c r="E57" s="184"/>
      <c r="F57" s="187"/>
      <c r="G57" s="184"/>
      <c r="H57" s="380"/>
      <c r="I57" s="417"/>
      <c r="J57" s="417"/>
      <c r="K57" s="179"/>
      <c r="L57" s="179"/>
      <c r="M57" s="187"/>
      <c r="N57" s="184"/>
      <c r="O57" s="277"/>
      <c r="P57" s="277"/>
      <c r="Q57" s="277"/>
      <c r="R57" s="277"/>
      <c r="S57" s="277"/>
      <c r="T57" s="277"/>
      <c r="U57" s="277"/>
      <c r="V57" s="179"/>
      <c r="W57" s="384"/>
      <c r="X57" s="385"/>
      <c r="Y57" s="385"/>
      <c r="Z57" s="385"/>
      <c r="AA57" s="385"/>
      <c r="AB57" s="387"/>
      <c r="AC57" s="378"/>
      <c r="AD57" s="179"/>
      <c r="AE57" s="179"/>
      <c r="AF57" s="179"/>
      <c r="AG57" s="179"/>
      <c r="AH57" s="179"/>
      <c r="AI57" s="277"/>
      <c r="AJ57" s="277"/>
      <c r="AK57" s="277"/>
      <c r="AL57" s="179"/>
      <c r="AM57" s="179"/>
      <c r="AN57" s="179"/>
      <c r="AO57" s="179"/>
      <c r="AP57" s="179"/>
      <c r="AQ57" s="179"/>
      <c r="AR57" s="179"/>
      <c r="AS57" s="98"/>
      <c r="AT57" s="98"/>
      <c r="AU57" s="108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</row>
    <row r="58" spans="1:59" ht="6.75" customHeight="1" x14ac:dyDescent="0.15">
      <c r="A58" s="179"/>
      <c r="B58" s="179"/>
      <c r="C58" s="285"/>
      <c r="D58" s="184"/>
      <c r="E58" s="179"/>
      <c r="F58" s="187"/>
      <c r="G58" s="179"/>
      <c r="H58" s="209"/>
      <c r="I58" s="209"/>
      <c r="J58" s="209"/>
      <c r="K58" s="209"/>
      <c r="L58" s="184"/>
      <c r="M58" s="187"/>
      <c r="N58" s="184"/>
      <c r="O58" s="280"/>
      <c r="P58" s="280"/>
      <c r="Q58" s="280"/>
      <c r="R58" s="280"/>
      <c r="S58" s="280"/>
      <c r="T58" s="279"/>
      <c r="U58" s="279"/>
      <c r="V58" s="179"/>
      <c r="W58" s="280"/>
      <c r="X58" s="280"/>
      <c r="Y58" s="280"/>
      <c r="Z58" s="280"/>
      <c r="AA58" s="280"/>
      <c r="AB58" s="279"/>
      <c r="AC58" s="287"/>
      <c r="AD58" s="277"/>
      <c r="AE58" s="277"/>
      <c r="AF58" s="277"/>
      <c r="AG58" s="277"/>
      <c r="AH58" s="277"/>
      <c r="AI58" s="279"/>
      <c r="AJ58" s="287"/>
      <c r="AK58" s="277"/>
      <c r="AL58" s="291"/>
      <c r="AM58" s="291"/>
      <c r="AN58" s="291"/>
      <c r="AO58" s="291"/>
      <c r="AP58" s="291"/>
      <c r="AQ58" s="291"/>
      <c r="AR58" s="291"/>
      <c r="AS58" s="98"/>
      <c r="AT58" s="98"/>
      <c r="AU58" s="108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</row>
    <row r="59" spans="1:59" ht="6.75" customHeight="1" x14ac:dyDescent="0.15">
      <c r="A59" s="382" t="s">
        <v>152</v>
      </c>
      <c r="B59" s="383"/>
      <c r="C59" s="418"/>
      <c r="D59" s="210"/>
      <c r="E59" s="382" t="s">
        <v>153</v>
      </c>
      <c r="F59" s="383"/>
      <c r="G59" s="418"/>
      <c r="H59" s="420">
        <f>K4+K28+K45+K75+K93+K111+K135+K145</f>
        <v>483</v>
      </c>
      <c r="I59" s="417"/>
      <c r="J59" s="417"/>
      <c r="K59" s="209"/>
      <c r="L59" s="184"/>
      <c r="M59" s="194"/>
      <c r="N59" s="184"/>
      <c r="O59" s="382" t="s">
        <v>259</v>
      </c>
      <c r="P59" s="383"/>
      <c r="Q59" s="383"/>
      <c r="R59" s="383"/>
      <c r="S59" s="383"/>
      <c r="T59" s="386">
        <f>AB59+AI59+1</f>
        <v>8</v>
      </c>
      <c r="U59" s="388">
        <f>+AC59+AJ59+AQ59+1+1</f>
        <v>13</v>
      </c>
      <c r="V59" s="285"/>
      <c r="W59" s="427" t="s">
        <v>283</v>
      </c>
      <c r="X59" s="428"/>
      <c r="Y59" s="428"/>
      <c r="Z59" s="428"/>
      <c r="AA59" s="428"/>
      <c r="AB59" s="431">
        <v>4</v>
      </c>
      <c r="AC59" s="377">
        <v>5</v>
      </c>
      <c r="AD59" s="424" t="s">
        <v>622</v>
      </c>
      <c r="AE59" s="424"/>
      <c r="AF59" s="424"/>
      <c r="AG59" s="424"/>
      <c r="AH59" s="424"/>
      <c r="AI59" s="386">
        <v>3</v>
      </c>
      <c r="AJ59" s="377">
        <v>3</v>
      </c>
      <c r="AK59" s="383" t="s">
        <v>623</v>
      </c>
      <c r="AL59" s="383"/>
      <c r="AM59" s="383"/>
      <c r="AN59" s="383"/>
      <c r="AO59" s="383"/>
      <c r="AP59" s="386">
        <v>3</v>
      </c>
      <c r="AQ59" s="377">
        <v>3</v>
      </c>
      <c r="AR59" s="71"/>
      <c r="AS59" s="71"/>
      <c r="AT59" s="71"/>
      <c r="AU59" s="71"/>
      <c r="AV59" s="71"/>
      <c r="AW59" s="71"/>
      <c r="AX59" s="71"/>
      <c r="AY59" s="71"/>
    </row>
    <row r="60" spans="1:59" ht="6.75" customHeight="1" x14ac:dyDescent="0.15">
      <c r="A60" s="384"/>
      <c r="B60" s="385"/>
      <c r="C60" s="419"/>
      <c r="D60" s="211"/>
      <c r="E60" s="384"/>
      <c r="F60" s="385"/>
      <c r="G60" s="419"/>
      <c r="H60" s="421"/>
      <c r="I60" s="417"/>
      <c r="J60" s="417"/>
      <c r="K60" s="209"/>
      <c r="L60" s="184"/>
      <c r="M60" s="187"/>
      <c r="N60" s="193"/>
      <c r="O60" s="384"/>
      <c r="P60" s="385"/>
      <c r="Q60" s="385"/>
      <c r="R60" s="385"/>
      <c r="S60" s="385"/>
      <c r="T60" s="387"/>
      <c r="U60" s="389"/>
      <c r="V60" s="179"/>
      <c r="W60" s="429"/>
      <c r="X60" s="430"/>
      <c r="Y60" s="430"/>
      <c r="Z60" s="430"/>
      <c r="AA60" s="430"/>
      <c r="AB60" s="432"/>
      <c r="AC60" s="378"/>
      <c r="AD60" s="426"/>
      <c r="AE60" s="426"/>
      <c r="AF60" s="426"/>
      <c r="AG60" s="426"/>
      <c r="AH60" s="426"/>
      <c r="AI60" s="387"/>
      <c r="AJ60" s="378"/>
      <c r="AK60" s="385"/>
      <c r="AL60" s="385"/>
      <c r="AM60" s="385"/>
      <c r="AN60" s="385"/>
      <c r="AO60" s="385"/>
      <c r="AP60" s="387"/>
      <c r="AQ60" s="378"/>
      <c r="AS60" s="71"/>
      <c r="AT60" s="71"/>
      <c r="AU60" s="71"/>
      <c r="AV60" s="71"/>
      <c r="AW60" s="71"/>
      <c r="AX60" s="71"/>
      <c r="AY60" s="71"/>
    </row>
    <row r="61" spans="1:59" ht="11.25" customHeight="1" x14ac:dyDescent="0.15">
      <c r="A61" s="277"/>
      <c r="B61" s="277"/>
      <c r="C61" s="274"/>
      <c r="D61" s="277"/>
      <c r="E61" s="277"/>
      <c r="F61" s="274"/>
      <c r="G61" s="277"/>
      <c r="H61" s="297"/>
      <c r="I61" s="298"/>
      <c r="J61" s="298"/>
      <c r="K61" s="209"/>
      <c r="L61" s="184"/>
      <c r="M61" s="187"/>
      <c r="N61" s="184"/>
      <c r="O61" s="288" t="s">
        <v>624</v>
      </c>
      <c r="P61" s="277"/>
      <c r="Q61" s="277"/>
      <c r="R61" s="277"/>
      <c r="S61" s="277"/>
      <c r="T61" s="279"/>
      <c r="U61" s="279"/>
      <c r="V61" s="179"/>
      <c r="W61" s="280"/>
      <c r="X61" s="280"/>
      <c r="Y61" s="280"/>
      <c r="Z61" s="280"/>
      <c r="AA61" s="280"/>
      <c r="AB61" s="279"/>
      <c r="AC61" s="287"/>
      <c r="AD61" s="280"/>
      <c r="AE61" s="280"/>
      <c r="AF61" s="280"/>
      <c r="AG61" s="280"/>
      <c r="AH61" s="280"/>
      <c r="AI61" s="279"/>
      <c r="AJ61" s="287"/>
      <c r="AK61" s="277"/>
      <c r="AL61" s="277"/>
      <c r="AM61" s="277"/>
      <c r="AN61" s="277"/>
      <c r="AO61" s="277"/>
      <c r="AP61" s="279"/>
      <c r="AQ61" s="287"/>
      <c r="AS61" s="71"/>
      <c r="AT61" s="71"/>
      <c r="AU61" s="71"/>
      <c r="AV61" s="71"/>
      <c r="AW61" s="71"/>
      <c r="AX61" s="71"/>
      <c r="AY61" s="71"/>
    </row>
    <row r="62" spans="1:59" ht="6.75" customHeight="1" x14ac:dyDescent="0.15">
      <c r="A62" s="179"/>
      <c r="B62" s="179"/>
      <c r="C62" s="187"/>
      <c r="D62" s="184"/>
      <c r="E62" s="179"/>
      <c r="F62" s="187"/>
      <c r="G62" s="179"/>
      <c r="H62" s="209"/>
      <c r="I62" s="209"/>
      <c r="J62" s="209"/>
      <c r="K62" s="209"/>
      <c r="L62" s="184"/>
      <c r="M62" s="187"/>
      <c r="N62" s="184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80"/>
      <c r="Z62" s="280"/>
      <c r="AA62" s="280"/>
      <c r="AB62" s="279"/>
      <c r="AC62" s="279"/>
      <c r="AD62" s="277"/>
      <c r="AE62" s="277"/>
      <c r="AF62" s="277"/>
      <c r="AG62" s="277"/>
      <c r="AH62" s="277"/>
      <c r="AI62" s="279"/>
      <c r="AJ62" s="279"/>
      <c r="AK62" s="277"/>
      <c r="AL62" s="213"/>
      <c r="AM62" s="213"/>
      <c r="AN62" s="213"/>
      <c r="AO62" s="213"/>
      <c r="AP62" s="213"/>
      <c r="AQ62" s="213"/>
      <c r="AR62" s="213"/>
      <c r="AS62" s="98"/>
      <c r="AT62" s="98"/>
      <c r="BA62" s="71"/>
      <c r="BB62" s="71"/>
      <c r="BC62" s="71"/>
      <c r="BD62" s="71"/>
      <c r="BE62" s="71"/>
      <c r="BF62" s="71"/>
      <c r="BG62" s="71"/>
    </row>
    <row r="63" spans="1:59" ht="6.75" customHeight="1" x14ac:dyDescent="0.15">
      <c r="A63" s="179"/>
      <c r="B63" s="179"/>
      <c r="C63" s="187"/>
      <c r="D63" s="184"/>
      <c r="E63" s="179"/>
      <c r="F63" s="187"/>
      <c r="G63" s="179"/>
      <c r="H63" s="209"/>
      <c r="I63" s="209"/>
      <c r="J63" s="209"/>
      <c r="K63" s="209"/>
      <c r="L63" s="184"/>
      <c r="M63" s="194"/>
      <c r="N63" s="184"/>
      <c r="O63" s="423" t="s">
        <v>625</v>
      </c>
      <c r="P63" s="424"/>
      <c r="Q63" s="424"/>
      <c r="R63" s="424"/>
      <c r="S63" s="424"/>
      <c r="T63" s="386">
        <f>AB63+AI63+1</f>
        <v>6</v>
      </c>
      <c r="U63" s="388">
        <f>AC63+AJ63+1</f>
        <v>6</v>
      </c>
      <c r="V63" s="183"/>
      <c r="W63" s="423" t="s">
        <v>626</v>
      </c>
      <c r="X63" s="424"/>
      <c r="Y63" s="424"/>
      <c r="Z63" s="424"/>
      <c r="AA63" s="424"/>
      <c r="AB63" s="386">
        <v>2</v>
      </c>
      <c r="AC63" s="377">
        <v>3</v>
      </c>
      <c r="AD63" s="383" t="s">
        <v>627</v>
      </c>
      <c r="AE63" s="383"/>
      <c r="AF63" s="383"/>
      <c r="AG63" s="383"/>
      <c r="AH63" s="383"/>
      <c r="AI63" s="386">
        <v>3</v>
      </c>
      <c r="AJ63" s="377">
        <v>2</v>
      </c>
      <c r="AK63" s="277"/>
      <c r="AL63" s="214"/>
      <c r="AM63" s="214"/>
      <c r="AN63" s="214"/>
      <c r="AO63" s="214"/>
      <c r="AP63" s="214"/>
      <c r="AQ63" s="214"/>
      <c r="AR63" s="214"/>
      <c r="AS63" s="98"/>
      <c r="AT63" s="98"/>
      <c r="BA63" s="71"/>
      <c r="BB63" s="71"/>
      <c r="BC63" s="71"/>
      <c r="BD63" s="71"/>
      <c r="BE63" s="71"/>
      <c r="BF63" s="71"/>
      <c r="BG63" s="71"/>
    </row>
    <row r="64" spans="1:59" ht="6.75" customHeight="1" x14ac:dyDescent="0.15">
      <c r="A64" s="179"/>
      <c r="B64" s="179"/>
      <c r="C64" s="187"/>
      <c r="D64" s="184"/>
      <c r="E64" s="179"/>
      <c r="F64" s="187"/>
      <c r="G64" s="379"/>
      <c r="H64" s="379"/>
      <c r="I64" s="379"/>
      <c r="J64" s="209"/>
      <c r="K64" s="209"/>
      <c r="L64" s="184"/>
      <c r="M64" s="184"/>
      <c r="N64" s="193"/>
      <c r="O64" s="425"/>
      <c r="P64" s="426"/>
      <c r="Q64" s="426"/>
      <c r="R64" s="426"/>
      <c r="S64" s="426"/>
      <c r="T64" s="387"/>
      <c r="U64" s="389"/>
      <c r="V64" s="179"/>
      <c r="W64" s="425"/>
      <c r="X64" s="426"/>
      <c r="Y64" s="426"/>
      <c r="Z64" s="426"/>
      <c r="AA64" s="426"/>
      <c r="AB64" s="387"/>
      <c r="AC64" s="378"/>
      <c r="AD64" s="385"/>
      <c r="AE64" s="385"/>
      <c r="AF64" s="385"/>
      <c r="AG64" s="385"/>
      <c r="AH64" s="385"/>
      <c r="AI64" s="387"/>
      <c r="AJ64" s="378"/>
      <c r="AK64" s="277"/>
      <c r="AL64" s="214"/>
      <c r="AM64" s="214"/>
      <c r="AN64" s="214"/>
      <c r="AO64" s="214"/>
      <c r="AP64" s="214"/>
      <c r="AQ64" s="214"/>
      <c r="AR64" s="214"/>
      <c r="AS64" s="98"/>
      <c r="AT64" s="98"/>
      <c r="BA64" s="71"/>
      <c r="BB64" s="71"/>
      <c r="BC64" s="71"/>
      <c r="BD64" s="71"/>
      <c r="BE64" s="71"/>
      <c r="BF64" s="71"/>
      <c r="BG64" s="71"/>
    </row>
    <row r="65" spans="1:59" ht="6.75" customHeight="1" x14ac:dyDescent="0.15">
      <c r="A65" s="179"/>
      <c r="B65" s="179"/>
      <c r="C65" s="187"/>
      <c r="D65" s="184"/>
      <c r="E65" s="179"/>
      <c r="F65" s="187"/>
      <c r="G65" s="379"/>
      <c r="H65" s="379"/>
      <c r="I65" s="379"/>
      <c r="J65" s="209"/>
      <c r="K65" s="209"/>
      <c r="L65" s="184"/>
      <c r="M65" s="184"/>
      <c r="N65" s="184"/>
      <c r="O65" s="280"/>
      <c r="P65" s="280"/>
      <c r="Q65" s="280"/>
      <c r="R65" s="280"/>
      <c r="S65" s="280"/>
      <c r="T65" s="279"/>
      <c r="U65" s="279"/>
      <c r="V65" s="179"/>
      <c r="W65" s="280"/>
      <c r="X65" s="280"/>
      <c r="Y65" s="280"/>
      <c r="Z65" s="280"/>
      <c r="AA65" s="280"/>
      <c r="AB65" s="279"/>
      <c r="AC65" s="287"/>
      <c r="AD65" s="277"/>
      <c r="AE65" s="277"/>
      <c r="AF65" s="277"/>
      <c r="AG65" s="277"/>
      <c r="AH65" s="277"/>
      <c r="AI65" s="279"/>
      <c r="AJ65" s="287"/>
      <c r="AK65" s="277"/>
      <c r="AL65" s="214"/>
      <c r="AM65" s="214"/>
      <c r="AN65" s="214"/>
      <c r="AO65" s="214"/>
      <c r="AP65" s="214"/>
      <c r="AQ65" s="214"/>
      <c r="AR65" s="214"/>
      <c r="AS65" s="98"/>
      <c r="AT65" s="98"/>
      <c r="BA65" s="71"/>
      <c r="BB65" s="71"/>
      <c r="BC65" s="71"/>
      <c r="BD65" s="71"/>
      <c r="BE65" s="71"/>
      <c r="BF65" s="71"/>
      <c r="BG65" s="71"/>
    </row>
    <row r="66" spans="1:59" ht="6.75" customHeight="1" x14ac:dyDescent="0.15">
      <c r="A66" s="179"/>
      <c r="B66" s="179"/>
      <c r="C66" s="215"/>
      <c r="D66" s="290"/>
      <c r="E66" s="216"/>
      <c r="F66" s="217"/>
      <c r="G66" s="216"/>
      <c r="H66" s="179"/>
      <c r="I66" s="179"/>
      <c r="J66" s="179"/>
      <c r="K66" s="184"/>
      <c r="L66" s="184"/>
      <c r="M66" s="184"/>
      <c r="N66" s="184"/>
      <c r="O66" s="277"/>
      <c r="P66" s="277"/>
      <c r="Q66" s="277"/>
      <c r="R66" s="277"/>
      <c r="S66" s="277"/>
      <c r="T66" s="279"/>
      <c r="U66" s="279"/>
      <c r="V66" s="184"/>
      <c r="W66" s="277"/>
      <c r="X66" s="277"/>
      <c r="Y66" s="277"/>
      <c r="Z66" s="277"/>
      <c r="AA66" s="277"/>
      <c r="AB66" s="279"/>
      <c r="AC66" s="279"/>
      <c r="AD66" s="277"/>
      <c r="AE66" s="277"/>
      <c r="AF66" s="277"/>
      <c r="AG66" s="277"/>
      <c r="AH66" s="277"/>
      <c r="AI66" s="279"/>
      <c r="AJ66" s="279"/>
      <c r="AK66" s="277"/>
      <c r="AL66" s="277"/>
      <c r="AM66" s="277"/>
      <c r="AN66" s="277"/>
      <c r="AO66" s="277"/>
      <c r="AP66" s="279"/>
      <c r="AQ66" s="279"/>
      <c r="AR66" s="279"/>
      <c r="AS66" s="70"/>
      <c r="AT66" s="70"/>
      <c r="BA66" s="71"/>
      <c r="BB66" s="71"/>
      <c r="BC66" s="71"/>
      <c r="BD66" s="71"/>
      <c r="BE66" s="71"/>
      <c r="BF66" s="71"/>
      <c r="BG66" s="71"/>
    </row>
    <row r="67" spans="1:59" ht="6.75" customHeight="1" x14ac:dyDescent="0.15">
      <c r="A67" s="179"/>
      <c r="B67" s="203"/>
      <c r="C67" s="218"/>
      <c r="D67" s="277"/>
      <c r="E67" s="219"/>
      <c r="F67" s="218"/>
      <c r="G67" s="277"/>
      <c r="H67" s="179"/>
      <c r="I67" s="179"/>
      <c r="J67" s="179"/>
      <c r="K67" s="184"/>
      <c r="L67" s="184"/>
      <c r="M67" s="184"/>
      <c r="N67" s="306"/>
      <c r="O67" s="307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9"/>
      <c r="AS67" s="70"/>
      <c r="AT67" s="70"/>
      <c r="AU67" s="108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</row>
    <row r="68" spans="1:59" ht="6.75" customHeight="1" x14ac:dyDescent="0.15">
      <c r="A68" s="179"/>
      <c r="B68" s="203"/>
      <c r="C68" s="187"/>
      <c r="D68" s="179"/>
      <c r="E68" s="203"/>
      <c r="F68" s="187"/>
      <c r="G68" s="179"/>
      <c r="H68" s="184"/>
      <c r="I68" s="184"/>
      <c r="J68" s="184"/>
      <c r="K68" s="184"/>
      <c r="L68" s="184"/>
      <c r="M68" s="285"/>
      <c r="N68" s="310"/>
      <c r="O68" s="382" t="s">
        <v>154</v>
      </c>
      <c r="P68" s="383"/>
      <c r="Q68" s="383"/>
      <c r="R68" s="383"/>
      <c r="S68" s="383"/>
      <c r="T68" s="388">
        <f>AB68+AI68</f>
        <v>5</v>
      </c>
      <c r="U68" s="388">
        <f>AC68+AJ68+AQ68</f>
        <v>11</v>
      </c>
      <c r="V68" s="183"/>
      <c r="W68" s="382" t="s">
        <v>116</v>
      </c>
      <c r="X68" s="383"/>
      <c r="Y68" s="383"/>
      <c r="Z68" s="383"/>
      <c r="AA68" s="383"/>
      <c r="AB68" s="388">
        <v>3</v>
      </c>
      <c r="AC68" s="377">
        <v>2</v>
      </c>
      <c r="AD68" s="383" t="s">
        <v>117</v>
      </c>
      <c r="AE68" s="383"/>
      <c r="AF68" s="383"/>
      <c r="AG68" s="383"/>
      <c r="AH68" s="383"/>
      <c r="AI68" s="388">
        <v>2</v>
      </c>
      <c r="AJ68" s="377">
        <v>4</v>
      </c>
      <c r="AK68" s="383" t="s">
        <v>275</v>
      </c>
      <c r="AL68" s="383"/>
      <c r="AM68" s="383"/>
      <c r="AN68" s="383"/>
      <c r="AO68" s="383"/>
      <c r="AP68" s="388">
        <v>2</v>
      </c>
      <c r="AQ68" s="377">
        <v>5</v>
      </c>
      <c r="AR68" s="311"/>
      <c r="AS68" s="70"/>
      <c r="AT68" s="70"/>
      <c r="AU68" s="108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</row>
    <row r="69" spans="1:59" ht="6.75" customHeight="1" x14ac:dyDescent="0.15">
      <c r="A69" s="179"/>
      <c r="B69" s="203"/>
      <c r="C69" s="187"/>
      <c r="D69" s="179"/>
      <c r="E69" s="203"/>
      <c r="F69" s="187"/>
      <c r="G69" s="179"/>
      <c r="H69" s="184"/>
      <c r="I69" s="184"/>
      <c r="J69" s="184"/>
      <c r="K69" s="214"/>
      <c r="L69" s="203"/>
      <c r="M69" s="186"/>
      <c r="N69" s="312"/>
      <c r="O69" s="384"/>
      <c r="P69" s="385"/>
      <c r="Q69" s="385"/>
      <c r="R69" s="385"/>
      <c r="S69" s="385"/>
      <c r="T69" s="389"/>
      <c r="U69" s="389"/>
      <c r="V69" s="184"/>
      <c r="W69" s="384"/>
      <c r="X69" s="385"/>
      <c r="Y69" s="385"/>
      <c r="Z69" s="385"/>
      <c r="AA69" s="385"/>
      <c r="AB69" s="389"/>
      <c r="AC69" s="378"/>
      <c r="AD69" s="385"/>
      <c r="AE69" s="385"/>
      <c r="AF69" s="385"/>
      <c r="AG69" s="385"/>
      <c r="AH69" s="385"/>
      <c r="AI69" s="389"/>
      <c r="AJ69" s="378"/>
      <c r="AK69" s="385"/>
      <c r="AL69" s="385"/>
      <c r="AM69" s="385"/>
      <c r="AN69" s="385"/>
      <c r="AO69" s="385"/>
      <c r="AP69" s="389"/>
      <c r="AQ69" s="378"/>
      <c r="AR69" s="311"/>
      <c r="AS69" s="70"/>
      <c r="AT69" s="70"/>
      <c r="AU69" s="372"/>
      <c r="AV69" s="372"/>
      <c r="AW69" s="372"/>
      <c r="AX69" s="372"/>
      <c r="AY69" s="372"/>
      <c r="AZ69" s="372"/>
      <c r="BA69" s="71"/>
      <c r="BB69" s="71"/>
      <c r="BC69" s="71"/>
      <c r="BD69" s="71"/>
      <c r="BE69" s="71"/>
      <c r="BF69" s="71"/>
      <c r="BG69" s="71"/>
    </row>
    <row r="70" spans="1:59" ht="6.75" customHeight="1" x14ac:dyDescent="0.15">
      <c r="A70" s="179"/>
      <c r="B70" s="203"/>
      <c r="C70" s="187"/>
      <c r="D70" s="179"/>
      <c r="E70" s="184"/>
      <c r="F70" s="187"/>
      <c r="G70" s="179"/>
      <c r="H70" s="433" t="s">
        <v>155</v>
      </c>
      <c r="I70" s="434"/>
      <c r="J70" s="434"/>
      <c r="K70" s="313"/>
      <c r="L70" s="314"/>
      <c r="M70" s="315"/>
      <c r="N70" s="316"/>
      <c r="O70" s="303"/>
      <c r="P70" s="277"/>
      <c r="Q70" s="277"/>
      <c r="R70" s="277"/>
      <c r="S70" s="277"/>
      <c r="T70" s="279"/>
      <c r="U70" s="279"/>
      <c r="V70" s="184"/>
      <c r="W70" s="277"/>
      <c r="X70" s="277"/>
      <c r="Y70" s="277"/>
      <c r="Z70" s="277"/>
      <c r="AA70" s="277"/>
      <c r="AB70" s="279"/>
      <c r="AC70" s="287"/>
      <c r="AD70" s="277"/>
      <c r="AE70" s="277"/>
      <c r="AF70" s="277"/>
      <c r="AG70" s="277"/>
      <c r="AH70" s="277"/>
      <c r="AI70" s="279"/>
      <c r="AJ70" s="287"/>
      <c r="AK70" s="190"/>
      <c r="AL70" s="190"/>
      <c r="AM70" s="190"/>
      <c r="AN70" s="190"/>
      <c r="AO70" s="190"/>
      <c r="AP70" s="190"/>
      <c r="AQ70" s="190"/>
      <c r="AR70" s="317"/>
      <c r="AS70" s="70"/>
      <c r="AT70" s="70"/>
      <c r="AU70" s="372"/>
      <c r="AV70" s="372"/>
      <c r="AW70" s="372"/>
      <c r="AX70" s="372"/>
      <c r="AY70" s="372"/>
      <c r="AZ70" s="372"/>
      <c r="BA70" s="71"/>
      <c r="BB70" s="71"/>
      <c r="BC70" s="71"/>
      <c r="BD70" s="71"/>
      <c r="BE70" s="71"/>
      <c r="BF70" s="71"/>
      <c r="BG70" s="71"/>
    </row>
    <row r="71" spans="1:59" ht="6.75" customHeight="1" x14ac:dyDescent="0.15">
      <c r="A71" s="179"/>
      <c r="B71" s="179"/>
      <c r="C71" s="187"/>
      <c r="D71" s="184"/>
      <c r="E71" s="179"/>
      <c r="F71" s="187"/>
      <c r="G71" s="179"/>
      <c r="H71" s="435"/>
      <c r="I71" s="436"/>
      <c r="J71" s="436"/>
      <c r="K71" s="318"/>
      <c r="L71" s="184"/>
      <c r="M71" s="187"/>
      <c r="N71" s="319"/>
      <c r="O71" s="383" t="s">
        <v>628</v>
      </c>
      <c r="P71" s="383"/>
      <c r="Q71" s="383"/>
      <c r="R71" s="383"/>
      <c r="S71" s="383"/>
      <c r="T71" s="388">
        <f>AB71+AI71+AP71+1</f>
        <v>14</v>
      </c>
      <c r="U71" s="388">
        <f>AC71+AJ71+AQ71+1</f>
        <v>16</v>
      </c>
      <c r="V71" s="183"/>
      <c r="W71" s="382" t="s">
        <v>158</v>
      </c>
      <c r="X71" s="383"/>
      <c r="Y71" s="383"/>
      <c r="Z71" s="383"/>
      <c r="AA71" s="383"/>
      <c r="AB71" s="388">
        <v>3</v>
      </c>
      <c r="AC71" s="377">
        <v>5</v>
      </c>
      <c r="AD71" s="383" t="s">
        <v>159</v>
      </c>
      <c r="AE71" s="383"/>
      <c r="AF71" s="383"/>
      <c r="AG71" s="383"/>
      <c r="AH71" s="383"/>
      <c r="AI71" s="388">
        <v>5</v>
      </c>
      <c r="AJ71" s="377">
        <v>10</v>
      </c>
      <c r="AK71" s="187"/>
      <c r="AL71" s="184"/>
      <c r="AM71" s="184"/>
      <c r="AN71" s="184"/>
      <c r="AO71" s="184"/>
      <c r="AP71" s="191">
        <v>5</v>
      </c>
      <c r="AQ71" s="230"/>
      <c r="AR71" s="320"/>
      <c r="AS71" s="70"/>
      <c r="AT71" s="70"/>
      <c r="AU71" s="372"/>
      <c r="AV71" s="372"/>
      <c r="AW71" s="372"/>
      <c r="AX71" s="372"/>
      <c r="AY71" s="372"/>
      <c r="AZ71" s="372"/>
      <c r="BA71" s="71"/>
      <c r="BB71" s="71"/>
      <c r="BC71" s="71"/>
      <c r="BD71" s="71"/>
      <c r="BE71" s="71"/>
      <c r="BF71" s="71"/>
      <c r="BG71" s="71"/>
    </row>
    <row r="72" spans="1:59" ht="7.5" customHeight="1" x14ac:dyDescent="0.15">
      <c r="A72" s="179"/>
      <c r="B72" s="179"/>
      <c r="C72" s="187"/>
      <c r="D72" s="184"/>
      <c r="E72" s="179"/>
      <c r="F72" s="187"/>
      <c r="G72" s="179"/>
      <c r="H72" s="184"/>
      <c r="I72" s="184"/>
      <c r="J72" s="179"/>
      <c r="K72" s="184"/>
      <c r="L72" s="184"/>
      <c r="M72" s="186"/>
      <c r="N72" s="321"/>
      <c r="O72" s="385"/>
      <c r="P72" s="385"/>
      <c r="Q72" s="385"/>
      <c r="R72" s="385"/>
      <c r="S72" s="385"/>
      <c r="T72" s="389"/>
      <c r="U72" s="389"/>
      <c r="V72" s="184"/>
      <c r="W72" s="384"/>
      <c r="X72" s="385"/>
      <c r="Y72" s="385"/>
      <c r="Z72" s="385"/>
      <c r="AA72" s="385"/>
      <c r="AB72" s="389"/>
      <c r="AC72" s="437"/>
      <c r="AD72" s="385"/>
      <c r="AE72" s="385"/>
      <c r="AF72" s="385"/>
      <c r="AG72" s="385"/>
      <c r="AH72" s="385"/>
      <c r="AI72" s="389"/>
      <c r="AJ72" s="378"/>
      <c r="AK72" s="187"/>
      <c r="AL72" s="184"/>
      <c r="AM72" s="184"/>
      <c r="AN72" s="184"/>
      <c r="AO72" s="184"/>
      <c r="AP72" s="191"/>
      <c r="AQ72" s="231"/>
      <c r="AR72" s="311"/>
      <c r="AS72" s="70"/>
      <c r="AT72" s="70"/>
      <c r="AU72" s="372"/>
      <c r="AV72" s="372"/>
      <c r="AW72" s="372"/>
      <c r="AX72" s="372"/>
      <c r="AY72" s="372"/>
      <c r="AZ72" s="372"/>
      <c r="BA72" s="71"/>
      <c r="BB72" s="71"/>
      <c r="BC72" s="71"/>
      <c r="BD72" s="71"/>
      <c r="BE72" s="71"/>
      <c r="BF72" s="71"/>
      <c r="BG72" s="71"/>
    </row>
    <row r="73" spans="1:59" ht="6.75" customHeight="1" x14ac:dyDescent="0.15">
      <c r="A73" s="179"/>
      <c r="B73" s="179"/>
      <c r="C73" s="187"/>
      <c r="D73" s="184"/>
      <c r="E73" s="179"/>
      <c r="F73" s="187"/>
      <c r="G73" s="179"/>
      <c r="H73" s="184"/>
      <c r="I73" s="184"/>
      <c r="J73" s="179"/>
      <c r="K73" s="179"/>
      <c r="L73" s="179"/>
      <c r="M73" s="187"/>
      <c r="N73" s="316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299"/>
      <c r="AC73" s="300"/>
      <c r="AD73" s="275"/>
      <c r="AE73" s="275"/>
      <c r="AF73" s="275"/>
      <c r="AG73" s="275"/>
      <c r="AH73" s="275"/>
      <c r="AI73" s="278"/>
      <c r="AJ73" s="279"/>
      <c r="AK73" s="184"/>
      <c r="AL73" s="190"/>
      <c r="AM73" s="190"/>
      <c r="AN73" s="190"/>
      <c r="AO73" s="190"/>
      <c r="AP73" s="190"/>
      <c r="AQ73" s="190"/>
      <c r="AR73" s="311"/>
      <c r="AS73" s="70"/>
      <c r="AT73" s="70"/>
      <c r="AU73" s="108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</row>
    <row r="74" spans="1:59" ht="6.75" customHeight="1" x14ac:dyDescent="0.15">
      <c r="A74" s="179"/>
      <c r="B74" s="179"/>
      <c r="C74" s="187"/>
      <c r="D74" s="184"/>
      <c r="E74" s="179"/>
      <c r="F74" s="187"/>
      <c r="G74" s="179"/>
      <c r="H74" s="184"/>
      <c r="I74" s="285"/>
      <c r="J74" s="179"/>
      <c r="K74" s="179"/>
      <c r="L74" s="179"/>
      <c r="M74" s="194"/>
      <c r="N74" s="319"/>
      <c r="O74" s="424" t="s">
        <v>629</v>
      </c>
      <c r="P74" s="424"/>
      <c r="Q74" s="424"/>
      <c r="R74" s="424"/>
      <c r="S74" s="424"/>
      <c r="T74" s="388">
        <f>AB74+AI74+AP74+AB76+AI76+1</f>
        <v>41</v>
      </c>
      <c r="U74" s="388">
        <f>AC74+AJ74+AQ74+AC76+AJ76+1+AQ76</f>
        <v>32</v>
      </c>
      <c r="V74" s="183"/>
      <c r="W74" s="382" t="s">
        <v>132</v>
      </c>
      <c r="X74" s="383"/>
      <c r="Y74" s="383"/>
      <c r="Z74" s="383"/>
      <c r="AA74" s="383"/>
      <c r="AB74" s="388">
        <v>9</v>
      </c>
      <c r="AC74" s="377">
        <v>3</v>
      </c>
      <c r="AD74" s="383" t="s">
        <v>630</v>
      </c>
      <c r="AE74" s="383"/>
      <c r="AF74" s="383"/>
      <c r="AG74" s="383"/>
      <c r="AH74" s="383"/>
      <c r="AI74" s="388">
        <v>3</v>
      </c>
      <c r="AJ74" s="377">
        <v>7</v>
      </c>
      <c r="AK74" s="424" t="s">
        <v>631</v>
      </c>
      <c r="AL74" s="424"/>
      <c r="AM74" s="424"/>
      <c r="AN74" s="424"/>
      <c r="AO74" s="424"/>
      <c r="AP74" s="388">
        <v>2</v>
      </c>
      <c r="AQ74" s="388">
        <v>6</v>
      </c>
      <c r="AR74" s="322"/>
      <c r="AS74" s="70"/>
      <c r="AT74" s="70"/>
      <c r="AU74" s="438"/>
      <c r="AV74" s="438"/>
      <c r="AW74" s="438"/>
      <c r="AX74" s="438"/>
      <c r="AY74" s="438"/>
      <c r="AZ74" s="438"/>
      <c r="BA74" s="71"/>
      <c r="BB74" s="71"/>
      <c r="BC74" s="71"/>
      <c r="BD74" s="71"/>
      <c r="BE74" s="71"/>
      <c r="BF74" s="71"/>
      <c r="BG74" s="71"/>
    </row>
    <row r="75" spans="1:59" ht="6.75" customHeight="1" x14ac:dyDescent="0.15">
      <c r="A75" s="179"/>
      <c r="B75" s="179"/>
      <c r="C75" s="187"/>
      <c r="D75" s="184"/>
      <c r="E75" s="179"/>
      <c r="F75" s="187"/>
      <c r="G75" s="382" t="s">
        <v>247</v>
      </c>
      <c r="H75" s="383"/>
      <c r="I75" s="383"/>
      <c r="J75" s="390"/>
      <c r="K75" s="377">
        <f>U68+U71+U74+U79+U82+J77+U87+J79</f>
        <v>131</v>
      </c>
      <c r="L75" s="183"/>
      <c r="M75" s="186"/>
      <c r="N75" s="323"/>
      <c r="O75" s="426"/>
      <c r="P75" s="426"/>
      <c r="Q75" s="426"/>
      <c r="R75" s="426"/>
      <c r="S75" s="426"/>
      <c r="T75" s="389"/>
      <c r="U75" s="389"/>
      <c r="V75" s="184"/>
      <c r="W75" s="384"/>
      <c r="X75" s="385"/>
      <c r="Y75" s="385"/>
      <c r="Z75" s="385"/>
      <c r="AA75" s="385"/>
      <c r="AB75" s="389"/>
      <c r="AC75" s="378"/>
      <c r="AD75" s="385"/>
      <c r="AE75" s="385"/>
      <c r="AF75" s="385"/>
      <c r="AG75" s="385"/>
      <c r="AH75" s="385"/>
      <c r="AI75" s="389"/>
      <c r="AJ75" s="378"/>
      <c r="AK75" s="426"/>
      <c r="AL75" s="426"/>
      <c r="AM75" s="426"/>
      <c r="AN75" s="426"/>
      <c r="AO75" s="426"/>
      <c r="AP75" s="389"/>
      <c r="AQ75" s="389"/>
      <c r="AR75" s="322"/>
      <c r="AS75" s="70"/>
      <c r="AT75" s="70"/>
      <c r="AU75" s="372"/>
      <c r="AV75" s="372"/>
      <c r="AW75" s="372"/>
      <c r="AX75" s="372"/>
      <c r="AY75" s="372"/>
      <c r="AZ75" s="372"/>
      <c r="BA75" s="71"/>
      <c r="BB75" s="71"/>
      <c r="BC75" s="71"/>
      <c r="BD75" s="71"/>
      <c r="BE75" s="71"/>
      <c r="BF75" s="71"/>
      <c r="BG75" s="71"/>
    </row>
    <row r="76" spans="1:59" ht="6.75" customHeight="1" x14ac:dyDescent="0.15">
      <c r="A76" s="179"/>
      <c r="B76" s="179"/>
      <c r="C76" s="187"/>
      <c r="D76" s="184"/>
      <c r="E76" s="179"/>
      <c r="F76" s="186"/>
      <c r="G76" s="384"/>
      <c r="H76" s="385"/>
      <c r="I76" s="385"/>
      <c r="J76" s="391"/>
      <c r="K76" s="378"/>
      <c r="L76" s="193"/>
      <c r="M76" s="187"/>
      <c r="N76" s="316"/>
      <c r="O76" s="220"/>
      <c r="P76" s="220"/>
      <c r="Q76" s="220"/>
      <c r="R76" s="220"/>
      <c r="S76" s="220"/>
      <c r="T76" s="220"/>
      <c r="U76" s="220"/>
      <c r="V76" s="184"/>
      <c r="W76" s="382" t="s">
        <v>286</v>
      </c>
      <c r="X76" s="383"/>
      <c r="Y76" s="383"/>
      <c r="Z76" s="383"/>
      <c r="AA76" s="383"/>
      <c r="AB76" s="388">
        <v>12</v>
      </c>
      <c r="AC76" s="377">
        <v>7</v>
      </c>
      <c r="AD76" s="424" t="s">
        <v>632</v>
      </c>
      <c r="AE76" s="424"/>
      <c r="AF76" s="424"/>
      <c r="AG76" s="424"/>
      <c r="AH76" s="424"/>
      <c r="AI76" s="388">
        <v>14</v>
      </c>
      <c r="AJ76" s="388">
        <v>6</v>
      </c>
      <c r="AK76" s="424" t="s">
        <v>633</v>
      </c>
      <c r="AL76" s="424"/>
      <c r="AM76" s="424"/>
      <c r="AN76" s="424"/>
      <c r="AO76" s="424"/>
      <c r="AP76" s="388">
        <v>14</v>
      </c>
      <c r="AQ76" s="388">
        <v>2</v>
      </c>
      <c r="AR76" s="324"/>
      <c r="AS76" s="70"/>
      <c r="AT76" s="70"/>
      <c r="AU76" s="372"/>
      <c r="AV76" s="372"/>
      <c r="AW76" s="372"/>
      <c r="AX76" s="372"/>
      <c r="AY76" s="372"/>
      <c r="AZ76" s="372"/>
      <c r="BA76" s="71"/>
      <c r="BB76" s="71"/>
      <c r="BC76" s="71"/>
      <c r="BD76" s="71"/>
      <c r="BE76" s="71"/>
      <c r="BF76" s="71"/>
      <c r="BG76" s="71"/>
    </row>
    <row r="77" spans="1:59" ht="6.75" customHeight="1" x14ac:dyDescent="0.15">
      <c r="A77" s="179"/>
      <c r="B77" s="179"/>
      <c r="C77" s="187"/>
      <c r="D77" s="184"/>
      <c r="E77" s="179"/>
      <c r="F77" s="187"/>
      <c r="G77" s="439" t="s">
        <v>118</v>
      </c>
      <c r="H77" s="440"/>
      <c r="I77" s="440"/>
      <c r="J77" s="380">
        <v>1</v>
      </c>
      <c r="K77" s="179"/>
      <c r="L77" s="179"/>
      <c r="M77" s="187"/>
      <c r="N77" s="316"/>
      <c r="O77" s="222"/>
      <c r="P77" s="222"/>
      <c r="Q77" s="222"/>
      <c r="R77" s="222"/>
      <c r="S77" s="222"/>
      <c r="T77" s="222"/>
      <c r="U77" s="222"/>
      <c r="V77" s="184"/>
      <c r="W77" s="384"/>
      <c r="X77" s="385"/>
      <c r="Y77" s="385"/>
      <c r="Z77" s="385"/>
      <c r="AA77" s="385"/>
      <c r="AB77" s="389"/>
      <c r="AC77" s="378"/>
      <c r="AD77" s="426"/>
      <c r="AE77" s="426"/>
      <c r="AF77" s="426"/>
      <c r="AG77" s="426"/>
      <c r="AH77" s="426"/>
      <c r="AI77" s="389"/>
      <c r="AJ77" s="389"/>
      <c r="AK77" s="426"/>
      <c r="AL77" s="426"/>
      <c r="AM77" s="426"/>
      <c r="AN77" s="426"/>
      <c r="AO77" s="426"/>
      <c r="AP77" s="389"/>
      <c r="AQ77" s="389"/>
      <c r="AR77" s="325"/>
      <c r="AS77" s="70"/>
      <c r="AT77" s="70"/>
      <c r="BA77" s="71"/>
      <c r="BB77" s="71"/>
      <c r="BC77" s="71"/>
      <c r="BD77" s="71"/>
      <c r="BE77" s="71"/>
      <c r="BF77" s="71"/>
      <c r="BG77" s="71"/>
    </row>
    <row r="78" spans="1:59" ht="6.75" customHeight="1" x14ac:dyDescent="0.15">
      <c r="A78" s="179"/>
      <c r="B78" s="179"/>
      <c r="C78" s="187"/>
      <c r="D78" s="184"/>
      <c r="E78" s="179"/>
      <c r="F78" s="187"/>
      <c r="G78" s="417"/>
      <c r="H78" s="417"/>
      <c r="I78" s="417"/>
      <c r="J78" s="417"/>
      <c r="K78" s="196"/>
      <c r="L78" s="179"/>
      <c r="M78" s="187"/>
      <c r="N78" s="316"/>
      <c r="O78" s="285"/>
      <c r="P78" s="184"/>
      <c r="Q78" s="184"/>
      <c r="R78" s="184"/>
      <c r="S78" s="184"/>
      <c r="T78" s="184"/>
      <c r="U78" s="190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204"/>
      <c r="AL78" s="212"/>
      <c r="AM78" s="212"/>
      <c r="AN78" s="212"/>
      <c r="AO78" s="212"/>
      <c r="AP78" s="212"/>
      <c r="AQ78" s="212"/>
      <c r="AR78" s="326"/>
      <c r="AS78" s="70"/>
      <c r="AT78" s="70"/>
      <c r="BA78" s="71"/>
      <c r="BB78" s="71"/>
      <c r="BC78" s="71"/>
      <c r="BD78" s="71"/>
      <c r="BE78" s="71"/>
      <c r="BF78" s="71"/>
      <c r="BG78" s="71"/>
    </row>
    <row r="79" spans="1:59" ht="6.75" customHeight="1" x14ac:dyDescent="0.15">
      <c r="A79" s="179"/>
      <c r="B79" s="179"/>
      <c r="C79" s="187"/>
      <c r="D79" s="184"/>
      <c r="E79" s="179"/>
      <c r="F79" s="187"/>
      <c r="G79" s="439" t="s">
        <v>119</v>
      </c>
      <c r="H79" s="439"/>
      <c r="I79" s="439"/>
      <c r="J79" s="380">
        <v>2</v>
      </c>
      <c r="K79" s="179"/>
      <c r="L79" s="179"/>
      <c r="M79" s="194"/>
      <c r="N79" s="321"/>
      <c r="O79" s="424" t="s">
        <v>634</v>
      </c>
      <c r="P79" s="424"/>
      <c r="Q79" s="424"/>
      <c r="R79" s="424"/>
      <c r="S79" s="424"/>
      <c r="T79" s="388">
        <f>AB79+AI79+1</f>
        <v>9</v>
      </c>
      <c r="U79" s="388">
        <f>AC79+AJ79</f>
        <v>8</v>
      </c>
      <c r="V79" s="223"/>
      <c r="W79" s="441" t="s">
        <v>635</v>
      </c>
      <c r="X79" s="442"/>
      <c r="Y79" s="442"/>
      <c r="Z79" s="442"/>
      <c r="AA79" s="442"/>
      <c r="AB79" s="388">
        <v>5</v>
      </c>
      <c r="AC79" s="377">
        <v>5</v>
      </c>
      <c r="AD79" s="383" t="s">
        <v>285</v>
      </c>
      <c r="AE79" s="383"/>
      <c r="AF79" s="383"/>
      <c r="AG79" s="383"/>
      <c r="AH79" s="383"/>
      <c r="AI79" s="388">
        <v>3</v>
      </c>
      <c r="AJ79" s="388">
        <v>3</v>
      </c>
      <c r="AK79" s="184"/>
      <c r="AL79" s="212"/>
      <c r="AM79" s="212"/>
      <c r="AN79" s="212"/>
      <c r="AO79" s="212"/>
      <c r="AP79" s="212"/>
      <c r="AQ79" s="212"/>
      <c r="AR79" s="326"/>
      <c r="AS79" s="70"/>
      <c r="AT79" s="70"/>
      <c r="AU79" s="108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59" ht="6.75" customHeight="1" x14ac:dyDescent="0.15">
      <c r="A80" s="179"/>
      <c r="B80" s="179"/>
      <c r="C80" s="187"/>
      <c r="D80" s="184"/>
      <c r="E80" s="179"/>
      <c r="F80" s="187"/>
      <c r="G80" s="439"/>
      <c r="H80" s="439"/>
      <c r="I80" s="439"/>
      <c r="J80" s="380"/>
      <c r="K80" s="179"/>
      <c r="L80" s="179"/>
      <c r="M80" s="187"/>
      <c r="N80" s="323"/>
      <c r="O80" s="426"/>
      <c r="P80" s="426"/>
      <c r="Q80" s="426"/>
      <c r="R80" s="426"/>
      <c r="S80" s="426"/>
      <c r="T80" s="389"/>
      <c r="U80" s="389"/>
      <c r="V80" s="184"/>
      <c r="W80" s="443"/>
      <c r="X80" s="444"/>
      <c r="Y80" s="444"/>
      <c r="Z80" s="444"/>
      <c r="AA80" s="444"/>
      <c r="AB80" s="389"/>
      <c r="AC80" s="378"/>
      <c r="AD80" s="385"/>
      <c r="AE80" s="385"/>
      <c r="AF80" s="385"/>
      <c r="AG80" s="385"/>
      <c r="AH80" s="385"/>
      <c r="AI80" s="389"/>
      <c r="AJ80" s="389"/>
      <c r="AK80" s="187"/>
      <c r="AL80" s="327"/>
      <c r="AM80" s="327"/>
      <c r="AN80" s="327"/>
      <c r="AO80" s="327"/>
      <c r="AP80" s="327"/>
      <c r="AQ80" s="327"/>
      <c r="AR80" s="328"/>
      <c r="AS80" s="97"/>
      <c r="AT80" s="97"/>
    </row>
    <row r="81" spans="1:59" ht="8.25" customHeight="1" x14ac:dyDescent="0.15">
      <c r="A81" s="179"/>
      <c r="B81" s="179"/>
      <c r="C81" s="187"/>
      <c r="D81" s="184"/>
      <c r="E81" s="179"/>
      <c r="F81" s="187"/>
      <c r="G81" s="422" t="s">
        <v>157</v>
      </c>
      <c r="H81" s="422"/>
      <c r="I81" s="422"/>
      <c r="J81" s="422"/>
      <c r="K81" s="179"/>
      <c r="L81" s="179"/>
      <c r="M81" s="187"/>
      <c r="N81" s="316"/>
      <c r="O81" s="190"/>
      <c r="P81" s="190"/>
      <c r="Q81" s="190"/>
      <c r="R81" s="190"/>
      <c r="S81" s="190"/>
      <c r="T81" s="190"/>
      <c r="U81" s="190"/>
      <c r="V81" s="184"/>
      <c r="W81" s="195"/>
      <c r="X81" s="195"/>
      <c r="Y81" s="195"/>
      <c r="Z81" s="195"/>
      <c r="AA81" s="195"/>
      <c r="AB81" s="195"/>
      <c r="AC81" s="195"/>
      <c r="AD81" s="445"/>
      <c r="AE81" s="445"/>
      <c r="AF81" s="445"/>
      <c r="AG81" s="445"/>
      <c r="AH81" s="445"/>
      <c r="AI81" s="445"/>
      <c r="AJ81" s="184"/>
      <c r="AK81" s="184"/>
      <c r="AL81" s="327"/>
      <c r="AM81" s="327"/>
      <c r="AN81" s="327"/>
      <c r="AO81" s="327"/>
      <c r="AP81" s="327"/>
      <c r="AQ81" s="327"/>
      <c r="AR81" s="328"/>
      <c r="AS81" s="97"/>
      <c r="AT81" s="97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ht="6.75" customHeight="1" x14ac:dyDescent="0.15">
      <c r="A82" s="179"/>
      <c r="B82" s="179"/>
      <c r="C82" s="187"/>
      <c r="D82" s="184"/>
      <c r="E82" s="179"/>
      <c r="F82" s="187"/>
      <c r="G82" s="422"/>
      <c r="H82" s="422"/>
      <c r="I82" s="422"/>
      <c r="J82" s="422"/>
      <c r="K82" s="206"/>
      <c r="L82" s="179"/>
      <c r="M82" s="194"/>
      <c r="N82" s="319"/>
      <c r="O82" s="383" t="s">
        <v>270</v>
      </c>
      <c r="P82" s="383"/>
      <c r="Q82" s="383"/>
      <c r="R82" s="383"/>
      <c r="S82" s="383"/>
      <c r="T82" s="388">
        <f>AB82+AI82+1</f>
        <v>13</v>
      </c>
      <c r="U82" s="388">
        <f>AC82+AJ82+1+AQ82+AC84+AJ84</f>
        <v>45</v>
      </c>
      <c r="V82" s="285"/>
      <c r="W82" s="382" t="s">
        <v>156</v>
      </c>
      <c r="X82" s="383"/>
      <c r="Y82" s="383"/>
      <c r="Z82" s="383"/>
      <c r="AA82" s="383"/>
      <c r="AB82" s="388">
        <v>4</v>
      </c>
      <c r="AC82" s="377">
        <v>11</v>
      </c>
      <c r="AD82" s="383" t="s">
        <v>132</v>
      </c>
      <c r="AE82" s="383"/>
      <c r="AF82" s="383"/>
      <c r="AG82" s="383"/>
      <c r="AH82" s="383"/>
      <c r="AI82" s="388">
        <v>8</v>
      </c>
      <c r="AJ82" s="377">
        <v>3</v>
      </c>
      <c r="AK82" s="383" t="s">
        <v>284</v>
      </c>
      <c r="AL82" s="383"/>
      <c r="AM82" s="383"/>
      <c r="AN82" s="383"/>
      <c r="AO82" s="383"/>
      <c r="AP82" s="388">
        <v>8</v>
      </c>
      <c r="AQ82" s="377">
        <v>2</v>
      </c>
      <c r="AR82" s="328"/>
      <c r="AS82" s="70"/>
      <c r="AT82" s="70"/>
      <c r="AU82" s="372"/>
      <c r="AV82" s="372"/>
      <c r="AW82" s="372"/>
      <c r="AX82" s="372"/>
      <c r="AY82" s="372"/>
      <c r="AZ82" s="372"/>
      <c r="BA82" s="372"/>
      <c r="BB82" s="372"/>
      <c r="BC82" s="71"/>
      <c r="BD82" s="71"/>
      <c r="BE82" s="71"/>
      <c r="BF82" s="71"/>
      <c r="BG82" s="71"/>
    </row>
    <row r="83" spans="1:59" ht="6.75" customHeight="1" x14ac:dyDescent="0.15">
      <c r="A83" s="179"/>
      <c r="B83" s="179"/>
      <c r="C83" s="187"/>
      <c r="D83" s="184"/>
      <c r="E83" s="179"/>
      <c r="F83" s="187"/>
      <c r="G83" s="439" t="s">
        <v>636</v>
      </c>
      <c r="H83" s="439"/>
      <c r="I83" s="439"/>
      <c r="J83" s="439"/>
      <c r="K83" s="179"/>
      <c r="L83" s="179"/>
      <c r="M83" s="187"/>
      <c r="N83" s="323"/>
      <c r="O83" s="385"/>
      <c r="P83" s="385"/>
      <c r="Q83" s="385"/>
      <c r="R83" s="385"/>
      <c r="S83" s="385"/>
      <c r="T83" s="389"/>
      <c r="U83" s="389"/>
      <c r="V83" s="184"/>
      <c r="W83" s="384"/>
      <c r="X83" s="385"/>
      <c r="Y83" s="385"/>
      <c r="Z83" s="385"/>
      <c r="AA83" s="385"/>
      <c r="AB83" s="389"/>
      <c r="AC83" s="378"/>
      <c r="AD83" s="385"/>
      <c r="AE83" s="385"/>
      <c r="AF83" s="385"/>
      <c r="AG83" s="385"/>
      <c r="AH83" s="385"/>
      <c r="AI83" s="389"/>
      <c r="AJ83" s="378"/>
      <c r="AK83" s="385"/>
      <c r="AL83" s="385"/>
      <c r="AM83" s="385"/>
      <c r="AN83" s="385"/>
      <c r="AO83" s="385"/>
      <c r="AP83" s="389"/>
      <c r="AQ83" s="378"/>
      <c r="AR83" s="311"/>
      <c r="AS83" s="70"/>
      <c r="AT83" s="70"/>
      <c r="AU83" s="372"/>
      <c r="AV83" s="372"/>
      <c r="AW83" s="372"/>
      <c r="AX83" s="372"/>
      <c r="AY83" s="372"/>
      <c r="AZ83" s="372"/>
      <c r="BA83" s="372"/>
      <c r="BB83" s="372"/>
    </row>
    <row r="84" spans="1:59" ht="7.5" customHeight="1" x14ac:dyDescent="0.15">
      <c r="A84" s="179"/>
      <c r="B84" s="179"/>
      <c r="C84" s="187"/>
      <c r="D84" s="184"/>
      <c r="E84" s="179"/>
      <c r="F84" s="187"/>
      <c r="G84" s="439"/>
      <c r="H84" s="439"/>
      <c r="I84" s="439"/>
      <c r="J84" s="439"/>
      <c r="K84" s="179"/>
      <c r="L84" s="179"/>
      <c r="M84" s="187"/>
      <c r="N84" s="316"/>
      <c r="O84" s="277"/>
      <c r="P84" s="277"/>
      <c r="Q84" s="277"/>
      <c r="R84" s="277"/>
      <c r="S84" s="277"/>
      <c r="T84" s="279"/>
      <c r="U84" s="279"/>
      <c r="V84" s="184"/>
      <c r="W84" s="382" t="s">
        <v>637</v>
      </c>
      <c r="X84" s="383"/>
      <c r="Y84" s="383"/>
      <c r="Z84" s="383"/>
      <c r="AA84" s="383"/>
      <c r="AB84" s="388">
        <v>4</v>
      </c>
      <c r="AC84" s="377">
        <v>12</v>
      </c>
      <c r="AD84" s="383" t="s">
        <v>638</v>
      </c>
      <c r="AE84" s="383"/>
      <c r="AF84" s="383"/>
      <c r="AG84" s="383"/>
      <c r="AH84" s="383"/>
      <c r="AI84" s="388">
        <v>8</v>
      </c>
      <c r="AJ84" s="377">
        <v>16</v>
      </c>
      <c r="AK84" s="382"/>
      <c r="AL84" s="383"/>
      <c r="AM84" s="383"/>
      <c r="AN84" s="383"/>
      <c r="AO84" s="383"/>
      <c r="AP84" s="388">
        <v>8</v>
      </c>
      <c r="AQ84" s="450"/>
      <c r="AR84" s="311"/>
      <c r="AS84" s="70"/>
      <c r="AT84" s="70"/>
      <c r="AU84" s="282"/>
      <c r="AV84" s="282"/>
      <c r="AW84" s="282"/>
      <c r="AX84" s="282"/>
      <c r="AY84" s="282"/>
      <c r="AZ84" s="282"/>
      <c r="BA84" s="282"/>
      <c r="BB84" s="282"/>
    </row>
    <row r="85" spans="1:59" ht="7.5" customHeight="1" x14ac:dyDescent="0.15">
      <c r="A85" s="179"/>
      <c r="B85" s="179"/>
      <c r="C85" s="187"/>
      <c r="D85" s="184"/>
      <c r="E85" s="179"/>
      <c r="F85" s="187"/>
      <c r="G85" s="195"/>
      <c r="H85" s="195"/>
      <c r="I85" s="195"/>
      <c r="J85" s="189"/>
      <c r="K85" s="179"/>
      <c r="L85" s="179"/>
      <c r="M85" s="187"/>
      <c r="N85" s="316"/>
      <c r="O85" s="277"/>
      <c r="P85" s="277"/>
      <c r="Q85" s="277"/>
      <c r="R85" s="277"/>
      <c r="S85" s="277"/>
      <c r="T85" s="279"/>
      <c r="U85" s="279"/>
      <c r="V85" s="184"/>
      <c r="W85" s="384"/>
      <c r="X85" s="385"/>
      <c r="Y85" s="385"/>
      <c r="Z85" s="385"/>
      <c r="AA85" s="385"/>
      <c r="AB85" s="389"/>
      <c r="AC85" s="378"/>
      <c r="AD85" s="385"/>
      <c r="AE85" s="385"/>
      <c r="AF85" s="385"/>
      <c r="AG85" s="385"/>
      <c r="AH85" s="385"/>
      <c r="AI85" s="389"/>
      <c r="AJ85" s="378"/>
      <c r="AK85" s="414"/>
      <c r="AL85" s="379"/>
      <c r="AM85" s="379"/>
      <c r="AN85" s="379"/>
      <c r="AO85" s="379"/>
      <c r="AP85" s="449"/>
      <c r="AQ85" s="416"/>
      <c r="AR85" s="311"/>
      <c r="AS85" s="70"/>
      <c r="AT85" s="70"/>
      <c r="AU85" s="282"/>
      <c r="AV85" s="282"/>
      <c r="AW85" s="282"/>
      <c r="AX85" s="282"/>
      <c r="AY85" s="282"/>
      <c r="AZ85" s="282"/>
      <c r="BA85" s="282"/>
      <c r="BB85" s="282"/>
    </row>
    <row r="86" spans="1:59" ht="6.75" customHeight="1" x14ac:dyDescent="0.15">
      <c r="A86" s="179"/>
      <c r="B86" s="179"/>
      <c r="C86" s="187"/>
      <c r="D86" s="184"/>
      <c r="E86" s="179"/>
      <c r="F86" s="187"/>
      <c r="G86" s="195"/>
      <c r="H86" s="195"/>
      <c r="I86" s="195"/>
      <c r="J86" s="189"/>
      <c r="K86" s="206"/>
      <c r="L86" s="179"/>
      <c r="M86" s="187"/>
      <c r="N86" s="316"/>
      <c r="O86" s="285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329"/>
      <c r="AS86" s="70"/>
      <c r="AT86" s="70"/>
      <c r="AU86" s="108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 ht="6.75" customHeight="1" x14ac:dyDescent="0.15">
      <c r="A87" s="179"/>
      <c r="B87" s="179"/>
      <c r="C87" s="187"/>
      <c r="D87" s="184"/>
      <c r="E87" s="179"/>
      <c r="F87" s="187"/>
      <c r="G87" s="224"/>
      <c r="H87" s="224"/>
      <c r="I87" s="224"/>
      <c r="J87" s="224"/>
      <c r="K87" s="206"/>
      <c r="L87" s="179"/>
      <c r="M87" s="194"/>
      <c r="N87" s="319"/>
      <c r="O87" s="383" t="s">
        <v>639</v>
      </c>
      <c r="P87" s="383"/>
      <c r="Q87" s="383"/>
      <c r="R87" s="383"/>
      <c r="S87" s="383"/>
      <c r="T87" s="388" t="e">
        <f>AB87+AI87+AP87+#REF!+#REF!+#REF!+2</f>
        <v>#REF!</v>
      </c>
      <c r="U87" s="388">
        <f>AC87+AJ87+AQ87+1+1</f>
        <v>16</v>
      </c>
      <c r="V87" s="183"/>
      <c r="W87" s="382" t="s">
        <v>640</v>
      </c>
      <c r="X87" s="383"/>
      <c r="Y87" s="383"/>
      <c r="Z87" s="383"/>
      <c r="AA87" s="383"/>
      <c r="AB87" s="388"/>
      <c r="AC87" s="377">
        <v>4</v>
      </c>
      <c r="AD87" s="383" t="s">
        <v>641</v>
      </c>
      <c r="AE87" s="383"/>
      <c r="AF87" s="383"/>
      <c r="AG87" s="383"/>
      <c r="AH87" s="383"/>
      <c r="AI87" s="388"/>
      <c r="AJ87" s="377">
        <v>5</v>
      </c>
      <c r="AK87" s="383" t="s">
        <v>642</v>
      </c>
      <c r="AL87" s="383"/>
      <c r="AM87" s="383"/>
      <c r="AN87" s="383"/>
      <c r="AO87" s="383"/>
      <c r="AP87" s="388"/>
      <c r="AQ87" s="377">
        <v>5</v>
      </c>
      <c r="AR87" s="324"/>
      <c r="AS87" s="70"/>
      <c r="AT87" s="70"/>
      <c r="AU87" s="372"/>
      <c r="AV87" s="372"/>
      <c r="AW87" s="372"/>
      <c r="AX87" s="372"/>
      <c r="AY87" s="372"/>
      <c r="AZ87" s="372"/>
      <c r="BA87" s="71"/>
      <c r="BB87" s="71"/>
      <c r="BC87" s="71"/>
      <c r="BD87" s="71"/>
      <c r="BE87" s="71"/>
      <c r="BF87" s="71"/>
      <c r="BG87" s="71"/>
    </row>
    <row r="88" spans="1:59" ht="7.5" customHeight="1" x14ac:dyDescent="0.15">
      <c r="A88" s="179"/>
      <c r="B88" s="179"/>
      <c r="C88" s="187"/>
      <c r="D88" s="184"/>
      <c r="E88" s="179"/>
      <c r="F88" s="187"/>
      <c r="G88" s="224"/>
      <c r="H88" s="224"/>
      <c r="I88" s="224"/>
      <c r="J88" s="224"/>
      <c r="K88" s="179"/>
      <c r="L88" s="184"/>
      <c r="M88" s="184"/>
      <c r="N88" s="321"/>
      <c r="O88" s="385"/>
      <c r="P88" s="385"/>
      <c r="Q88" s="385"/>
      <c r="R88" s="385"/>
      <c r="S88" s="385"/>
      <c r="T88" s="389"/>
      <c r="U88" s="389"/>
      <c r="V88" s="184"/>
      <c r="W88" s="384"/>
      <c r="X88" s="385"/>
      <c r="Y88" s="385"/>
      <c r="Z88" s="385"/>
      <c r="AA88" s="385"/>
      <c r="AB88" s="389"/>
      <c r="AC88" s="437"/>
      <c r="AD88" s="385"/>
      <c r="AE88" s="385"/>
      <c r="AF88" s="385"/>
      <c r="AG88" s="385"/>
      <c r="AH88" s="385"/>
      <c r="AI88" s="389"/>
      <c r="AJ88" s="378"/>
      <c r="AK88" s="385"/>
      <c r="AL88" s="385"/>
      <c r="AM88" s="385"/>
      <c r="AN88" s="385"/>
      <c r="AO88" s="385"/>
      <c r="AP88" s="389"/>
      <c r="AQ88" s="378"/>
      <c r="AR88" s="325"/>
      <c r="AS88" s="70"/>
      <c r="AT88" s="70"/>
      <c r="AU88" s="372"/>
      <c r="AV88" s="372"/>
      <c r="AW88" s="372"/>
      <c r="AX88" s="372"/>
      <c r="AY88" s="372"/>
      <c r="AZ88" s="372"/>
      <c r="BA88" s="71"/>
      <c r="BB88" s="71"/>
      <c r="BC88" s="71"/>
      <c r="BD88" s="71"/>
      <c r="BE88" s="71"/>
      <c r="BF88" s="71"/>
      <c r="BG88" s="71"/>
    </row>
    <row r="89" spans="1:59" ht="6.75" hidden="1" customHeight="1" x14ac:dyDescent="0.15">
      <c r="A89" s="179"/>
      <c r="B89" s="179"/>
      <c r="C89" s="187"/>
      <c r="D89" s="184"/>
      <c r="E89" s="179"/>
      <c r="F89" s="187"/>
      <c r="G89" s="298"/>
      <c r="H89" s="298"/>
      <c r="I89" s="298"/>
      <c r="J89" s="298"/>
      <c r="K89" s="179"/>
      <c r="L89" s="184"/>
      <c r="M89" s="184"/>
      <c r="N89" s="316"/>
      <c r="O89" s="225"/>
      <c r="P89" s="277"/>
      <c r="Q89" s="277"/>
      <c r="R89" s="277"/>
      <c r="S89" s="277"/>
      <c r="T89" s="279"/>
      <c r="U89" s="279"/>
      <c r="V89" s="184"/>
      <c r="W89" s="446"/>
      <c r="X89" s="447"/>
      <c r="Y89" s="447"/>
      <c r="Z89" s="447"/>
      <c r="AA89" s="447"/>
      <c r="AB89" s="447"/>
      <c r="AC89" s="300"/>
      <c r="AD89" s="446"/>
      <c r="AE89" s="447"/>
      <c r="AF89" s="447"/>
      <c r="AG89" s="447"/>
      <c r="AH89" s="447"/>
      <c r="AI89" s="447"/>
      <c r="AJ89" s="300"/>
      <c r="AK89" s="277"/>
      <c r="AL89" s="277"/>
      <c r="AM89" s="277"/>
      <c r="AN89" s="277"/>
      <c r="AO89" s="277"/>
      <c r="AP89" s="279"/>
      <c r="AQ89" s="279"/>
      <c r="AR89" s="322"/>
      <c r="AS89" s="70"/>
      <c r="AT89" s="70"/>
      <c r="AU89" s="108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59" ht="6.75" hidden="1" customHeight="1" x14ac:dyDescent="0.15">
      <c r="A90" s="179"/>
      <c r="B90" s="179"/>
      <c r="C90" s="187"/>
      <c r="D90" s="184"/>
      <c r="E90" s="179"/>
      <c r="F90" s="187"/>
      <c r="G90" s="298"/>
      <c r="H90" s="298"/>
      <c r="I90" s="298"/>
      <c r="J90" s="298"/>
      <c r="K90" s="179"/>
      <c r="L90" s="184"/>
      <c r="M90" s="184"/>
      <c r="N90" s="316"/>
      <c r="O90" s="225"/>
      <c r="P90" s="277"/>
      <c r="Q90" s="277"/>
      <c r="R90" s="277"/>
      <c r="S90" s="277"/>
      <c r="T90" s="279"/>
      <c r="U90" s="279"/>
      <c r="V90" s="184"/>
      <c r="W90" s="448"/>
      <c r="X90" s="448"/>
      <c r="Y90" s="448"/>
      <c r="Z90" s="448"/>
      <c r="AA90" s="448"/>
      <c r="AB90" s="448"/>
      <c r="AC90" s="300"/>
      <c r="AD90" s="448"/>
      <c r="AE90" s="448"/>
      <c r="AF90" s="448"/>
      <c r="AG90" s="448"/>
      <c r="AH90" s="448"/>
      <c r="AI90" s="448"/>
      <c r="AJ90" s="300"/>
      <c r="AK90" s="277"/>
      <c r="AL90" s="277"/>
      <c r="AM90" s="277"/>
      <c r="AN90" s="277"/>
      <c r="AO90" s="277"/>
      <c r="AP90" s="279"/>
      <c r="AQ90" s="279"/>
      <c r="AR90" s="322"/>
      <c r="AS90" s="70"/>
      <c r="AT90" s="70"/>
      <c r="AU90" s="108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59" ht="12.75" customHeight="1" x14ac:dyDescent="0.15">
      <c r="A91" s="179"/>
      <c r="B91" s="179"/>
      <c r="C91" s="187"/>
      <c r="D91" s="184"/>
      <c r="E91" s="179"/>
      <c r="F91" s="187"/>
      <c r="G91" s="298"/>
      <c r="H91" s="298"/>
      <c r="I91" s="298"/>
      <c r="J91" s="298"/>
      <c r="K91" s="196"/>
      <c r="L91" s="184"/>
      <c r="M91" s="184"/>
      <c r="N91" s="316"/>
      <c r="O91" s="190" t="s">
        <v>549</v>
      </c>
      <c r="P91" s="190"/>
      <c r="Q91" s="190"/>
      <c r="R91" s="190"/>
      <c r="S91" s="190"/>
      <c r="T91" s="190"/>
      <c r="U91" s="190"/>
      <c r="V91" s="190"/>
      <c r="W91" s="277"/>
      <c r="X91" s="277"/>
      <c r="Y91" s="277"/>
      <c r="Z91" s="277"/>
      <c r="AA91" s="277"/>
      <c r="AB91" s="279"/>
      <c r="AC91" s="287"/>
      <c r="AD91" s="277"/>
      <c r="AE91" s="277"/>
      <c r="AF91" s="277"/>
      <c r="AG91" s="277"/>
      <c r="AH91" s="277"/>
      <c r="AI91" s="279"/>
      <c r="AJ91" s="279"/>
      <c r="AK91" s="226"/>
      <c r="AL91" s="226"/>
      <c r="AM91" s="226"/>
      <c r="AN91" s="226"/>
      <c r="AO91" s="226"/>
      <c r="AP91" s="226"/>
      <c r="AQ91" s="227"/>
      <c r="AR91" s="330"/>
      <c r="AS91" s="70"/>
      <c r="AT91" s="70"/>
      <c r="AU91" s="108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 spans="1:59" ht="6.75" customHeight="1" x14ac:dyDescent="0.15">
      <c r="A92" s="179"/>
      <c r="B92" s="179"/>
      <c r="C92" s="187"/>
      <c r="D92" s="184"/>
      <c r="E92" s="179"/>
      <c r="F92" s="187"/>
      <c r="G92" s="280"/>
      <c r="H92" s="280"/>
      <c r="I92" s="280"/>
      <c r="J92" s="279"/>
      <c r="K92" s="179"/>
      <c r="L92" s="184"/>
      <c r="M92" s="184"/>
      <c r="N92" s="316"/>
      <c r="O92" s="190"/>
      <c r="P92" s="190"/>
      <c r="Q92" s="190"/>
      <c r="R92" s="190"/>
      <c r="S92" s="190"/>
      <c r="T92" s="190"/>
      <c r="U92" s="190"/>
      <c r="V92" s="190"/>
      <c r="W92" s="285"/>
      <c r="X92" s="184"/>
      <c r="Y92" s="184"/>
      <c r="Z92" s="184"/>
      <c r="AA92" s="184"/>
      <c r="AB92" s="184"/>
      <c r="AC92" s="184"/>
      <c r="AD92" s="212"/>
      <c r="AE92" s="228"/>
      <c r="AF92" s="228"/>
      <c r="AG92" s="228"/>
      <c r="AH92" s="228"/>
      <c r="AI92" s="212"/>
      <c r="AJ92" s="212"/>
      <c r="AK92" s="229"/>
      <c r="AL92" s="229"/>
      <c r="AM92" s="212"/>
      <c r="AN92" s="229"/>
      <c r="AO92" s="229"/>
      <c r="AP92" s="229"/>
      <c r="AQ92" s="190"/>
      <c r="AR92" s="311"/>
      <c r="AS92" s="70"/>
      <c r="AT92" s="70"/>
      <c r="AU92" s="108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59" ht="6.75" customHeight="1" x14ac:dyDescent="0.15">
      <c r="A93" s="179"/>
      <c r="B93" s="179"/>
      <c r="C93" s="187"/>
      <c r="D93" s="184"/>
      <c r="E93" s="179"/>
      <c r="F93" s="202"/>
      <c r="G93" s="423" t="s">
        <v>248</v>
      </c>
      <c r="H93" s="424"/>
      <c r="I93" s="424"/>
      <c r="J93" s="424"/>
      <c r="K93" s="377">
        <f>U93+U100+J95+J97+U105</f>
        <v>72</v>
      </c>
      <c r="L93" s="285"/>
      <c r="M93" s="285"/>
      <c r="N93" s="319"/>
      <c r="O93" s="383" t="s">
        <v>161</v>
      </c>
      <c r="P93" s="383"/>
      <c r="Q93" s="383"/>
      <c r="R93" s="383"/>
      <c r="S93" s="383"/>
      <c r="T93" s="386">
        <f>AB93+AI93+AP93+AB95</f>
        <v>19</v>
      </c>
      <c r="U93" s="388">
        <f>AC93+AJ93+AQ93+AC95+1</f>
        <v>20</v>
      </c>
      <c r="V93" s="285"/>
      <c r="W93" s="382" t="s">
        <v>116</v>
      </c>
      <c r="X93" s="383"/>
      <c r="Y93" s="383"/>
      <c r="Z93" s="383"/>
      <c r="AA93" s="383"/>
      <c r="AB93" s="386">
        <v>2</v>
      </c>
      <c r="AC93" s="377">
        <v>2</v>
      </c>
      <c r="AD93" s="383" t="s">
        <v>162</v>
      </c>
      <c r="AE93" s="383"/>
      <c r="AF93" s="383"/>
      <c r="AG93" s="383"/>
      <c r="AH93" s="383"/>
      <c r="AI93" s="386">
        <v>7</v>
      </c>
      <c r="AJ93" s="377">
        <v>7</v>
      </c>
      <c r="AK93" s="383" t="s">
        <v>163</v>
      </c>
      <c r="AL93" s="383"/>
      <c r="AM93" s="383"/>
      <c r="AN93" s="383"/>
      <c r="AO93" s="383"/>
      <c r="AP93" s="388">
        <v>7</v>
      </c>
      <c r="AQ93" s="377">
        <v>7</v>
      </c>
      <c r="AR93" s="324"/>
      <c r="AS93" s="70"/>
      <c r="AT93" s="70"/>
      <c r="AU93" s="372"/>
      <c r="AV93" s="372"/>
      <c r="AW93" s="372"/>
      <c r="AX93" s="372"/>
      <c r="AY93" s="372"/>
      <c r="AZ93" s="71"/>
      <c r="BA93" s="71"/>
      <c r="BB93" s="71"/>
      <c r="BC93" s="71"/>
      <c r="BD93" s="71"/>
      <c r="BE93" s="71"/>
      <c r="BF93" s="71"/>
      <c r="BG93" s="71"/>
    </row>
    <row r="94" spans="1:59" ht="6.75" customHeight="1" x14ac:dyDescent="0.15">
      <c r="A94" s="179"/>
      <c r="B94" s="179"/>
      <c r="C94" s="187"/>
      <c r="D94" s="184"/>
      <c r="E94" s="179"/>
      <c r="F94" s="187"/>
      <c r="G94" s="425"/>
      <c r="H94" s="426"/>
      <c r="I94" s="426"/>
      <c r="J94" s="426"/>
      <c r="K94" s="378"/>
      <c r="L94" s="179"/>
      <c r="M94" s="187"/>
      <c r="N94" s="321"/>
      <c r="O94" s="385"/>
      <c r="P94" s="385"/>
      <c r="Q94" s="385"/>
      <c r="R94" s="385"/>
      <c r="S94" s="385"/>
      <c r="T94" s="387"/>
      <c r="U94" s="389"/>
      <c r="V94" s="184"/>
      <c r="W94" s="384"/>
      <c r="X94" s="385"/>
      <c r="Y94" s="385"/>
      <c r="Z94" s="385"/>
      <c r="AA94" s="385"/>
      <c r="AB94" s="387"/>
      <c r="AC94" s="378"/>
      <c r="AD94" s="385"/>
      <c r="AE94" s="385"/>
      <c r="AF94" s="385"/>
      <c r="AG94" s="385"/>
      <c r="AH94" s="385"/>
      <c r="AI94" s="387"/>
      <c r="AJ94" s="378"/>
      <c r="AK94" s="385"/>
      <c r="AL94" s="385"/>
      <c r="AM94" s="385"/>
      <c r="AN94" s="385"/>
      <c r="AO94" s="385"/>
      <c r="AP94" s="389"/>
      <c r="AQ94" s="378"/>
      <c r="AR94" s="325"/>
      <c r="AS94" s="70"/>
      <c r="AT94" s="70"/>
      <c r="AU94" s="372"/>
      <c r="AV94" s="372"/>
      <c r="AW94" s="372"/>
      <c r="AX94" s="372"/>
      <c r="AY94" s="372"/>
      <c r="AZ94" s="71"/>
      <c r="BA94" s="71"/>
      <c r="BB94" s="71"/>
      <c r="BC94" s="71"/>
      <c r="BD94" s="71"/>
      <c r="BE94" s="71"/>
      <c r="BF94" s="71"/>
      <c r="BG94" s="71"/>
    </row>
    <row r="95" spans="1:59" ht="6.75" customHeight="1" x14ac:dyDescent="0.15">
      <c r="A95" s="179"/>
      <c r="B95" s="179"/>
      <c r="C95" s="187"/>
      <c r="D95" s="184"/>
      <c r="E95" s="179"/>
      <c r="F95" s="187"/>
      <c r="G95" s="439" t="s">
        <v>118</v>
      </c>
      <c r="H95" s="440"/>
      <c r="I95" s="440"/>
      <c r="J95" s="380">
        <v>1</v>
      </c>
      <c r="K95" s="179"/>
      <c r="L95" s="179"/>
      <c r="M95" s="187"/>
      <c r="N95" s="316"/>
      <c r="O95" s="392" t="s">
        <v>550</v>
      </c>
      <c r="P95" s="392"/>
      <c r="Q95" s="392"/>
      <c r="R95" s="392"/>
      <c r="S95" s="392"/>
      <c r="T95" s="392"/>
      <c r="U95" s="392"/>
      <c r="V95" s="451"/>
      <c r="W95" s="382" t="s">
        <v>164</v>
      </c>
      <c r="X95" s="383"/>
      <c r="Y95" s="383"/>
      <c r="Z95" s="383"/>
      <c r="AA95" s="383"/>
      <c r="AB95" s="386">
        <v>3</v>
      </c>
      <c r="AC95" s="377">
        <v>3</v>
      </c>
      <c r="AD95" s="184"/>
      <c r="AE95" s="184"/>
      <c r="AF95" s="184"/>
      <c r="AG95" s="184"/>
      <c r="AH95" s="184"/>
      <c r="AI95" s="184"/>
      <c r="AJ95" s="184"/>
      <c r="AK95" s="284"/>
      <c r="AL95" s="284"/>
      <c r="AM95" s="284"/>
      <c r="AN95" s="284"/>
      <c r="AO95" s="284"/>
      <c r="AP95" s="221"/>
      <c r="AQ95" s="230"/>
      <c r="AR95" s="324"/>
      <c r="AS95" s="98"/>
      <c r="AT95" s="98"/>
      <c r="AU95" s="108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59" ht="6.75" customHeight="1" x14ac:dyDescent="0.15">
      <c r="A96" s="179"/>
      <c r="B96" s="179"/>
      <c r="C96" s="187"/>
      <c r="D96" s="184"/>
      <c r="E96" s="179"/>
      <c r="F96" s="187"/>
      <c r="G96" s="417"/>
      <c r="H96" s="417"/>
      <c r="I96" s="417"/>
      <c r="J96" s="417"/>
      <c r="K96" s="179"/>
      <c r="L96" s="179"/>
      <c r="M96" s="187"/>
      <c r="N96" s="316"/>
      <c r="O96" s="392"/>
      <c r="P96" s="392"/>
      <c r="Q96" s="392"/>
      <c r="R96" s="392"/>
      <c r="S96" s="392"/>
      <c r="T96" s="392"/>
      <c r="U96" s="392"/>
      <c r="V96" s="451"/>
      <c r="W96" s="384"/>
      <c r="X96" s="385"/>
      <c r="Y96" s="385"/>
      <c r="Z96" s="385"/>
      <c r="AA96" s="385"/>
      <c r="AB96" s="387"/>
      <c r="AC96" s="378"/>
      <c r="AD96" s="212"/>
      <c r="AE96" s="212"/>
      <c r="AF96" s="212"/>
      <c r="AG96" s="212"/>
      <c r="AH96" s="212"/>
      <c r="AI96" s="212"/>
      <c r="AJ96" s="212"/>
      <c r="AK96" s="184"/>
      <c r="AL96" s="184"/>
      <c r="AM96" s="184"/>
      <c r="AN96" s="184"/>
      <c r="AO96" s="184"/>
      <c r="AP96" s="189"/>
      <c r="AQ96" s="231"/>
      <c r="AR96" s="325"/>
      <c r="AS96" s="98"/>
      <c r="AT96" s="98"/>
      <c r="AU96" s="108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</row>
    <row r="97" spans="1:59" ht="6.75" customHeight="1" x14ac:dyDescent="0.15">
      <c r="A97" s="179"/>
      <c r="B97" s="179"/>
      <c r="C97" s="187"/>
      <c r="D97" s="184"/>
      <c r="E97" s="179"/>
      <c r="F97" s="187"/>
      <c r="G97" s="439" t="s">
        <v>119</v>
      </c>
      <c r="H97" s="439"/>
      <c r="I97" s="439"/>
      <c r="J97" s="380">
        <v>1</v>
      </c>
      <c r="K97" s="179"/>
      <c r="L97" s="179"/>
      <c r="M97" s="187"/>
      <c r="N97" s="331"/>
      <c r="O97" s="332"/>
      <c r="P97" s="332"/>
      <c r="Q97" s="332"/>
      <c r="R97" s="332"/>
      <c r="S97" s="332"/>
      <c r="T97" s="332"/>
      <c r="U97" s="332"/>
      <c r="V97" s="314"/>
      <c r="W97" s="333"/>
      <c r="X97" s="333"/>
      <c r="Y97" s="333"/>
      <c r="Z97" s="333"/>
      <c r="AA97" s="333"/>
      <c r="AB97" s="333"/>
      <c r="AC97" s="334"/>
      <c r="AD97" s="334"/>
      <c r="AE97" s="334"/>
      <c r="AF97" s="334"/>
      <c r="AG97" s="334"/>
      <c r="AH97" s="334"/>
      <c r="AI97" s="334"/>
      <c r="AJ97" s="334"/>
      <c r="AK97" s="332"/>
      <c r="AL97" s="314"/>
      <c r="AM97" s="314"/>
      <c r="AN97" s="314"/>
      <c r="AO97" s="314"/>
      <c r="AP97" s="314"/>
      <c r="AQ97" s="335"/>
      <c r="AR97" s="336"/>
      <c r="AS97" s="98"/>
      <c r="AT97" s="98"/>
      <c r="AU97" s="108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</row>
    <row r="98" spans="1:59" ht="6.75" customHeight="1" x14ac:dyDescent="0.15">
      <c r="A98" s="179"/>
      <c r="B98" s="179"/>
      <c r="C98" s="187"/>
      <c r="D98" s="184"/>
      <c r="E98" s="179"/>
      <c r="F98" s="187"/>
      <c r="G98" s="439"/>
      <c r="H98" s="439"/>
      <c r="I98" s="439"/>
      <c r="J98" s="380"/>
      <c r="K98" s="179"/>
      <c r="L98" s="179"/>
      <c r="M98" s="187"/>
      <c r="N98" s="184"/>
      <c r="O98" s="277"/>
      <c r="P98" s="277"/>
      <c r="Q98" s="277"/>
      <c r="R98" s="277"/>
      <c r="S98" s="277"/>
      <c r="T98" s="277"/>
      <c r="U98" s="277"/>
      <c r="V98" s="184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184"/>
      <c r="AM98" s="184"/>
      <c r="AN98" s="184"/>
      <c r="AO98" s="184"/>
      <c r="AP98" s="184"/>
      <c r="AQ98" s="190"/>
      <c r="AR98" s="190"/>
      <c r="AS98" s="98"/>
      <c r="AT98" s="98"/>
      <c r="AU98" s="108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</row>
    <row r="99" spans="1:59" ht="6.75" customHeight="1" x14ac:dyDescent="0.15">
      <c r="A99" s="179"/>
      <c r="B99" s="179"/>
      <c r="C99" s="187"/>
      <c r="D99" s="184"/>
      <c r="E99" s="179"/>
      <c r="F99" s="187"/>
      <c r="G99" s="422" t="s">
        <v>160</v>
      </c>
      <c r="H99" s="422"/>
      <c r="I99" s="422"/>
      <c r="J99" s="422"/>
      <c r="K99" s="206"/>
      <c r="L99" s="179"/>
      <c r="M99" s="187"/>
      <c r="N99" s="184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70"/>
      <c r="AT99" s="70"/>
      <c r="AU99" s="108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</row>
    <row r="100" spans="1:59" ht="6.75" customHeight="1" x14ac:dyDescent="0.15">
      <c r="A100" s="179"/>
      <c r="B100" s="179"/>
      <c r="C100" s="187"/>
      <c r="D100" s="184"/>
      <c r="E100" s="179"/>
      <c r="F100" s="187"/>
      <c r="G100" s="422"/>
      <c r="H100" s="422"/>
      <c r="I100" s="422"/>
      <c r="J100" s="422"/>
      <c r="K100" s="206"/>
      <c r="L100" s="179"/>
      <c r="M100" s="194"/>
      <c r="N100" s="183"/>
      <c r="O100" s="423" t="s">
        <v>165</v>
      </c>
      <c r="P100" s="424"/>
      <c r="Q100" s="424"/>
      <c r="R100" s="424"/>
      <c r="S100" s="424"/>
      <c r="T100" s="386">
        <f>AB100+AI100+AP100+AB102+1</f>
        <v>19</v>
      </c>
      <c r="U100" s="388">
        <f>AC100+AJ100+AQ100+AC102+AJ102+1</f>
        <v>20</v>
      </c>
      <c r="V100" s="183"/>
      <c r="W100" s="382" t="s">
        <v>166</v>
      </c>
      <c r="X100" s="383"/>
      <c r="Y100" s="383"/>
      <c r="Z100" s="383"/>
      <c r="AA100" s="383"/>
      <c r="AB100" s="386">
        <v>3</v>
      </c>
      <c r="AC100" s="377">
        <v>3</v>
      </c>
      <c r="AD100" s="383" t="s">
        <v>167</v>
      </c>
      <c r="AE100" s="383"/>
      <c r="AF100" s="383"/>
      <c r="AG100" s="383"/>
      <c r="AH100" s="383"/>
      <c r="AI100" s="386">
        <v>5</v>
      </c>
      <c r="AJ100" s="377">
        <v>5</v>
      </c>
      <c r="AK100" s="383" t="s">
        <v>168</v>
      </c>
      <c r="AL100" s="383"/>
      <c r="AM100" s="383"/>
      <c r="AN100" s="383"/>
      <c r="AO100" s="383"/>
      <c r="AP100" s="386">
        <v>7</v>
      </c>
      <c r="AQ100" s="377">
        <v>7</v>
      </c>
      <c r="AR100" s="286"/>
      <c r="AU100" s="372"/>
      <c r="AV100" s="372"/>
      <c r="AW100" s="372"/>
      <c r="AX100" s="372"/>
      <c r="AY100" s="372"/>
      <c r="AZ100" s="372"/>
      <c r="BA100" s="71"/>
      <c r="BB100" s="71"/>
      <c r="BC100" s="71"/>
      <c r="BD100" s="71"/>
      <c r="BE100" s="71"/>
      <c r="BF100" s="71"/>
      <c r="BG100" s="71"/>
    </row>
    <row r="101" spans="1:59" ht="6.75" customHeight="1" x14ac:dyDescent="0.15">
      <c r="A101" s="179"/>
      <c r="B101" s="179"/>
      <c r="C101" s="187"/>
      <c r="D101" s="184"/>
      <c r="E101" s="179"/>
      <c r="F101" s="187"/>
      <c r="G101" s="179"/>
      <c r="H101" s="179"/>
      <c r="I101" s="179"/>
      <c r="J101" s="179"/>
      <c r="K101" s="179"/>
      <c r="L101" s="179"/>
      <c r="M101" s="187"/>
      <c r="N101" s="184"/>
      <c r="O101" s="425"/>
      <c r="P101" s="426"/>
      <c r="Q101" s="426"/>
      <c r="R101" s="426"/>
      <c r="S101" s="426"/>
      <c r="T101" s="387"/>
      <c r="U101" s="389"/>
      <c r="V101" s="179"/>
      <c r="W101" s="384"/>
      <c r="X101" s="385"/>
      <c r="Y101" s="385"/>
      <c r="Z101" s="385"/>
      <c r="AA101" s="385"/>
      <c r="AB101" s="387"/>
      <c r="AC101" s="378"/>
      <c r="AD101" s="385"/>
      <c r="AE101" s="385"/>
      <c r="AF101" s="385"/>
      <c r="AG101" s="385"/>
      <c r="AH101" s="385"/>
      <c r="AI101" s="387"/>
      <c r="AJ101" s="378"/>
      <c r="AK101" s="385"/>
      <c r="AL101" s="385"/>
      <c r="AM101" s="385"/>
      <c r="AN101" s="385"/>
      <c r="AO101" s="385"/>
      <c r="AP101" s="387"/>
      <c r="AQ101" s="378"/>
      <c r="AR101" s="287"/>
      <c r="AU101" s="372"/>
      <c r="AV101" s="372"/>
      <c r="AW101" s="372"/>
      <c r="AX101" s="372"/>
      <c r="AY101" s="372"/>
      <c r="AZ101" s="372"/>
      <c r="BA101" s="71"/>
      <c r="BB101" s="71"/>
      <c r="BC101" s="71"/>
      <c r="BD101" s="71"/>
      <c r="BE101" s="71"/>
      <c r="BF101" s="71"/>
      <c r="BG101" s="71"/>
    </row>
    <row r="102" spans="1:59" ht="6.75" customHeight="1" x14ac:dyDescent="0.15">
      <c r="A102" s="179"/>
      <c r="B102" s="179"/>
      <c r="C102" s="187"/>
      <c r="D102" s="184"/>
      <c r="E102" s="179"/>
      <c r="F102" s="187"/>
      <c r="G102" s="179"/>
      <c r="H102" s="179"/>
      <c r="I102" s="179"/>
      <c r="J102" s="179"/>
      <c r="K102" s="179"/>
      <c r="L102" s="179"/>
      <c r="M102" s="187"/>
      <c r="N102" s="184"/>
      <c r="O102" s="277"/>
      <c r="P102" s="277"/>
      <c r="Q102" s="277"/>
      <c r="R102" s="277"/>
      <c r="S102" s="277"/>
      <c r="T102" s="279"/>
      <c r="U102" s="279"/>
      <c r="V102" s="179"/>
      <c r="W102" s="423" t="s">
        <v>287</v>
      </c>
      <c r="X102" s="424"/>
      <c r="Y102" s="424"/>
      <c r="Z102" s="424"/>
      <c r="AA102" s="424"/>
      <c r="AB102" s="386">
        <v>3</v>
      </c>
      <c r="AC102" s="377">
        <v>4</v>
      </c>
      <c r="AD102" s="232"/>
      <c r="AE102" s="232"/>
      <c r="AF102" s="232"/>
      <c r="AG102" s="232"/>
      <c r="AH102" s="232"/>
      <c r="AI102" s="221"/>
      <c r="AJ102" s="230"/>
      <c r="AK102" s="277"/>
      <c r="AL102" s="277"/>
      <c r="AM102" s="277"/>
      <c r="AN102" s="277"/>
      <c r="AO102" s="277"/>
      <c r="AP102" s="279"/>
      <c r="AQ102" s="279"/>
      <c r="AR102" s="279"/>
      <c r="AU102" s="108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</row>
    <row r="103" spans="1:59" ht="6.75" customHeight="1" x14ac:dyDescent="0.15">
      <c r="A103" s="179"/>
      <c r="B103" s="179"/>
      <c r="C103" s="187"/>
      <c r="D103" s="184"/>
      <c r="E103" s="179"/>
      <c r="F103" s="187"/>
      <c r="G103" s="179"/>
      <c r="H103" s="179"/>
      <c r="I103" s="179"/>
      <c r="J103" s="179"/>
      <c r="K103" s="179"/>
      <c r="L103" s="179"/>
      <c r="M103" s="187"/>
      <c r="N103" s="184"/>
      <c r="O103" s="190"/>
      <c r="P103" s="190"/>
      <c r="Q103" s="190"/>
      <c r="R103" s="190"/>
      <c r="S103" s="190"/>
      <c r="T103" s="190"/>
      <c r="U103" s="190"/>
      <c r="V103" s="179"/>
      <c r="W103" s="425"/>
      <c r="X103" s="426"/>
      <c r="Y103" s="426"/>
      <c r="Z103" s="426"/>
      <c r="AA103" s="426"/>
      <c r="AB103" s="387"/>
      <c r="AC103" s="378"/>
      <c r="AD103" s="190"/>
      <c r="AE103" s="190"/>
      <c r="AF103" s="190"/>
      <c r="AG103" s="190"/>
      <c r="AH103" s="190"/>
      <c r="AI103" s="189"/>
      <c r="AJ103" s="231"/>
      <c r="AK103" s="277"/>
      <c r="AL103" s="208"/>
      <c r="AM103" s="208"/>
      <c r="AN103" s="208"/>
      <c r="AO103" s="208"/>
      <c r="AP103" s="208"/>
      <c r="AQ103" s="208"/>
      <c r="AR103" s="279"/>
      <c r="AU103" s="108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</row>
    <row r="104" spans="1:59" ht="6.75" customHeight="1" x14ac:dyDescent="0.15">
      <c r="A104" s="179"/>
      <c r="B104" s="179"/>
      <c r="C104" s="187"/>
      <c r="D104" s="184"/>
      <c r="E104" s="179"/>
      <c r="F104" s="187"/>
      <c r="G104" s="233"/>
      <c r="H104" s="233"/>
      <c r="I104" s="233"/>
      <c r="J104" s="233"/>
      <c r="K104" s="234"/>
      <c r="L104" s="179"/>
      <c r="M104" s="187"/>
      <c r="N104" s="184"/>
      <c r="O104" s="277"/>
      <c r="P104" s="277"/>
      <c r="Q104" s="277"/>
      <c r="R104" s="277"/>
      <c r="S104" s="277"/>
      <c r="T104" s="279"/>
      <c r="U104" s="279"/>
      <c r="V104" s="184"/>
      <c r="W104" s="277"/>
      <c r="X104" s="277"/>
      <c r="Y104" s="277"/>
      <c r="Z104" s="277"/>
      <c r="AA104" s="277"/>
      <c r="AB104" s="279"/>
      <c r="AC104" s="287"/>
      <c r="AD104" s="179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179"/>
      <c r="AR104" s="179"/>
      <c r="AU104" s="108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</row>
    <row r="105" spans="1:59" ht="6.75" customHeight="1" x14ac:dyDescent="0.15">
      <c r="A105" s="179"/>
      <c r="B105" s="179"/>
      <c r="C105" s="187"/>
      <c r="D105" s="184"/>
      <c r="E105" s="179"/>
      <c r="F105" s="187"/>
      <c r="G105" s="234"/>
      <c r="H105" s="234"/>
      <c r="I105" s="234"/>
      <c r="J105" s="234"/>
      <c r="K105" s="234"/>
      <c r="L105" s="179"/>
      <c r="M105" s="194"/>
      <c r="N105" s="183"/>
      <c r="O105" s="382" t="s">
        <v>169</v>
      </c>
      <c r="P105" s="383"/>
      <c r="Q105" s="383"/>
      <c r="R105" s="383"/>
      <c r="S105" s="383"/>
      <c r="T105" s="386">
        <f>AB105+AI105+AP105+AB107+1</f>
        <v>23</v>
      </c>
      <c r="U105" s="388">
        <f>AC105+AJ105+AQ105++AC107+1+AJ107</f>
        <v>30</v>
      </c>
      <c r="V105" s="183"/>
      <c r="W105" s="382" t="s">
        <v>170</v>
      </c>
      <c r="X105" s="383"/>
      <c r="Y105" s="383"/>
      <c r="Z105" s="383"/>
      <c r="AA105" s="383"/>
      <c r="AB105" s="386">
        <v>4</v>
      </c>
      <c r="AC105" s="377">
        <v>5</v>
      </c>
      <c r="AD105" s="383" t="s">
        <v>171</v>
      </c>
      <c r="AE105" s="383"/>
      <c r="AF105" s="383"/>
      <c r="AG105" s="383"/>
      <c r="AH105" s="383"/>
      <c r="AI105" s="386">
        <v>5</v>
      </c>
      <c r="AJ105" s="377">
        <v>5</v>
      </c>
      <c r="AK105" s="424" t="s">
        <v>172</v>
      </c>
      <c r="AL105" s="424"/>
      <c r="AM105" s="424"/>
      <c r="AN105" s="424"/>
      <c r="AO105" s="424"/>
      <c r="AP105" s="386">
        <v>7</v>
      </c>
      <c r="AQ105" s="377">
        <v>8</v>
      </c>
      <c r="AR105" s="179"/>
      <c r="AU105" s="108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</row>
    <row r="106" spans="1:59" ht="6.75" customHeight="1" x14ac:dyDescent="0.15">
      <c r="A106" s="179"/>
      <c r="B106" s="179"/>
      <c r="C106" s="187"/>
      <c r="D106" s="184"/>
      <c r="E106" s="179"/>
      <c r="F106" s="187"/>
      <c r="G106" s="234"/>
      <c r="H106" s="234"/>
      <c r="I106" s="234"/>
      <c r="J106" s="234"/>
      <c r="K106" s="234"/>
      <c r="L106" s="179"/>
      <c r="M106" s="179"/>
      <c r="N106" s="184"/>
      <c r="O106" s="384"/>
      <c r="P106" s="385"/>
      <c r="Q106" s="385"/>
      <c r="R106" s="385"/>
      <c r="S106" s="385"/>
      <c r="T106" s="387"/>
      <c r="U106" s="389"/>
      <c r="V106" s="179"/>
      <c r="W106" s="384"/>
      <c r="X106" s="385"/>
      <c r="Y106" s="385"/>
      <c r="Z106" s="385"/>
      <c r="AA106" s="385"/>
      <c r="AB106" s="387"/>
      <c r="AC106" s="378"/>
      <c r="AD106" s="385"/>
      <c r="AE106" s="385"/>
      <c r="AF106" s="385"/>
      <c r="AG106" s="385"/>
      <c r="AH106" s="385"/>
      <c r="AI106" s="387"/>
      <c r="AJ106" s="378"/>
      <c r="AK106" s="426"/>
      <c r="AL106" s="426"/>
      <c r="AM106" s="426"/>
      <c r="AN106" s="426"/>
      <c r="AO106" s="426"/>
      <c r="AP106" s="387"/>
      <c r="AQ106" s="378"/>
      <c r="AR106" s="179"/>
      <c r="AU106" s="108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</row>
    <row r="107" spans="1:59" ht="6.75" customHeight="1" x14ac:dyDescent="0.15">
      <c r="A107" s="179"/>
      <c r="B107" s="179"/>
      <c r="C107" s="187"/>
      <c r="D107" s="184"/>
      <c r="E107" s="179"/>
      <c r="F107" s="187"/>
      <c r="G107" s="234"/>
      <c r="H107" s="234"/>
      <c r="I107" s="234"/>
      <c r="J107" s="234"/>
      <c r="K107" s="234"/>
      <c r="L107" s="179"/>
      <c r="M107" s="179"/>
      <c r="N107" s="184"/>
      <c r="O107" s="392"/>
      <c r="P107" s="392"/>
      <c r="Q107" s="392"/>
      <c r="R107" s="392"/>
      <c r="S107" s="392"/>
      <c r="T107" s="392"/>
      <c r="U107" s="392"/>
      <c r="V107" s="451"/>
      <c r="W107" s="382" t="s">
        <v>173</v>
      </c>
      <c r="X107" s="383"/>
      <c r="Y107" s="383"/>
      <c r="Z107" s="383"/>
      <c r="AA107" s="383"/>
      <c r="AB107" s="386">
        <v>6</v>
      </c>
      <c r="AC107" s="377">
        <v>8</v>
      </c>
      <c r="AD107" s="382" t="s">
        <v>643</v>
      </c>
      <c r="AE107" s="383"/>
      <c r="AF107" s="383"/>
      <c r="AG107" s="383"/>
      <c r="AH107" s="383"/>
      <c r="AI107" s="386">
        <v>6</v>
      </c>
      <c r="AJ107" s="377">
        <v>3</v>
      </c>
      <c r="AK107" s="277"/>
      <c r="AL107" s="277"/>
      <c r="AM107" s="277"/>
      <c r="AN107" s="277"/>
      <c r="AO107" s="277"/>
      <c r="AP107" s="279"/>
      <c r="AQ107" s="287"/>
      <c r="AR107" s="179"/>
      <c r="AU107" s="108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</row>
    <row r="108" spans="1:59" ht="6.75" customHeight="1" x14ac:dyDescent="0.15">
      <c r="A108" s="179"/>
      <c r="B108" s="179"/>
      <c r="C108" s="187"/>
      <c r="D108" s="184"/>
      <c r="E108" s="179"/>
      <c r="F108" s="187"/>
      <c r="G108" s="234"/>
      <c r="H108" s="234"/>
      <c r="I108" s="234"/>
      <c r="J108" s="234"/>
      <c r="K108" s="234"/>
      <c r="L108" s="179"/>
      <c r="M108" s="179"/>
      <c r="N108" s="184"/>
      <c r="O108" s="392"/>
      <c r="P108" s="392"/>
      <c r="Q108" s="392"/>
      <c r="R108" s="392"/>
      <c r="S108" s="392"/>
      <c r="T108" s="392"/>
      <c r="U108" s="392"/>
      <c r="V108" s="451"/>
      <c r="W108" s="384"/>
      <c r="X108" s="385"/>
      <c r="Y108" s="385"/>
      <c r="Z108" s="385"/>
      <c r="AA108" s="385"/>
      <c r="AB108" s="387"/>
      <c r="AC108" s="378"/>
      <c r="AD108" s="384"/>
      <c r="AE108" s="385"/>
      <c r="AF108" s="385"/>
      <c r="AG108" s="385"/>
      <c r="AH108" s="385"/>
      <c r="AI108" s="387"/>
      <c r="AJ108" s="378"/>
      <c r="AK108" s="272"/>
      <c r="AL108" s="272"/>
      <c r="AM108" s="272"/>
      <c r="AN108" s="272"/>
      <c r="AO108" s="272"/>
      <c r="AP108" s="272"/>
      <c r="AQ108" s="272"/>
      <c r="AR108" s="272"/>
      <c r="AU108" s="108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</row>
    <row r="109" spans="1:59" ht="12.75" customHeight="1" x14ac:dyDescent="0.15">
      <c r="A109" s="179"/>
      <c r="B109" s="179"/>
      <c r="C109" s="187"/>
      <c r="D109" s="184"/>
      <c r="E109" s="179"/>
      <c r="F109" s="187"/>
      <c r="G109" s="234"/>
      <c r="H109" s="234"/>
      <c r="I109" s="234"/>
      <c r="J109" s="234"/>
      <c r="K109" s="234"/>
      <c r="L109" s="179"/>
      <c r="M109" s="179"/>
      <c r="N109" s="184"/>
      <c r="O109" s="277"/>
      <c r="P109" s="277"/>
      <c r="Q109" s="277"/>
      <c r="R109" s="277"/>
      <c r="S109" s="277"/>
      <c r="T109" s="279"/>
      <c r="U109" s="279"/>
      <c r="V109" s="184"/>
      <c r="W109" s="277"/>
      <c r="X109" s="277"/>
      <c r="Y109" s="277"/>
      <c r="Z109" s="277"/>
      <c r="AA109" s="277"/>
      <c r="AB109" s="279"/>
      <c r="AC109" s="287"/>
      <c r="AD109" s="213" t="s">
        <v>551</v>
      </c>
      <c r="AE109" s="235"/>
      <c r="AF109" s="235"/>
      <c r="AG109" s="235"/>
      <c r="AH109" s="235"/>
      <c r="AI109" s="235"/>
      <c r="AJ109" s="272"/>
      <c r="AK109" s="272"/>
      <c r="AL109" s="272"/>
      <c r="AM109" s="272"/>
      <c r="AN109" s="272"/>
      <c r="AO109" s="272"/>
      <c r="AP109" s="272"/>
      <c r="AQ109" s="272"/>
      <c r="AR109" s="272"/>
      <c r="AU109" s="108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</row>
    <row r="110" spans="1:59" ht="6.75" customHeight="1" x14ac:dyDescent="0.15">
      <c r="A110" s="179"/>
      <c r="B110" s="179"/>
      <c r="C110" s="187"/>
      <c r="D110" s="184"/>
      <c r="E110" s="179"/>
      <c r="F110" s="187"/>
      <c r="G110" s="179"/>
      <c r="H110" s="179"/>
      <c r="I110" s="179"/>
      <c r="J110" s="179"/>
      <c r="K110" s="179"/>
      <c r="L110" s="179"/>
      <c r="M110" s="179"/>
      <c r="N110" s="184"/>
      <c r="O110" s="179"/>
      <c r="P110" s="179"/>
      <c r="Q110" s="179"/>
      <c r="R110" s="179"/>
      <c r="S110" s="179"/>
      <c r="T110" s="179"/>
      <c r="U110" s="179"/>
      <c r="V110" s="179"/>
      <c r="W110" s="277"/>
      <c r="X110" s="277"/>
      <c r="Y110" s="277"/>
      <c r="Z110" s="277"/>
      <c r="AA110" s="277"/>
      <c r="AB110" s="279"/>
      <c r="AC110" s="279"/>
      <c r="AD110" s="179"/>
      <c r="AE110" s="179"/>
      <c r="AF110" s="179"/>
      <c r="AG110" s="179"/>
      <c r="AH110" s="179"/>
      <c r="AI110" s="179"/>
      <c r="AJ110" s="272"/>
      <c r="AK110" s="272"/>
      <c r="AL110" s="272"/>
      <c r="AM110" s="272"/>
      <c r="AN110" s="272"/>
      <c r="AO110" s="272"/>
      <c r="AP110" s="272"/>
      <c r="AQ110" s="272"/>
      <c r="AR110" s="272"/>
      <c r="AU110" s="108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</row>
    <row r="111" spans="1:59" ht="6.75" customHeight="1" x14ac:dyDescent="0.15">
      <c r="A111" s="179"/>
      <c r="B111" s="179"/>
      <c r="C111" s="187"/>
      <c r="D111" s="184"/>
      <c r="E111" s="179"/>
      <c r="F111" s="202"/>
      <c r="G111" s="382" t="s">
        <v>174</v>
      </c>
      <c r="H111" s="383"/>
      <c r="I111" s="383"/>
      <c r="J111" s="390"/>
      <c r="K111" s="377">
        <f>U111+U114+U120+U123+U126+U131+J113+J115+J119+U117</f>
        <v>75</v>
      </c>
      <c r="L111" s="285"/>
      <c r="M111" s="285"/>
      <c r="N111" s="183"/>
      <c r="O111" s="382" t="s">
        <v>175</v>
      </c>
      <c r="P111" s="383"/>
      <c r="Q111" s="383"/>
      <c r="R111" s="383"/>
      <c r="S111" s="383"/>
      <c r="T111" s="386">
        <f>AB111+AI111+AP111+AB113+1</f>
        <v>11</v>
      </c>
      <c r="U111" s="388">
        <f>AC111+AJ111+AQ111+AC113+1</f>
        <v>12</v>
      </c>
      <c r="V111" s="183"/>
      <c r="W111" s="382" t="s">
        <v>644</v>
      </c>
      <c r="X111" s="383"/>
      <c r="Y111" s="383"/>
      <c r="Z111" s="383"/>
      <c r="AA111" s="383"/>
      <c r="AB111" s="386">
        <v>2</v>
      </c>
      <c r="AC111" s="377">
        <v>2</v>
      </c>
      <c r="AD111" s="383" t="s">
        <v>249</v>
      </c>
      <c r="AE111" s="383"/>
      <c r="AF111" s="383"/>
      <c r="AG111" s="383"/>
      <c r="AH111" s="383"/>
      <c r="AI111" s="386">
        <v>6</v>
      </c>
      <c r="AJ111" s="377">
        <v>5</v>
      </c>
      <c r="AK111" s="424" t="s">
        <v>176</v>
      </c>
      <c r="AL111" s="424"/>
      <c r="AM111" s="424"/>
      <c r="AN111" s="424"/>
      <c r="AO111" s="424"/>
      <c r="AP111" s="386">
        <v>2</v>
      </c>
      <c r="AQ111" s="377">
        <v>4</v>
      </c>
      <c r="AR111" s="286"/>
      <c r="AU111" s="108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</row>
    <row r="112" spans="1:59" ht="6.75" customHeight="1" x14ac:dyDescent="0.15">
      <c r="A112" s="179"/>
      <c r="B112" s="179"/>
      <c r="C112" s="187"/>
      <c r="D112" s="184"/>
      <c r="E112" s="179"/>
      <c r="F112" s="187"/>
      <c r="G112" s="384"/>
      <c r="H112" s="385"/>
      <c r="I112" s="385"/>
      <c r="J112" s="391"/>
      <c r="K112" s="378"/>
      <c r="L112" s="179"/>
      <c r="M112" s="186"/>
      <c r="N112" s="284"/>
      <c r="O112" s="384"/>
      <c r="P112" s="385"/>
      <c r="Q112" s="385"/>
      <c r="R112" s="385"/>
      <c r="S112" s="385"/>
      <c r="T112" s="387"/>
      <c r="U112" s="389"/>
      <c r="V112" s="179"/>
      <c r="W112" s="384"/>
      <c r="X112" s="385"/>
      <c r="Y112" s="385"/>
      <c r="Z112" s="385"/>
      <c r="AA112" s="385"/>
      <c r="AB112" s="387"/>
      <c r="AC112" s="378"/>
      <c r="AD112" s="385"/>
      <c r="AE112" s="385"/>
      <c r="AF112" s="385"/>
      <c r="AG112" s="385"/>
      <c r="AH112" s="385"/>
      <c r="AI112" s="387"/>
      <c r="AJ112" s="378"/>
      <c r="AK112" s="426"/>
      <c r="AL112" s="426"/>
      <c r="AM112" s="426"/>
      <c r="AN112" s="426"/>
      <c r="AO112" s="426"/>
      <c r="AP112" s="387"/>
      <c r="AQ112" s="378"/>
      <c r="AR112" s="287"/>
      <c r="AU112" s="108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</row>
    <row r="113" spans="1:59" ht="15.75" customHeight="1" x14ac:dyDescent="0.15">
      <c r="A113" s="179"/>
      <c r="B113" s="179"/>
      <c r="C113" s="187"/>
      <c r="D113" s="184"/>
      <c r="E113" s="179"/>
      <c r="F113" s="187"/>
      <c r="G113" s="383" t="s">
        <v>118</v>
      </c>
      <c r="H113" s="383"/>
      <c r="I113" s="383"/>
      <c r="J113" s="386">
        <v>1</v>
      </c>
      <c r="K113" s="179"/>
      <c r="L113" s="179"/>
      <c r="M113" s="187"/>
      <c r="N113" s="184"/>
      <c r="O113" s="397" t="s">
        <v>552</v>
      </c>
      <c r="P113" s="397"/>
      <c r="Q113" s="397"/>
      <c r="R113" s="397"/>
      <c r="S113" s="397"/>
      <c r="T113" s="397"/>
      <c r="U113" s="397"/>
      <c r="V113" s="397"/>
      <c r="W113" s="284"/>
      <c r="X113" s="284"/>
      <c r="Y113" s="284"/>
      <c r="Z113" s="284"/>
      <c r="AA113" s="284"/>
      <c r="AB113" s="278"/>
      <c r="AC113" s="286"/>
      <c r="AD113" s="232"/>
      <c r="AE113" s="190"/>
      <c r="AF113" s="190"/>
      <c r="AG113" s="190"/>
      <c r="AH113" s="190"/>
      <c r="AI113" s="190"/>
      <c r="AJ113" s="190"/>
      <c r="AK113" s="453"/>
      <c r="AL113" s="453"/>
      <c r="AM113" s="453"/>
      <c r="AN113" s="453"/>
      <c r="AO113" s="453"/>
      <c r="AP113" s="190"/>
      <c r="AQ113" s="190"/>
      <c r="AR113" s="279"/>
      <c r="AS113" s="108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</row>
    <row r="114" spans="1:59" ht="6.75" customHeight="1" x14ac:dyDescent="0.15">
      <c r="A114" s="179"/>
      <c r="B114" s="179"/>
      <c r="C114" s="187"/>
      <c r="D114" s="184"/>
      <c r="E114" s="179"/>
      <c r="F114" s="187"/>
      <c r="G114" s="379"/>
      <c r="H114" s="379"/>
      <c r="I114" s="379"/>
      <c r="J114" s="380"/>
      <c r="K114" s="179"/>
      <c r="L114" s="179"/>
      <c r="M114" s="194"/>
      <c r="N114" s="183"/>
      <c r="O114" s="382" t="s">
        <v>645</v>
      </c>
      <c r="P114" s="383"/>
      <c r="Q114" s="383"/>
      <c r="R114" s="383"/>
      <c r="S114" s="383"/>
      <c r="T114" s="386">
        <f>AB114+AI114+AP114+1</f>
        <v>8</v>
      </c>
      <c r="U114" s="388">
        <f>AC114+AJ114+AQ114</f>
        <v>5</v>
      </c>
      <c r="V114" s="183"/>
      <c r="W114" s="382" t="s">
        <v>178</v>
      </c>
      <c r="X114" s="383"/>
      <c r="Y114" s="383"/>
      <c r="Z114" s="383"/>
      <c r="AA114" s="383"/>
      <c r="AB114" s="386">
        <v>3</v>
      </c>
      <c r="AC114" s="377">
        <v>2</v>
      </c>
      <c r="AD114" s="383" t="s">
        <v>646</v>
      </c>
      <c r="AE114" s="383"/>
      <c r="AF114" s="383"/>
      <c r="AG114" s="383"/>
      <c r="AH114" s="383"/>
      <c r="AI114" s="386">
        <v>4</v>
      </c>
      <c r="AJ114" s="377">
        <v>3</v>
      </c>
      <c r="AK114" s="414"/>
      <c r="AL114" s="379"/>
      <c r="AM114" s="379"/>
      <c r="AN114" s="379"/>
      <c r="AO114" s="379"/>
      <c r="AP114" s="380"/>
      <c r="AQ114" s="415"/>
      <c r="AR114" s="286"/>
      <c r="AT114" s="70"/>
      <c r="AU114" s="372"/>
      <c r="AV114" s="372"/>
      <c r="AW114" s="372"/>
      <c r="AX114" s="372"/>
      <c r="AY114" s="372"/>
      <c r="AZ114" s="71"/>
      <c r="BA114" s="71"/>
      <c r="BB114" s="71"/>
      <c r="BC114" s="71"/>
      <c r="BD114" s="71"/>
      <c r="BE114" s="71"/>
      <c r="BF114" s="71"/>
      <c r="BG114" s="71"/>
    </row>
    <row r="115" spans="1:59" ht="6.75" customHeight="1" x14ac:dyDescent="0.15">
      <c r="A115" s="179"/>
      <c r="B115" s="179"/>
      <c r="C115" s="187"/>
      <c r="D115" s="184"/>
      <c r="E115" s="179"/>
      <c r="F115" s="187"/>
      <c r="G115" s="379" t="s">
        <v>119</v>
      </c>
      <c r="H115" s="379"/>
      <c r="I115" s="379"/>
      <c r="J115" s="380">
        <v>1</v>
      </c>
      <c r="K115" s="206"/>
      <c r="L115" s="179"/>
      <c r="M115" s="187"/>
      <c r="N115" s="184"/>
      <c r="O115" s="384"/>
      <c r="P115" s="385"/>
      <c r="Q115" s="385"/>
      <c r="R115" s="385"/>
      <c r="S115" s="385"/>
      <c r="T115" s="387"/>
      <c r="U115" s="389"/>
      <c r="V115" s="179"/>
      <c r="W115" s="384"/>
      <c r="X115" s="385"/>
      <c r="Y115" s="385"/>
      <c r="Z115" s="385"/>
      <c r="AA115" s="385"/>
      <c r="AB115" s="387"/>
      <c r="AC115" s="378"/>
      <c r="AD115" s="385"/>
      <c r="AE115" s="385"/>
      <c r="AF115" s="385"/>
      <c r="AG115" s="385"/>
      <c r="AH115" s="385"/>
      <c r="AI115" s="387"/>
      <c r="AJ115" s="378"/>
      <c r="AK115" s="414"/>
      <c r="AL115" s="379"/>
      <c r="AM115" s="379"/>
      <c r="AN115" s="379"/>
      <c r="AO115" s="379"/>
      <c r="AP115" s="380"/>
      <c r="AQ115" s="416"/>
      <c r="AR115" s="287"/>
      <c r="AT115" s="70"/>
      <c r="AU115" s="372"/>
      <c r="AV115" s="372"/>
      <c r="AW115" s="372"/>
      <c r="AX115" s="372"/>
      <c r="AY115" s="372"/>
      <c r="AZ115" s="71"/>
      <c r="BA115" s="71"/>
      <c r="BB115" s="71"/>
      <c r="BC115" s="71"/>
      <c r="BD115" s="71"/>
      <c r="BE115" s="71"/>
      <c r="BF115" s="71"/>
      <c r="BG115" s="71"/>
    </row>
    <row r="116" spans="1:59" ht="6.75" customHeight="1" x14ac:dyDescent="0.15">
      <c r="A116" s="179"/>
      <c r="B116" s="179"/>
      <c r="C116" s="187"/>
      <c r="D116" s="184"/>
      <c r="E116" s="179"/>
      <c r="F116" s="187"/>
      <c r="G116" s="379"/>
      <c r="H116" s="379"/>
      <c r="I116" s="379"/>
      <c r="J116" s="380"/>
      <c r="K116" s="206"/>
      <c r="L116" s="179"/>
      <c r="M116" s="187"/>
      <c r="N116" s="184"/>
      <c r="O116" s="452"/>
      <c r="P116" s="452"/>
      <c r="Q116" s="452"/>
      <c r="R116" s="452"/>
      <c r="S116" s="452"/>
      <c r="T116" s="452"/>
      <c r="U116" s="452"/>
      <c r="V116" s="179"/>
      <c r="W116" s="277"/>
      <c r="X116" s="277"/>
      <c r="Y116" s="277"/>
      <c r="Z116" s="277"/>
      <c r="AA116" s="277"/>
      <c r="AB116" s="290"/>
      <c r="AC116" s="290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U116" s="108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</row>
    <row r="117" spans="1:59" ht="6.75" customHeight="1" x14ac:dyDescent="0.15">
      <c r="A117" s="179"/>
      <c r="B117" s="179"/>
      <c r="C117" s="187"/>
      <c r="D117" s="184"/>
      <c r="E117" s="179"/>
      <c r="F117" s="187"/>
      <c r="G117" s="422" t="s">
        <v>250</v>
      </c>
      <c r="H117" s="422"/>
      <c r="I117" s="422"/>
      <c r="J117" s="422"/>
      <c r="K117" s="179"/>
      <c r="L117" s="179"/>
      <c r="M117" s="194"/>
      <c r="N117" s="183"/>
      <c r="O117" s="382" t="s">
        <v>177</v>
      </c>
      <c r="P117" s="383"/>
      <c r="Q117" s="383"/>
      <c r="R117" s="383"/>
      <c r="S117" s="383"/>
      <c r="T117" s="386">
        <f>AB117+AI117+AP117+1</f>
        <v>8</v>
      </c>
      <c r="U117" s="388">
        <f>AC117+AJ117+1</f>
        <v>8</v>
      </c>
      <c r="V117" s="183"/>
      <c r="W117" s="382" t="s">
        <v>647</v>
      </c>
      <c r="X117" s="383"/>
      <c r="Y117" s="383"/>
      <c r="Z117" s="383"/>
      <c r="AA117" s="383"/>
      <c r="AB117" s="386">
        <v>3</v>
      </c>
      <c r="AC117" s="377">
        <v>2</v>
      </c>
      <c r="AD117" s="383" t="s">
        <v>179</v>
      </c>
      <c r="AE117" s="383"/>
      <c r="AF117" s="383"/>
      <c r="AG117" s="383"/>
      <c r="AH117" s="383"/>
      <c r="AI117" s="386">
        <v>4</v>
      </c>
      <c r="AJ117" s="377">
        <v>5</v>
      </c>
      <c r="AK117" s="187"/>
      <c r="AL117" s="184"/>
      <c r="AM117" s="184"/>
      <c r="AN117" s="184"/>
      <c r="AO117" s="184"/>
      <c r="AP117" s="189"/>
      <c r="AQ117" s="230"/>
      <c r="AR117" s="286"/>
      <c r="AT117" s="70"/>
      <c r="AU117" s="372"/>
      <c r="AV117" s="372"/>
      <c r="AW117" s="372"/>
      <c r="AX117" s="372"/>
      <c r="AY117" s="372"/>
      <c r="AZ117" s="71"/>
      <c r="BA117" s="71"/>
      <c r="BB117" s="71"/>
      <c r="BC117" s="71"/>
      <c r="BD117" s="71"/>
      <c r="BE117" s="71"/>
      <c r="BF117" s="71"/>
      <c r="BG117" s="71"/>
    </row>
    <row r="118" spans="1:59" ht="6.75" customHeight="1" x14ac:dyDescent="0.15">
      <c r="A118" s="179"/>
      <c r="B118" s="179"/>
      <c r="C118" s="187"/>
      <c r="D118" s="184"/>
      <c r="E118" s="179"/>
      <c r="F118" s="187"/>
      <c r="G118" s="422"/>
      <c r="H118" s="422"/>
      <c r="I118" s="422"/>
      <c r="J118" s="422"/>
      <c r="K118" s="206"/>
      <c r="L118" s="179"/>
      <c r="M118" s="187"/>
      <c r="N118" s="184"/>
      <c r="O118" s="384"/>
      <c r="P118" s="385"/>
      <c r="Q118" s="385"/>
      <c r="R118" s="385"/>
      <c r="S118" s="385"/>
      <c r="T118" s="387"/>
      <c r="U118" s="389"/>
      <c r="V118" s="179"/>
      <c r="W118" s="384"/>
      <c r="X118" s="385"/>
      <c r="Y118" s="385"/>
      <c r="Z118" s="385"/>
      <c r="AA118" s="385"/>
      <c r="AB118" s="387"/>
      <c r="AC118" s="378"/>
      <c r="AD118" s="385"/>
      <c r="AE118" s="385"/>
      <c r="AF118" s="385"/>
      <c r="AG118" s="385"/>
      <c r="AH118" s="385"/>
      <c r="AI118" s="387"/>
      <c r="AJ118" s="378"/>
      <c r="AK118" s="187"/>
      <c r="AL118" s="184"/>
      <c r="AM118" s="184"/>
      <c r="AN118" s="184"/>
      <c r="AO118" s="184"/>
      <c r="AP118" s="189"/>
      <c r="AQ118" s="231"/>
      <c r="AR118" s="287"/>
      <c r="AT118" s="70"/>
      <c r="AU118" s="372"/>
      <c r="AV118" s="372"/>
      <c r="AW118" s="372"/>
      <c r="AX118" s="372"/>
      <c r="AY118" s="372"/>
      <c r="AZ118" s="71"/>
      <c r="BA118" s="71"/>
      <c r="BB118" s="71"/>
      <c r="BC118" s="71"/>
      <c r="BD118" s="71"/>
      <c r="BE118" s="71"/>
      <c r="BF118" s="71"/>
      <c r="BG118" s="71"/>
    </row>
    <row r="119" spans="1:59" ht="6.75" customHeight="1" x14ac:dyDescent="0.15">
      <c r="A119" s="179"/>
      <c r="B119" s="179"/>
      <c r="C119" s="187"/>
      <c r="D119" s="184"/>
      <c r="E119" s="179"/>
      <c r="F119" s="187"/>
      <c r="G119" s="379" t="s">
        <v>288</v>
      </c>
      <c r="H119" s="379"/>
      <c r="I119" s="379"/>
      <c r="J119" s="380">
        <v>1</v>
      </c>
      <c r="K119" s="206"/>
      <c r="L119" s="179"/>
      <c r="M119" s="187"/>
      <c r="N119" s="184"/>
      <c r="O119" s="452"/>
      <c r="P119" s="452"/>
      <c r="Q119" s="452"/>
      <c r="R119" s="452"/>
      <c r="S119" s="452"/>
      <c r="T119" s="452"/>
      <c r="U119" s="452"/>
      <c r="V119" s="179"/>
      <c r="W119" s="277"/>
      <c r="X119" s="277"/>
      <c r="Y119" s="277"/>
      <c r="Z119" s="277"/>
      <c r="AA119" s="277"/>
      <c r="AB119" s="290"/>
      <c r="AC119" s="290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U119" s="108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</row>
    <row r="120" spans="1:59" ht="6.75" customHeight="1" x14ac:dyDescent="0.15">
      <c r="A120" s="179"/>
      <c r="B120" s="179"/>
      <c r="C120" s="187"/>
      <c r="D120" s="184"/>
      <c r="E120" s="179"/>
      <c r="F120" s="187"/>
      <c r="G120" s="379"/>
      <c r="H120" s="379"/>
      <c r="I120" s="379"/>
      <c r="J120" s="380"/>
      <c r="K120" s="179"/>
      <c r="L120" s="179"/>
      <c r="M120" s="194"/>
      <c r="N120" s="183"/>
      <c r="O120" s="382" t="s">
        <v>648</v>
      </c>
      <c r="P120" s="383"/>
      <c r="Q120" s="383"/>
      <c r="R120" s="383"/>
      <c r="S120" s="383"/>
      <c r="T120" s="386">
        <f>AB120+AI120+AP120+1</f>
        <v>11</v>
      </c>
      <c r="U120" s="388">
        <f>AC120+AJ120+AQ120+1</f>
        <v>10</v>
      </c>
      <c r="V120" s="183"/>
      <c r="W120" s="382" t="s">
        <v>649</v>
      </c>
      <c r="X120" s="383"/>
      <c r="Y120" s="383"/>
      <c r="Z120" s="383"/>
      <c r="AA120" s="383"/>
      <c r="AB120" s="386">
        <v>3</v>
      </c>
      <c r="AC120" s="377">
        <v>3</v>
      </c>
      <c r="AD120" s="383" t="s">
        <v>650</v>
      </c>
      <c r="AE120" s="383"/>
      <c r="AF120" s="383"/>
      <c r="AG120" s="383"/>
      <c r="AH120" s="383"/>
      <c r="AI120" s="386">
        <v>3</v>
      </c>
      <c r="AJ120" s="377">
        <v>2</v>
      </c>
      <c r="AK120" s="383" t="s">
        <v>651</v>
      </c>
      <c r="AL120" s="383"/>
      <c r="AM120" s="383"/>
      <c r="AN120" s="383"/>
      <c r="AO120" s="383"/>
      <c r="AP120" s="386">
        <v>4</v>
      </c>
      <c r="AQ120" s="377">
        <v>4</v>
      </c>
      <c r="AR120" s="286"/>
      <c r="AU120" s="372"/>
      <c r="AV120" s="372"/>
      <c r="AW120" s="372"/>
      <c r="AX120" s="372"/>
      <c r="AY120" s="372"/>
      <c r="AZ120" s="71"/>
      <c r="BA120" s="71"/>
      <c r="BB120" s="71"/>
      <c r="BC120" s="71"/>
      <c r="BD120" s="71"/>
      <c r="BE120" s="71"/>
      <c r="BF120" s="71"/>
      <c r="BG120" s="71"/>
    </row>
    <row r="121" spans="1:59" ht="6.75" customHeight="1" x14ac:dyDescent="0.15">
      <c r="A121" s="179"/>
      <c r="B121" s="179"/>
      <c r="C121" s="187"/>
      <c r="D121" s="184"/>
      <c r="E121" s="179"/>
      <c r="F121" s="187"/>
      <c r="G121" s="454" t="s">
        <v>652</v>
      </c>
      <c r="H121" s="454"/>
      <c r="I121" s="454"/>
      <c r="J121" s="454"/>
      <c r="K121" s="179"/>
      <c r="L121" s="179"/>
      <c r="M121" s="187"/>
      <c r="N121" s="184"/>
      <c r="O121" s="384"/>
      <c r="P121" s="385"/>
      <c r="Q121" s="385"/>
      <c r="R121" s="385"/>
      <c r="S121" s="385"/>
      <c r="T121" s="387"/>
      <c r="U121" s="389"/>
      <c r="V121" s="179"/>
      <c r="W121" s="384"/>
      <c r="X121" s="385"/>
      <c r="Y121" s="385"/>
      <c r="Z121" s="385"/>
      <c r="AA121" s="385"/>
      <c r="AB121" s="387"/>
      <c r="AC121" s="378"/>
      <c r="AD121" s="385"/>
      <c r="AE121" s="385"/>
      <c r="AF121" s="385"/>
      <c r="AG121" s="385"/>
      <c r="AH121" s="385"/>
      <c r="AI121" s="387"/>
      <c r="AJ121" s="378"/>
      <c r="AK121" s="385"/>
      <c r="AL121" s="385"/>
      <c r="AM121" s="385"/>
      <c r="AN121" s="385"/>
      <c r="AO121" s="385"/>
      <c r="AP121" s="387"/>
      <c r="AQ121" s="378"/>
      <c r="AR121" s="287"/>
      <c r="AU121" s="372"/>
      <c r="AV121" s="372"/>
      <c r="AW121" s="372"/>
      <c r="AX121" s="372"/>
      <c r="AY121" s="372"/>
      <c r="AZ121" s="71"/>
      <c r="BA121" s="71"/>
      <c r="BB121" s="71"/>
      <c r="BC121" s="71"/>
      <c r="BD121" s="71"/>
      <c r="BE121" s="71"/>
      <c r="BF121" s="71"/>
      <c r="BG121" s="71"/>
    </row>
    <row r="122" spans="1:59" ht="6.75" customHeight="1" x14ac:dyDescent="0.15">
      <c r="A122" s="179"/>
      <c r="B122" s="179"/>
      <c r="C122" s="187"/>
      <c r="D122" s="184"/>
      <c r="E122" s="179"/>
      <c r="F122" s="187"/>
      <c r="G122" s="454"/>
      <c r="H122" s="454"/>
      <c r="I122" s="454"/>
      <c r="J122" s="454"/>
      <c r="K122" s="206"/>
      <c r="L122" s="179"/>
      <c r="M122" s="187"/>
      <c r="N122" s="184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U122" s="108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</row>
    <row r="123" spans="1:59" ht="6.75" customHeight="1" x14ac:dyDescent="0.15">
      <c r="A123" s="179"/>
      <c r="B123" s="179"/>
      <c r="C123" s="187"/>
      <c r="D123" s="184"/>
      <c r="E123" s="179"/>
      <c r="F123" s="187"/>
      <c r="G123" s="184"/>
      <c r="H123" s="184"/>
      <c r="I123" s="184"/>
      <c r="J123" s="189"/>
      <c r="K123" s="192"/>
      <c r="L123" s="179"/>
      <c r="M123" s="194"/>
      <c r="N123" s="183"/>
      <c r="O123" s="382" t="s">
        <v>180</v>
      </c>
      <c r="P123" s="383"/>
      <c r="Q123" s="383"/>
      <c r="R123" s="383"/>
      <c r="S123" s="383"/>
      <c r="T123" s="386">
        <f>AB123+AI123+1</f>
        <v>17</v>
      </c>
      <c r="U123" s="388">
        <f>AC123+1+AJ123</f>
        <v>11</v>
      </c>
      <c r="V123" s="183"/>
      <c r="W123" s="382" t="s">
        <v>653</v>
      </c>
      <c r="X123" s="383"/>
      <c r="Y123" s="383"/>
      <c r="Z123" s="383"/>
      <c r="AA123" s="383"/>
      <c r="AB123" s="386">
        <v>8</v>
      </c>
      <c r="AC123" s="377">
        <v>4</v>
      </c>
      <c r="AD123" s="382" t="s">
        <v>654</v>
      </c>
      <c r="AE123" s="383"/>
      <c r="AF123" s="383"/>
      <c r="AG123" s="383"/>
      <c r="AH123" s="383"/>
      <c r="AI123" s="386">
        <v>8</v>
      </c>
      <c r="AJ123" s="377">
        <v>6</v>
      </c>
      <c r="AK123" s="190"/>
      <c r="AL123" s="190"/>
      <c r="AM123" s="190"/>
      <c r="AN123" s="213"/>
      <c r="AO123" s="213"/>
      <c r="AP123" s="213"/>
      <c r="AQ123" s="213"/>
      <c r="AR123" s="213"/>
      <c r="AU123" s="372"/>
      <c r="AV123" s="372"/>
      <c r="AW123" s="372"/>
      <c r="AX123" s="372"/>
      <c r="AY123" s="372"/>
      <c r="AZ123" s="372"/>
      <c r="BA123" s="71"/>
      <c r="BB123" s="71"/>
      <c r="BC123" s="71"/>
      <c r="BD123" s="71"/>
      <c r="BE123" s="71"/>
      <c r="BF123" s="71"/>
      <c r="BG123" s="71"/>
    </row>
    <row r="124" spans="1:59" ht="6.75" customHeight="1" x14ac:dyDescent="0.15">
      <c r="A124" s="179"/>
      <c r="B124" s="179"/>
      <c r="C124" s="187"/>
      <c r="D124" s="184"/>
      <c r="E124" s="179"/>
      <c r="F124" s="187"/>
      <c r="G124" s="337"/>
      <c r="H124" s="337"/>
      <c r="I124" s="337"/>
      <c r="J124" s="337"/>
      <c r="K124" s="192"/>
      <c r="L124" s="179"/>
      <c r="M124" s="187"/>
      <c r="N124" s="184"/>
      <c r="O124" s="384"/>
      <c r="P124" s="385"/>
      <c r="Q124" s="385"/>
      <c r="R124" s="385"/>
      <c r="S124" s="385"/>
      <c r="T124" s="387"/>
      <c r="U124" s="389"/>
      <c r="V124" s="179"/>
      <c r="W124" s="384"/>
      <c r="X124" s="385"/>
      <c r="Y124" s="385"/>
      <c r="Z124" s="385"/>
      <c r="AA124" s="385"/>
      <c r="AB124" s="387"/>
      <c r="AC124" s="378"/>
      <c r="AD124" s="384"/>
      <c r="AE124" s="385"/>
      <c r="AF124" s="385"/>
      <c r="AG124" s="385"/>
      <c r="AH124" s="385"/>
      <c r="AI124" s="387"/>
      <c r="AJ124" s="378"/>
      <c r="AK124" s="190"/>
      <c r="AL124" s="190"/>
      <c r="AM124" s="190"/>
      <c r="AN124" s="179"/>
      <c r="AO124" s="179"/>
      <c r="AP124" s="179"/>
      <c r="AQ124" s="179"/>
      <c r="AR124" s="179"/>
      <c r="AU124" s="372"/>
      <c r="AV124" s="372"/>
      <c r="AW124" s="372"/>
      <c r="AX124" s="372"/>
      <c r="AY124" s="372"/>
      <c r="AZ124" s="372"/>
      <c r="BA124" s="71"/>
      <c r="BB124" s="71"/>
      <c r="BC124" s="71"/>
      <c r="BD124" s="71"/>
      <c r="BE124" s="71"/>
      <c r="BF124" s="71"/>
      <c r="BG124" s="71"/>
    </row>
    <row r="125" spans="1:59" ht="6" customHeight="1" x14ac:dyDescent="0.15">
      <c r="A125" s="179"/>
      <c r="B125" s="179"/>
      <c r="C125" s="187"/>
      <c r="D125" s="184"/>
      <c r="E125" s="179"/>
      <c r="F125" s="187"/>
      <c r="G125" s="337"/>
      <c r="H125" s="337"/>
      <c r="I125" s="337"/>
      <c r="J125" s="337"/>
      <c r="K125" s="192"/>
      <c r="L125" s="179"/>
      <c r="M125" s="187"/>
      <c r="N125" s="236"/>
      <c r="O125" s="452"/>
      <c r="P125" s="452"/>
      <c r="Q125" s="452"/>
      <c r="R125" s="452"/>
      <c r="S125" s="452"/>
      <c r="T125" s="452"/>
      <c r="U125" s="452"/>
      <c r="V125" s="452"/>
      <c r="W125" s="277"/>
      <c r="X125" s="277"/>
      <c r="Y125" s="277"/>
      <c r="Z125" s="277"/>
      <c r="AA125" s="277"/>
      <c r="AB125" s="279"/>
      <c r="AC125" s="287"/>
      <c r="AD125" s="184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79"/>
      <c r="AO125" s="179"/>
      <c r="AP125" s="179"/>
      <c r="AQ125" s="179"/>
      <c r="AR125" s="179"/>
      <c r="AU125" s="282"/>
      <c r="AV125" s="282"/>
      <c r="AW125" s="282"/>
      <c r="AX125" s="282"/>
      <c r="AY125" s="282"/>
      <c r="AZ125" s="282"/>
      <c r="BA125" s="71"/>
      <c r="BB125" s="71"/>
      <c r="BC125" s="71"/>
      <c r="BD125" s="71"/>
      <c r="BE125" s="71"/>
      <c r="BF125" s="71"/>
      <c r="BG125" s="71"/>
    </row>
    <row r="126" spans="1:59" ht="6.75" customHeight="1" x14ac:dyDescent="0.15">
      <c r="A126" s="179"/>
      <c r="B126" s="179"/>
      <c r="C126" s="187"/>
      <c r="D126" s="184"/>
      <c r="E126" s="179"/>
      <c r="F126" s="187"/>
      <c r="G126" s="179"/>
      <c r="H126" s="179"/>
      <c r="I126" s="179"/>
      <c r="J126" s="179"/>
      <c r="K126" s="179"/>
      <c r="L126" s="179"/>
      <c r="M126" s="194"/>
      <c r="N126" s="183"/>
      <c r="O126" s="382" t="s">
        <v>251</v>
      </c>
      <c r="P126" s="383"/>
      <c r="Q126" s="383"/>
      <c r="R126" s="383"/>
      <c r="S126" s="383"/>
      <c r="T126" s="386">
        <f>AB126+AI126+AP126+AB128+1</f>
        <v>16</v>
      </c>
      <c r="U126" s="388">
        <f>AC126+AJ126+AQ126+AC128+2+AJ128</f>
        <v>19</v>
      </c>
      <c r="V126" s="183"/>
      <c r="W126" s="382" t="s">
        <v>181</v>
      </c>
      <c r="X126" s="383"/>
      <c r="Y126" s="383"/>
      <c r="Z126" s="383"/>
      <c r="AA126" s="383"/>
      <c r="AB126" s="386">
        <v>6</v>
      </c>
      <c r="AC126" s="377">
        <v>5</v>
      </c>
      <c r="AD126" s="383" t="s">
        <v>655</v>
      </c>
      <c r="AE126" s="383"/>
      <c r="AF126" s="383"/>
      <c r="AG126" s="383"/>
      <c r="AH126" s="383"/>
      <c r="AI126" s="386">
        <v>3</v>
      </c>
      <c r="AJ126" s="377">
        <v>3</v>
      </c>
      <c r="AK126" s="383" t="s">
        <v>656</v>
      </c>
      <c r="AL126" s="383"/>
      <c r="AM126" s="383"/>
      <c r="AN126" s="383"/>
      <c r="AO126" s="383"/>
      <c r="AP126" s="386">
        <v>2</v>
      </c>
      <c r="AQ126" s="377">
        <v>3</v>
      </c>
      <c r="AR126" s="286"/>
      <c r="AU126" s="372"/>
      <c r="AV126" s="372"/>
      <c r="AW126" s="372"/>
      <c r="AX126" s="372"/>
      <c r="AY126" s="372"/>
      <c r="AZ126" s="71"/>
      <c r="BA126" s="71"/>
      <c r="BB126" s="71"/>
      <c r="BC126" s="71"/>
      <c r="BD126" s="71"/>
      <c r="BE126" s="71"/>
      <c r="BF126" s="71"/>
      <c r="BG126" s="71"/>
    </row>
    <row r="127" spans="1:59" ht="6.75" customHeight="1" x14ac:dyDescent="0.15">
      <c r="A127" s="179"/>
      <c r="B127" s="179"/>
      <c r="C127" s="187"/>
      <c r="D127" s="184"/>
      <c r="E127" s="179"/>
      <c r="F127" s="187"/>
      <c r="G127" s="179"/>
      <c r="H127" s="179"/>
      <c r="I127" s="179"/>
      <c r="J127" s="179"/>
      <c r="K127" s="192"/>
      <c r="L127" s="237"/>
      <c r="M127" s="186"/>
      <c r="N127" s="184"/>
      <c r="O127" s="384"/>
      <c r="P127" s="385"/>
      <c r="Q127" s="385"/>
      <c r="R127" s="385"/>
      <c r="S127" s="385"/>
      <c r="T127" s="387"/>
      <c r="U127" s="389"/>
      <c r="V127" s="179"/>
      <c r="W127" s="384"/>
      <c r="X127" s="385"/>
      <c r="Y127" s="385"/>
      <c r="Z127" s="385"/>
      <c r="AA127" s="385"/>
      <c r="AB127" s="387"/>
      <c r="AC127" s="378"/>
      <c r="AD127" s="385"/>
      <c r="AE127" s="385"/>
      <c r="AF127" s="385"/>
      <c r="AG127" s="385"/>
      <c r="AH127" s="385"/>
      <c r="AI127" s="387"/>
      <c r="AJ127" s="378"/>
      <c r="AK127" s="385"/>
      <c r="AL127" s="385"/>
      <c r="AM127" s="385"/>
      <c r="AN127" s="385"/>
      <c r="AO127" s="385"/>
      <c r="AP127" s="387"/>
      <c r="AQ127" s="378"/>
      <c r="AR127" s="287"/>
      <c r="AU127" s="372"/>
      <c r="AV127" s="372"/>
      <c r="AW127" s="372"/>
      <c r="AX127" s="372"/>
      <c r="AY127" s="372"/>
      <c r="AZ127" s="71"/>
      <c r="BA127" s="71"/>
      <c r="BB127" s="71"/>
      <c r="BC127" s="71"/>
      <c r="BD127" s="71"/>
      <c r="BE127" s="71"/>
      <c r="BF127" s="71"/>
      <c r="BG127" s="71"/>
    </row>
    <row r="128" spans="1:59" ht="6.75" customHeight="1" x14ac:dyDescent="0.15">
      <c r="A128" s="179"/>
      <c r="B128" s="179"/>
      <c r="C128" s="187"/>
      <c r="D128" s="184"/>
      <c r="E128" s="179"/>
      <c r="F128" s="187"/>
      <c r="G128" s="179"/>
      <c r="H128" s="179"/>
      <c r="I128" s="179"/>
      <c r="J128" s="179"/>
      <c r="K128" s="192"/>
      <c r="L128" s="237"/>
      <c r="M128" s="187"/>
      <c r="N128" s="184"/>
      <c r="O128" s="455" t="s">
        <v>657</v>
      </c>
      <c r="P128" s="455"/>
      <c r="Q128" s="455"/>
      <c r="R128" s="455"/>
      <c r="S128" s="455"/>
      <c r="T128" s="455"/>
      <c r="U128" s="455"/>
      <c r="V128" s="456"/>
      <c r="W128" s="382" t="s">
        <v>260</v>
      </c>
      <c r="X128" s="383"/>
      <c r="Y128" s="383"/>
      <c r="Z128" s="383"/>
      <c r="AA128" s="383"/>
      <c r="AB128" s="386">
        <v>4</v>
      </c>
      <c r="AC128" s="377">
        <v>4</v>
      </c>
      <c r="AD128" s="382" t="s">
        <v>260</v>
      </c>
      <c r="AE128" s="383"/>
      <c r="AF128" s="383"/>
      <c r="AG128" s="383"/>
      <c r="AH128" s="383"/>
      <c r="AI128" s="386">
        <v>4</v>
      </c>
      <c r="AJ128" s="377">
        <v>2</v>
      </c>
      <c r="AK128" s="190"/>
      <c r="AL128" s="190"/>
      <c r="AM128" s="190"/>
      <c r="AN128" s="190"/>
      <c r="AO128" s="190"/>
      <c r="AP128" s="279"/>
      <c r="AQ128" s="287"/>
      <c r="AR128" s="287"/>
      <c r="AU128" s="108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</row>
    <row r="129" spans="1:59" ht="6.75" customHeight="1" x14ac:dyDescent="0.15">
      <c r="A129" s="179"/>
      <c r="B129" s="179"/>
      <c r="C129" s="187"/>
      <c r="D129" s="184"/>
      <c r="E129" s="179"/>
      <c r="F129" s="187"/>
      <c r="G129" s="179"/>
      <c r="H129" s="179"/>
      <c r="I129" s="179"/>
      <c r="J129" s="179"/>
      <c r="K129" s="192"/>
      <c r="L129" s="237"/>
      <c r="M129" s="187"/>
      <c r="N129" s="184"/>
      <c r="O129" s="455"/>
      <c r="P129" s="455"/>
      <c r="Q129" s="455"/>
      <c r="R129" s="455"/>
      <c r="S129" s="455"/>
      <c r="T129" s="455"/>
      <c r="U129" s="455"/>
      <c r="V129" s="456"/>
      <c r="W129" s="384"/>
      <c r="X129" s="385"/>
      <c r="Y129" s="385"/>
      <c r="Z129" s="385"/>
      <c r="AA129" s="385"/>
      <c r="AB129" s="387"/>
      <c r="AC129" s="378"/>
      <c r="AD129" s="384"/>
      <c r="AE129" s="385"/>
      <c r="AF129" s="385"/>
      <c r="AG129" s="385"/>
      <c r="AH129" s="385"/>
      <c r="AI129" s="387"/>
      <c r="AJ129" s="378"/>
      <c r="AK129" s="190"/>
      <c r="AL129" s="190"/>
      <c r="AM129" s="190"/>
      <c r="AN129" s="190"/>
      <c r="AO129" s="190"/>
      <c r="AP129" s="279"/>
      <c r="AQ129" s="287"/>
      <c r="AR129" s="287"/>
      <c r="AU129" s="108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</row>
    <row r="130" spans="1:59" ht="6.75" customHeight="1" x14ac:dyDescent="0.15">
      <c r="A130" s="179"/>
      <c r="B130" s="179"/>
      <c r="C130" s="187"/>
      <c r="D130" s="184"/>
      <c r="E130" s="179"/>
      <c r="F130" s="187"/>
      <c r="G130" s="179"/>
      <c r="H130" s="179"/>
      <c r="I130" s="179"/>
      <c r="J130" s="179"/>
      <c r="K130" s="179"/>
      <c r="L130" s="237"/>
      <c r="M130" s="187"/>
      <c r="N130" s="184"/>
      <c r="O130" s="277"/>
      <c r="P130" s="277"/>
      <c r="Q130" s="277"/>
      <c r="R130" s="277"/>
      <c r="S130" s="277"/>
      <c r="T130" s="279"/>
      <c r="U130" s="179"/>
      <c r="V130" s="179"/>
      <c r="W130" s="277"/>
      <c r="X130" s="277"/>
      <c r="Y130" s="277"/>
      <c r="Z130" s="277"/>
      <c r="AA130" s="277"/>
      <c r="AB130" s="279"/>
      <c r="AC130" s="287"/>
      <c r="AD130" s="277"/>
      <c r="AE130" s="277"/>
      <c r="AF130" s="277"/>
      <c r="AG130" s="277"/>
      <c r="AH130" s="277"/>
      <c r="AI130" s="279"/>
      <c r="AJ130" s="287"/>
      <c r="AK130" s="277"/>
      <c r="AL130" s="277"/>
      <c r="AM130" s="277"/>
      <c r="AN130" s="277"/>
      <c r="AO130" s="277"/>
      <c r="AP130" s="279"/>
      <c r="AQ130" s="287"/>
      <c r="AR130" s="287"/>
      <c r="AU130" s="108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</row>
    <row r="131" spans="1:59" ht="6.75" customHeight="1" x14ac:dyDescent="0.15">
      <c r="A131" s="179"/>
      <c r="B131" s="179"/>
      <c r="C131" s="187"/>
      <c r="D131" s="184"/>
      <c r="E131" s="179"/>
      <c r="F131" s="187"/>
      <c r="G131" s="179"/>
      <c r="H131" s="179"/>
      <c r="I131" s="179"/>
      <c r="J131" s="179"/>
      <c r="K131" s="192"/>
      <c r="L131" s="179"/>
      <c r="M131" s="194"/>
      <c r="N131" s="183"/>
      <c r="O131" s="382" t="s">
        <v>182</v>
      </c>
      <c r="P131" s="383"/>
      <c r="Q131" s="383"/>
      <c r="R131" s="383"/>
      <c r="S131" s="383"/>
      <c r="T131" s="386">
        <f>AB131+AI131+1</f>
        <v>6</v>
      </c>
      <c r="U131" s="388">
        <f>AC131+AJ131+1</f>
        <v>7</v>
      </c>
      <c r="V131" s="285"/>
      <c r="W131" s="423" t="s">
        <v>274</v>
      </c>
      <c r="X131" s="424"/>
      <c r="Y131" s="424"/>
      <c r="Z131" s="424"/>
      <c r="AA131" s="424"/>
      <c r="AB131" s="386">
        <v>2</v>
      </c>
      <c r="AC131" s="377">
        <v>2</v>
      </c>
      <c r="AD131" s="383" t="s">
        <v>176</v>
      </c>
      <c r="AE131" s="383"/>
      <c r="AF131" s="383"/>
      <c r="AG131" s="383"/>
      <c r="AH131" s="383"/>
      <c r="AI131" s="386">
        <v>3</v>
      </c>
      <c r="AJ131" s="377">
        <v>4</v>
      </c>
      <c r="AK131" s="179"/>
      <c r="AL131" s="179"/>
      <c r="AM131" s="179"/>
      <c r="AN131" s="179"/>
      <c r="AO131" s="179"/>
      <c r="AP131" s="179"/>
      <c r="AQ131" s="179"/>
      <c r="AR131" s="279"/>
      <c r="AU131" s="108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</row>
    <row r="132" spans="1:59" ht="6.75" customHeight="1" x14ac:dyDescent="0.15">
      <c r="A132" s="179"/>
      <c r="B132" s="179"/>
      <c r="C132" s="187"/>
      <c r="D132" s="184"/>
      <c r="E132" s="179"/>
      <c r="F132" s="187"/>
      <c r="G132" s="179"/>
      <c r="H132" s="179"/>
      <c r="I132" s="179"/>
      <c r="J132" s="179"/>
      <c r="K132" s="179"/>
      <c r="L132" s="179"/>
      <c r="M132" s="284"/>
      <c r="N132" s="184"/>
      <c r="O132" s="384"/>
      <c r="P132" s="385"/>
      <c r="Q132" s="385"/>
      <c r="R132" s="385"/>
      <c r="S132" s="385"/>
      <c r="T132" s="387"/>
      <c r="U132" s="389"/>
      <c r="V132" s="179"/>
      <c r="W132" s="425"/>
      <c r="X132" s="426"/>
      <c r="Y132" s="426"/>
      <c r="Z132" s="426"/>
      <c r="AA132" s="426"/>
      <c r="AB132" s="387"/>
      <c r="AC132" s="378"/>
      <c r="AD132" s="385"/>
      <c r="AE132" s="385"/>
      <c r="AF132" s="385"/>
      <c r="AG132" s="385"/>
      <c r="AH132" s="385"/>
      <c r="AI132" s="387"/>
      <c r="AJ132" s="378"/>
      <c r="AK132" s="196"/>
      <c r="AL132" s="196"/>
      <c r="AM132" s="196"/>
      <c r="AN132" s="196"/>
      <c r="AO132" s="196"/>
      <c r="AP132" s="196"/>
      <c r="AQ132" s="196"/>
      <c r="AR132" s="279"/>
      <c r="AU132" s="108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</row>
    <row r="133" spans="1:59" ht="5.25" customHeight="1" x14ac:dyDescent="0.15">
      <c r="A133" s="179"/>
      <c r="B133" s="179"/>
      <c r="C133" s="187"/>
      <c r="D133" s="184"/>
      <c r="E133" s="179"/>
      <c r="F133" s="187"/>
      <c r="G133" s="179"/>
      <c r="H133" s="179"/>
      <c r="I133" s="179"/>
      <c r="J133" s="179"/>
      <c r="K133" s="179"/>
      <c r="L133" s="179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184"/>
      <c r="AH133" s="184"/>
      <c r="AI133" s="184"/>
      <c r="AJ133" s="184"/>
      <c r="AK133" s="196"/>
      <c r="AL133" s="196"/>
      <c r="AM133" s="196"/>
      <c r="AN133" s="196"/>
      <c r="AO133" s="196"/>
      <c r="AP133" s="196"/>
      <c r="AQ133" s="196"/>
      <c r="AR133" s="279"/>
      <c r="AU133" s="108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</row>
    <row r="134" spans="1:59" ht="6.75" customHeight="1" x14ac:dyDescent="0.15">
      <c r="A134" s="179"/>
      <c r="B134" s="179"/>
      <c r="C134" s="187"/>
      <c r="D134" s="184"/>
      <c r="E134" s="179"/>
      <c r="F134" s="187"/>
      <c r="G134" s="179"/>
      <c r="H134" s="179"/>
      <c r="I134" s="179"/>
      <c r="J134" s="179"/>
      <c r="K134" s="179"/>
      <c r="L134" s="179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79"/>
      <c r="AK134" s="179"/>
      <c r="AL134" s="179"/>
      <c r="AM134" s="179"/>
      <c r="AN134" s="179"/>
      <c r="AO134" s="179"/>
      <c r="AP134" s="179"/>
      <c r="AQ134" s="179"/>
      <c r="AR134" s="179"/>
      <c r="AU134" s="108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</row>
    <row r="135" spans="1:59" ht="6.75" customHeight="1" x14ac:dyDescent="0.15">
      <c r="A135" s="179"/>
      <c r="B135" s="179"/>
      <c r="C135" s="187"/>
      <c r="D135" s="184"/>
      <c r="E135" s="179"/>
      <c r="F135" s="202"/>
      <c r="G135" s="382" t="s">
        <v>183</v>
      </c>
      <c r="H135" s="457"/>
      <c r="I135" s="457"/>
      <c r="J135" s="458"/>
      <c r="K135" s="377">
        <f>U135+U138+J137+J139+U141</f>
        <v>10</v>
      </c>
      <c r="L135" s="285"/>
      <c r="M135" s="285"/>
      <c r="N135" s="183"/>
      <c r="O135" s="382" t="s">
        <v>252</v>
      </c>
      <c r="P135" s="383"/>
      <c r="Q135" s="383"/>
      <c r="R135" s="383"/>
      <c r="S135" s="383"/>
      <c r="T135" s="386">
        <f>AB135</f>
        <v>3</v>
      </c>
      <c r="U135" s="388">
        <f>AC135+AJ135</f>
        <v>2</v>
      </c>
      <c r="V135" s="183"/>
      <c r="W135" s="462" t="s">
        <v>553</v>
      </c>
      <c r="X135" s="463"/>
      <c r="Y135" s="463"/>
      <c r="Z135" s="463"/>
      <c r="AA135" s="463"/>
      <c r="AB135" s="386">
        <v>3</v>
      </c>
      <c r="AC135" s="377">
        <v>2</v>
      </c>
      <c r="AD135" s="338"/>
      <c r="AE135" s="272"/>
      <c r="AF135" s="272"/>
      <c r="AG135" s="272"/>
      <c r="AH135" s="272"/>
      <c r="AI135" s="189"/>
      <c r="AJ135" s="230"/>
      <c r="AK135" s="179"/>
      <c r="AL135" s="179"/>
      <c r="AM135" s="179"/>
      <c r="AN135" s="179"/>
      <c r="AO135" s="179"/>
      <c r="AP135" s="196"/>
      <c r="AQ135" s="196"/>
      <c r="AR135" s="196"/>
      <c r="AU135" s="372"/>
      <c r="AV135" s="372"/>
      <c r="AW135" s="372"/>
      <c r="AX135" s="372"/>
      <c r="AY135" s="372"/>
      <c r="AZ135" s="71"/>
      <c r="BA135" s="71"/>
      <c r="BB135" s="71"/>
      <c r="BC135" s="71"/>
      <c r="BD135" s="71"/>
      <c r="BE135" s="71"/>
      <c r="BF135" s="71"/>
      <c r="BG135" s="71"/>
    </row>
    <row r="136" spans="1:59" ht="6.75" customHeight="1" x14ac:dyDescent="0.15">
      <c r="A136" s="179"/>
      <c r="B136" s="179"/>
      <c r="C136" s="187"/>
      <c r="D136" s="184"/>
      <c r="E136" s="179"/>
      <c r="F136" s="179"/>
      <c r="G136" s="459"/>
      <c r="H136" s="460"/>
      <c r="I136" s="460"/>
      <c r="J136" s="461"/>
      <c r="K136" s="378"/>
      <c r="L136" s="179"/>
      <c r="M136" s="186"/>
      <c r="N136" s="284"/>
      <c r="O136" s="384"/>
      <c r="P136" s="385"/>
      <c r="Q136" s="385"/>
      <c r="R136" s="385"/>
      <c r="S136" s="385"/>
      <c r="T136" s="387"/>
      <c r="U136" s="389"/>
      <c r="V136" s="179"/>
      <c r="W136" s="464"/>
      <c r="X136" s="465"/>
      <c r="Y136" s="465"/>
      <c r="Z136" s="465"/>
      <c r="AA136" s="465"/>
      <c r="AB136" s="387"/>
      <c r="AC136" s="378"/>
      <c r="AD136" s="338"/>
      <c r="AE136" s="272"/>
      <c r="AF136" s="272"/>
      <c r="AG136" s="272"/>
      <c r="AH136" s="272"/>
      <c r="AI136" s="189"/>
      <c r="AJ136" s="231"/>
      <c r="AK136" s="179"/>
      <c r="AL136" s="179"/>
      <c r="AM136" s="179"/>
      <c r="AN136" s="179"/>
      <c r="AO136" s="179"/>
      <c r="AP136" s="179"/>
      <c r="AQ136" s="179"/>
      <c r="AR136" s="196"/>
      <c r="AU136" s="372"/>
      <c r="AV136" s="372"/>
      <c r="AW136" s="372"/>
      <c r="AX136" s="372"/>
      <c r="AY136" s="372"/>
      <c r="AZ136" s="71"/>
      <c r="BA136" s="71"/>
      <c r="BB136" s="71"/>
      <c r="BC136" s="71"/>
      <c r="BD136" s="71"/>
      <c r="BE136" s="71"/>
      <c r="BF136" s="71"/>
      <c r="BG136" s="71"/>
    </row>
    <row r="137" spans="1:59" ht="6.75" customHeight="1" x14ac:dyDescent="0.15">
      <c r="A137" s="179"/>
      <c r="B137" s="179"/>
      <c r="C137" s="187"/>
      <c r="D137" s="184"/>
      <c r="E137" s="184"/>
      <c r="F137" s="184"/>
      <c r="G137" s="383" t="s">
        <v>118</v>
      </c>
      <c r="H137" s="383"/>
      <c r="I137" s="383"/>
      <c r="J137" s="386">
        <v>1</v>
      </c>
      <c r="K137" s="179"/>
      <c r="L137" s="179"/>
      <c r="M137" s="187"/>
      <c r="N137" s="184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96"/>
      <c r="AE137" s="196"/>
      <c r="AF137" s="196"/>
      <c r="AG137" s="196"/>
      <c r="AH137" s="196"/>
      <c r="AI137" s="196"/>
      <c r="AJ137" s="179"/>
      <c r="AK137" s="179"/>
      <c r="AL137" s="179"/>
      <c r="AM137" s="179"/>
      <c r="AN137" s="179"/>
      <c r="AO137" s="179"/>
      <c r="AP137" s="196"/>
      <c r="AQ137" s="196"/>
      <c r="AR137" s="179"/>
      <c r="AU137" s="372"/>
      <c r="AV137" s="372"/>
      <c r="AW137" s="372"/>
      <c r="AX137" s="372"/>
      <c r="AY137" s="372"/>
      <c r="AZ137" s="71"/>
      <c r="BA137" s="71"/>
      <c r="BB137" s="71"/>
      <c r="BC137" s="71"/>
      <c r="BD137" s="71"/>
      <c r="BE137" s="71"/>
      <c r="BF137" s="71"/>
      <c r="BG137" s="71"/>
    </row>
    <row r="138" spans="1:59" ht="6.75" customHeight="1" x14ac:dyDescent="0.15">
      <c r="A138" s="179"/>
      <c r="B138" s="179"/>
      <c r="C138" s="187"/>
      <c r="D138" s="184"/>
      <c r="E138" s="179"/>
      <c r="F138" s="179"/>
      <c r="G138" s="379"/>
      <c r="H138" s="379"/>
      <c r="I138" s="379"/>
      <c r="J138" s="380"/>
      <c r="K138" s="239"/>
      <c r="L138" s="239"/>
      <c r="M138" s="240"/>
      <c r="N138" s="241"/>
      <c r="O138" s="382" t="s">
        <v>658</v>
      </c>
      <c r="P138" s="383"/>
      <c r="Q138" s="383"/>
      <c r="R138" s="383"/>
      <c r="S138" s="383"/>
      <c r="T138" s="386">
        <f>AB138+1</f>
        <v>3</v>
      </c>
      <c r="U138" s="388">
        <f>AC138+1</f>
        <v>3</v>
      </c>
      <c r="V138" s="183"/>
      <c r="W138" s="382" t="s">
        <v>554</v>
      </c>
      <c r="X138" s="383"/>
      <c r="Y138" s="383"/>
      <c r="Z138" s="383"/>
      <c r="AA138" s="383"/>
      <c r="AB138" s="386">
        <v>2</v>
      </c>
      <c r="AC138" s="377">
        <v>2</v>
      </c>
      <c r="AD138" s="179"/>
      <c r="AE138" s="196"/>
      <c r="AF138" s="196"/>
      <c r="AG138" s="196"/>
      <c r="AH138" s="196"/>
      <c r="AI138" s="196"/>
      <c r="AJ138" s="179"/>
      <c r="AK138" s="179"/>
      <c r="AL138" s="179"/>
      <c r="AM138" s="179"/>
      <c r="AN138" s="179"/>
      <c r="AO138" s="179"/>
      <c r="AP138" s="179"/>
      <c r="AQ138" s="179"/>
      <c r="AR138" s="179"/>
      <c r="AU138" s="108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</row>
    <row r="139" spans="1:59" ht="6.75" customHeight="1" x14ac:dyDescent="0.15">
      <c r="A139" s="179"/>
      <c r="B139" s="179"/>
      <c r="C139" s="187"/>
      <c r="D139" s="184"/>
      <c r="E139" s="179"/>
      <c r="F139" s="179"/>
      <c r="G139" s="379" t="s">
        <v>119</v>
      </c>
      <c r="H139" s="379"/>
      <c r="I139" s="379"/>
      <c r="J139" s="380">
        <v>1</v>
      </c>
      <c r="K139" s="239"/>
      <c r="L139" s="239"/>
      <c r="M139" s="339"/>
      <c r="N139" s="242"/>
      <c r="O139" s="384"/>
      <c r="P139" s="385"/>
      <c r="Q139" s="385"/>
      <c r="R139" s="385"/>
      <c r="S139" s="385"/>
      <c r="T139" s="387"/>
      <c r="U139" s="389"/>
      <c r="V139" s="179"/>
      <c r="W139" s="384"/>
      <c r="X139" s="385"/>
      <c r="Y139" s="385"/>
      <c r="Z139" s="385"/>
      <c r="AA139" s="385"/>
      <c r="AB139" s="387"/>
      <c r="AC139" s="378"/>
      <c r="AD139" s="179"/>
      <c r="AE139" s="196"/>
      <c r="AF139" s="196"/>
      <c r="AG139" s="196"/>
      <c r="AH139" s="196"/>
      <c r="AI139" s="196"/>
      <c r="AJ139" s="179"/>
      <c r="AK139" s="179"/>
      <c r="AL139" s="179"/>
      <c r="AM139" s="179"/>
      <c r="AN139" s="179"/>
      <c r="AO139" s="179"/>
      <c r="AP139" s="179"/>
      <c r="AQ139" s="179"/>
      <c r="AR139" s="179"/>
      <c r="AU139" s="108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</row>
    <row r="140" spans="1:59" ht="6.75" customHeight="1" x14ac:dyDescent="0.15">
      <c r="A140" s="179"/>
      <c r="B140" s="179"/>
      <c r="C140" s="187"/>
      <c r="D140" s="184"/>
      <c r="E140" s="179"/>
      <c r="F140" s="179"/>
      <c r="G140" s="379"/>
      <c r="H140" s="379"/>
      <c r="I140" s="379"/>
      <c r="J140" s="380"/>
      <c r="K140" s="239"/>
      <c r="L140" s="239"/>
      <c r="M140" s="340"/>
      <c r="N140" s="239"/>
      <c r="O140" s="239"/>
      <c r="P140" s="239"/>
      <c r="Q140" s="239"/>
      <c r="R140" s="239"/>
      <c r="S140" s="243"/>
      <c r="T140" s="243"/>
      <c r="U140" s="243"/>
      <c r="V140" s="243"/>
      <c r="W140" s="235"/>
      <c r="X140" s="235"/>
      <c r="Y140" s="235"/>
      <c r="Z140" s="235"/>
      <c r="AA140" s="235"/>
      <c r="AB140" s="235"/>
      <c r="AC140" s="235"/>
      <c r="AD140" s="235"/>
      <c r="AE140" s="196"/>
      <c r="AF140" s="196"/>
      <c r="AG140" s="196"/>
      <c r="AH140" s="196"/>
      <c r="AI140" s="196"/>
      <c r="AJ140" s="179"/>
      <c r="AK140" s="179"/>
      <c r="AL140" s="179"/>
      <c r="AM140" s="179"/>
      <c r="AN140" s="179"/>
      <c r="AO140" s="207"/>
      <c r="AP140" s="207"/>
      <c r="AQ140" s="207"/>
      <c r="AR140" s="207"/>
      <c r="AS140" s="71"/>
      <c r="AT140" s="71"/>
      <c r="AU140" s="71"/>
      <c r="AV140" s="71"/>
      <c r="AW140" s="71"/>
      <c r="AX140" s="71"/>
      <c r="AY140" s="71"/>
      <c r="AZ140" s="71"/>
      <c r="BA140" s="71"/>
    </row>
    <row r="141" spans="1:59" ht="6.75" customHeight="1" x14ac:dyDescent="0.15">
      <c r="A141" s="179"/>
      <c r="B141" s="179"/>
      <c r="C141" s="187"/>
      <c r="D141" s="184"/>
      <c r="E141" s="179"/>
      <c r="F141" s="179"/>
      <c r="G141" s="422" t="s">
        <v>253</v>
      </c>
      <c r="H141" s="422"/>
      <c r="I141" s="422"/>
      <c r="J141" s="422"/>
      <c r="K141" s="239"/>
      <c r="L141" s="239"/>
      <c r="M141" s="240"/>
      <c r="N141" s="241"/>
      <c r="O141" s="382" t="s">
        <v>184</v>
      </c>
      <c r="P141" s="383"/>
      <c r="Q141" s="383"/>
      <c r="R141" s="383"/>
      <c r="S141" s="383"/>
      <c r="T141" s="386">
        <f>AB141+1</f>
        <v>3</v>
      </c>
      <c r="U141" s="388">
        <f>AC141+1</f>
        <v>3</v>
      </c>
      <c r="V141" s="183"/>
      <c r="W141" s="382" t="s">
        <v>185</v>
      </c>
      <c r="X141" s="383"/>
      <c r="Y141" s="383"/>
      <c r="Z141" s="383"/>
      <c r="AA141" s="383"/>
      <c r="AB141" s="386">
        <v>2</v>
      </c>
      <c r="AC141" s="377">
        <v>2</v>
      </c>
      <c r="AD141" s="179"/>
      <c r="AE141" s="196"/>
      <c r="AF141" s="196"/>
      <c r="AG141" s="196"/>
      <c r="AH141" s="196"/>
      <c r="AI141" s="196"/>
      <c r="AJ141" s="179"/>
      <c r="AK141" s="179"/>
      <c r="AL141" s="179"/>
      <c r="AM141" s="179"/>
      <c r="AN141" s="179"/>
      <c r="AO141" s="179"/>
      <c r="AP141" s="179"/>
      <c r="AQ141" s="179"/>
      <c r="AR141" s="179"/>
      <c r="AU141" s="108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</row>
    <row r="142" spans="1:59" ht="6.75" customHeight="1" x14ac:dyDescent="0.15">
      <c r="A142" s="179"/>
      <c r="B142" s="179"/>
      <c r="C142" s="187"/>
      <c r="D142" s="184"/>
      <c r="E142" s="179"/>
      <c r="F142" s="179"/>
      <c r="G142" s="422"/>
      <c r="H142" s="422"/>
      <c r="I142" s="422"/>
      <c r="J142" s="422"/>
      <c r="K142" s="239"/>
      <c r="L142" s="239"/>
      <c r="M142" s="239"/>
      <c r="N142" s="242"/>
      <c r="O142" s="384"/>
      <c r="P142" s="385"/>
      <c r="Q142" s="385"/>
      <c r="R142" s="385"/>
      <c r="S142" s="385"/>
      <c r="T142" s="387"/>
      <c r="U142" s="389"/>
      <c r="V142" s="179"/>
      <c r="W142" s="384"/>
      <c r="X142" s="385"/>
      <c r="Y142" s="385"/>
      <c r="Z142" s="385"/>
      <c r="AA142" s="385"/>
      <c r="AB142" s="387"/>
      <c r="AC142" s="378"/>
      <c r="AD142" s="179"/>
      <c r="AE142" s="196"/>
      <c r="AF142" s="196"/>
      <c r="AG142" s="196"/>
      <c r="AH142" s="196"/>
      <c r="AI142" s="196"/>
      <c r="AJ142" s="179"/>
      <c r="AK142" s="179"/>
      <c r="AL142" s="179"/>
      <c r="AM142" s="179"/>
      <c r="AN142" s="179"/>
      <c r="AO142" s="179"/>
      <c r="AP142" s="179"/>
      <c r="AQ142" s="179"/>
      <c r="AR142" s="179"/>
      <c r="AU142" s="108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</row>
    <row r="143" spans="1:59" ht="6.75" customHeight="1" x14ac:dyDescent="0.15">
      <c r="A143" s="179"/>
      <c r="B143" s="179"/>
      <c r="C143" s="187"/>
      <c r="D143" s="184"/>
      <c r="E143" s="179"/>
      <c r="F143" s="179"/>
      <c r="G143" s="283"/>
      <c r="H143" s="283"/>
      <c r="I143" s="283"/>
      <c r="J143" s="283"/>
      <c r="K143" s="239"/>
      <c r="L143" s="239"/>
      <c r="M143" s="239"/>
      <c r="N143" s="341"/>
      <c r="O143" s="277"/>
      <c r="P143" s="277"/>
      <c r="Q143" s="277"/>
      <c r="R143" s="277"/>
      <c r="S143" s="277"/>
      <c r="T143" s="279"/>
      <c r="U143" s="279"/>
      <c r="V143" s="179"/>
      <c r="W143" s="277"/>
      <c r="X143" s="277"/>
      <c r="Y143" s="277"/>
      <c r="Z143" s="277"/>
      <c r="AA143" s="277"/>
      <c r="AB143" s="279"/>
      <c r="AC143" s="287"/>
      <c r="AD143" s="179"/>
      <c r="AE143" s="196"/>
      <c r="AF143" s="196"/>
      <c r="AG143" s="196"/>
      <c r="AH143" s="196"/>
      <c r="AI143" s="196"/>
      <c r="AJ143" s="179"/>
      <c r="AK143" s="179"/>
      <c r="AL143" s="179"/>
      <c r="AM143" s="179"/>
      <c r="AN143" s="179"/>
      <c r="AO143" s="179"/>
      <c r="AP143" s="179"/>
      <c r="AQ143" s="179"/>
      <c r="AR143" s="179"/>
      <c r="AU143" s="108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</row>
    <row r="144" spans="1:59" ht="6.75" customHeight="1" x14ac:dyDescent="0.15">
      <c r="A144" s="179"/>
      <c r="B144" s="179"/>
      <c r="C144" s="187"/>
      <c r="D144" s="184"/>
      <c r="E144" s="179"/>
      <c r="F144" s="179"/>
      <c r="G144" s="184"/>
      <c r="H144" s="184"/>
      <c r="I144" s="184"/>
      <c r="J144" s="189"/>
      <c r="K144" s="239"/>
      <c r="L144" s="239"/>
      <c r="M144" s="239"/>
      <c r="N144" s="239"/>
      <c r="O144" s="239"/>
      <c r="P144" s="239"/>
      <c r="Q144" s="239"/>
      <c r="R144" s="239"/>
      <c r="S144" s="243"/>
      <c r="T144" s="243"/>
      <c r="U144" s="243"/>
      <c r="V144" s="243"/>
      <c r="W144" s="235"/>
      <c r="X144" s="235"/>
      <c r="Y144" s="235"/>
      <c r="Z144" s="235"/>
      <c r="AA144" s="235"/>
      <c r="AB144" s="235"/>
      <c r="AC144" s="235"/>
      <c r="AD144" s="235"/>
      <c r="AE144" s="196"/>
      <c r="AF144" s="196"/>
      <c r="AG144" s="196"/>
      <c r="AH144" s="196"/>
      <c r="AI144" s="196"/>
      <c r="AJ144" s="179"/>
      <c r="AK144" s="179"/>
      <c r="AL144" s="179"/>
      <c r="AM144" s="179"/>
      <c r="AN144" s="179"/>
      <c r="AO144" s="207"/>
      <c r="AP144" s="207"/>
      <c r="AQ144" s="207"/>
      <c r="AR144" s="207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9" ht="6.75" customHeight="1" x14ac:dyDescent="0.15">
      <c r="A145" s="179"/>
      <c r="B145" s="179"/>
      <c r="C145" s="194"/>
      <c r="D145" s="285"/>
      <c r="E145" s="285"/>
      <c r="F145" s="285"/>
      <c r="G145" s="382" t="s">
        <v>186</v>
      </c>
      <c r="H145" s="383"/>
      <c r="I145" s="383"/>
      <c r="J145" s="390"/>
      <c r="K145" s="377">
        <f>U145+J147</f>
        <v>6</v>
      </c>
      <c r="L145" s="285"/>
      <c r="M145" s="285"/>
      <c r="N145" s="183"/>
      <c r="O145" s="382" t="s">
        <v>187</v>
      </c>
      <c r="P145" s="383"/>
      <c r="Q145" s="383"/>
      <c r="R145" s="383"/>
      <c r="S145" s="383"/>
      <c r="T145" s="386">
        <v>5</v>
      </c>
      <c r="U145" s="388">
        <f>AC145+1</f>
        <v>5</v>
      </c>
      <c r="V145" s="183"/>
      <c r="W145" s="382" t="s">
        <v>188</v>
      </c>
      <c r="X145" s="383"/>
      <c r="Y145" s="383"/>
      <c r="Z145" s="383"/>
      <c r="AA145" s="383"/>
      <c r="AB145" s="386">
        <v>4</v>
      </c>
      <c r="AC145" s="377">
        <v>4</v>
      </c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207"/>
      <c r="AP145" s="207"/>
      <c r="AQ145" s="207"/>
      <c r="AR145" s="207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9" ht="6.75" customHeight="1" x14ac:dyDescent="0.15">
      <c r="A146" s="179"/>
      <c r="B146" s="179"/>
      <c r="C146" s="275"/>
      <c r="D146" s="275"/>
      <c r="E146" s="284"/>
      <c r="F146" s="284"/>
      <c r="G146" s="384"/>
      <c r="H146" s="385"/>
      <c r="I146" s="385"/>
      <c r="J146" s="391"/>
      <c r="K146" s="378"/>
      <c r="L146" s="179"/>
      <c r="M146" s="179"/>
      <c r="N146" s="184"/>
      <c r="O146" s="384"/>
      <c r="P146" s="385"/>
      <c r="Q146" s="385"/>
      <c r="R146" s="385"/>
      <c r="S146" s="385"/>
      <c r="T146" s="387"/>
      <c r="U146" s="389"/>
      <c r="V146" s="179"/>
      <c r="W146" s="384"/>
      <c r="X146" s="385"/>
      <c r="Y146" s="385"/>
      <c r="Z146" s="385"/>
      <c r="AA146" s="385"/>
      <c r="AB146" s="387"/>
      <c r="AC146" s="378"/>
      <c r="AD146" s="179"/>
      <c r="AE146" s="196"/>
      <c r="AF146" s="196"/>
      <c r="AG146" s="196"/>
      <c r="AH146" s="196"/>
      <c r="AI146" s="196"/>
      <c r="AJ146" s="196"/>
      <c r="AK146" s="196"/>
      <c r="AL146" s="179"/>
      <c r="AM146" s="179"/>
      <c r="AN146" s="179"/>
      <c r="AO146" s="207"/>
      <c r="AP146" s="207"/>
      <c r="AQ146" s="207"/>
      <c r="AR146" s="207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9" ht="6.75" customHeight="1" x14ac:dyDescent="0.15">
      <c r="A147" s="235"/>
      <c r="B147" s="205"/>
      <c r="C147" s="205"/>
      <c r="D147" s="244"/>
      <c r="E147" s="205"/>
      <c r="F147" s="179"/>
      <c r="G147" s="379" t="s">
        <v>254</v>
      </c>
      <c r="H147" s="379"/>
      <c r="I147" s="379"/>
      <c r="J147" s="380">
        <v>1</v>
      </c>
      <c r="K147" s="179"/>
      <c r="L147" s="179"/>
      <c r="M147" s="179"/>
      <c r="N147" s="184"/>
      <c r="O147" s="392" t="s">
        <v>289</v>
      </c>
      <c r="P147" s="392"/>
      <c r="Q147" s="392"/>
      <c r="R147" s="392"/>
      <c r="S147" s="392"/>
      <c r="T147" s="392"/>
      <c r="U147" s="392"/>
      <c r="V147" s="392"/>
      <c r="W147" s="179"/>
      <c r="X147" s="179"/>
      <c r="Y147" s="179"/>
      <c r="Z147" s="179"/>
      <c r="AA147" s="179"/>
      <c r="AB147" s="179"/>
      <c r="AC147" s="179"/>
      <c r="AD147" s="179"/>
      <c r="AE147" s="196"/>
      <c r="AF147" s="196"/>
      <c r="AG147" s="196"/>
      <c r="AH147" s="196"/>
      <c r="AI147" s="196"/>
      <c r="AJ147" s="196"/>
      <c r="AK147" s="196"/>
      <c r="AL147" s="179"/>
      <c r="AM147" s="179"/>
      <c r="AN147" s="179"/>
      <c r="AO147" s="207"/>
      <c r="AP147" s="207"/>
      <c r="AQ147" s="207"/>
      <c r="AR147" s="207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9" ht="6.75" customHeight="1" x14ac:dyDescent="0.15">
      <c r="A148" s="205"/>
      <c r="B148" s="205"/>
      <c r="C148" s="205"/>
      <c r="D148" s="244"/>
      <c r="E148" s="205"/>
      <c r="F148" s="179"/>
      <c r="G148" s="379"/>
      <c r="H148" s="379"/>
      <c r="I148" s="379"/>
      <c r="J148" s="380"/>
      <c r="K148" s="179"/>
      <c r="L148" s="179"/>
      <c r="M148" s="179"/>
      <c r="N148" s="184"/>
      <c r="O148" s="392"/>
      <c r="P148" s="392"/>
      <c r="Q148" s="392"/>
      <c r="R148" s="392"/>
      <c r="S148" s="392"/>
      <c r="T148" s="392"/>
      <c r="U148" s="392"/>
      <c r="V148" s="392"/>
      <c r="W148" s="205"/>
      <c r="X148" s="205"/>
      <c r="Y148" s="205"/>
      <c r="Z148" s="205"/>
      <c r="AA148" s="205"/>
      <c r="AB148" s="205"/>
      <c r="AC148" s="205"/>
      <c r="AD148" s="205"/>
      <c r="AE148" s="196"/>
      <c r="AF148" s="196"/>
      <c r="AG148" s="196"/>
      <c r="AH148" s="196"/>
      <c r="AI148" s="196"/>
      <c r="AJ148" s="196"/>
      <c r="AK148" s="196"/>
      <c r="AL148" s="179"/>
      <c r="AM148" s="179"/>
      <c r="AN148" s="179"/>
      <c r="AO148" s="207"/>
      <c r="AP148" s="207"/>
      <c r="AQ148" s="207"/>
      <c r="AR148" s="207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9" ht="6.75" customHeight="1" x14ac:dyDescent="0.15">
      <c r="A149" s="205"/>
      <c r="B149" s="205"/>
      <c r="C149" s="205"/>
      <c r="D149" s="244"/>
      <c r="E149" s="205"/>
      <c r="F149" s="179"/>
      <c r="G149" s="422" t="s">
        <v>290</v>
      </c>
      <c r="H149" s="422"/>
      <c r="I149" s="422"/>
      <c r="J149" s="422"/>
      <c r="K149" s="179"/>
      <c r="L149" s="179"/>
      <c r="M149" s="179"/>
      <c r="N149" s="184"/>
      <c r="O149" s="179"/>
      <c r="P149" s="23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35"/>
      <c r="AG149" s="235"/>
      <c r="AH149" s="235"/>
      <c r="AI149" s="235"/>
      <c r="AJ149" s="235"/>
      <c r="AK149" s="235"/>
      <c r="AL149" s="179"/>
      <c r="AM149" s="179"/>
      <c r="AN149" s="179"/>
      <c r="AO149" s="207"/>
      <c r="AP149" s="207"/>
      <c r="AQ149" s="207"/>
      <c r="AR149" s="207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9" ht="6.75" customHeight="1" x14ac:dyDescent="0.15">
      <c r="A150" s="205"/>
      <c r="B150" s="205"/>
      <c r="C150" s="205"/>
      <c r="D150" s="244"/>
      <c r="E150" s="205"/>
      <c r="F150" s="179"/>
      <c r="G150" s="422"/>
      <c r="H150" s="422"/>
      <c r="I150" s="422"/>
      <c r="J150" s="422"/>
      <c r="K150" s="179"/>
      <c r="L150" s="179"/>
      <c r="M150" s="179"/>
      <c r="N150" s="184"/>
      <c r="O150" s="179"/>
      <c r="P150" s="23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179"/>
      <c r="AP150" s="179"/>
      <c r="AQ150" s="179"/>
      <c r="AR150" s="179"/>
      <c r="AU150" s="108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</row>
    <row r="151" spans="1:59" ht="21.75" customHeight="1" x14ac:dyDescent="0.15">
      <c r="A151" s="466" t="s">
        <v>659</v>
      </c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6"/>
      <c r="N151" s="466"/>
      <c r="O151" s="466"/>
      <c r="P151" s="467"/>
      <c r="Q151" s="467"/>
      <c r="R151" s="468"/>
      <c r="S151" s="468"/>
      <c r="T151" s="468"/>
      <c r="U151" s="468"/>
      <c r="V151" s="468"/>
      <c r="W151" s="468"/>
      <c r="X151" s="468"/>
      <c r="Y151" s="468"/>
      <c r="Z151" s="468"/>
      <c r="AA151" s="468"/>
      <c r="AB151" s="468"/>
      <c r="AC151" s="468"/>
      <c r="AD151" s="468"/>
      <c r="AE151" s="468"/>
      <c r="AF151" s="468"/>
      <c r="AG151" s="468"/>
      <c r="AH151" s="468"/>
      <c r="AI151" s="93"/>
      <c r="AJ151" s="93"/>
      <c r="AK151" s="93"/>
      <c r="AL151" s="342" t="s">
        <v>291</v>
      </c>
      <c r="AM151" s="118"/>
      <c r="AN151" s="118"/>
      <c r="AO151" s="118"/>
      <c r="AR151" s="93"/>
      <c r="AS151" s="93"/>
      <c r="AT151" s="101"/>
      <c r="AU151" s="108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</row>
    <row r="152" spans="1:59" ht="6.75" hidden="1" customHeight="1" x14ac:dyDescent="0.15">
      <c r="F152" s="96"/>
      <c r="G152" s="96"/>
      <c r="H152" s="96"/>
      <c r="I152" s="96"/>
      <c r="J152" s="96"/>
      <c r="K152" s="96"/>
      <c r="L152" s="96"/>
      <c r="M152" s="96"/>
      <c r="N152" s="85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111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96"/>
      <c r="AP152" s="469"/>
      <c r="AQ152" s="469"/>
      <c r="AR152" s="96"/>
      <c r="AT152" s="96"/>
      <c r="AU152" s="471"/>
      <c r="AV152" s="471"/>
      <c r="AW152" s="471"/>
      <c r="AX152" s="471"/>
      <c r="AY152" s="471"/>
      <c r="AZ152" s="471"/>
      <c r="BA152" s="471"/>
      <c r="BB152" s="471"/>
      <c r="BC152" s="119"/>
      <c r="BD152" s="120"/>
      <c r="BE152" s="120"/>
      <c r="BF152" s="120"/>
      <c r="BG152" s="121"/>
    </row>
    <row r="153" spans="1:59" ht="6.75" customHeight="1" x14ac:dyDescent="0.15">
      <c r="F153" s="96"/>
      <c r="G153" s="96"/>
      <c r="H153" s="96"/>
      <c r="I153" s="96"/>
      <c r="J153" s="96"/>
      <c r="K153" s="96"/>
      <c r="L153" s="96"/>
      <c r="M153" s="96"/>
      <c r="N153" s="85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77"/>
      <c r="AK153" s="177"/>
      <c r="AP153" s="470"/>
      <c r="AQ153" s="470"/>
      <c r="AR153" s="85"/>
      <c r="AS153" s="70"/>
      <c r="AT153" s="85"/>
      <c r="AU153" s="471"/>
      <c r="AV153" s="471"/>
      <c r="AW153" s="471"/>
      <c r="AX153" s="471"/>
      <c r="AY153" s="471"/>
      <c r="AZ153" s="471"/>
      <c r="BA153" s="471"/>
      <c r="BB153" s="471"/>
      <c r="BC153" s="119"/>
      <c r="BD153" s="120"/>
      <c r="BE153" s="120"/>
      <c r="BF153" s="120"/>
      <c r="BG153" s="121"/>
    </row>
    <row r="154" spans="1:59" ht="6.75" customHeight="1" x14ac:dyDescent="0.15">
      <c r="F154" s="96"/>
      <c r="G154" s="96"/>
      <c r="H154" s="96"/>
      <c r="I154" s="96"/>
      <c r="J154" s="96"/>
      <c r="K154" s="96"/>
      <c r="L154" s="96"/>
      <c r="M154" s="85"/>
      <c r="N154" s="103"/>
      <c r="O154" s="409" t="s">
        <v>115</v>
      </c>
      <c r="P154" s="410"/>
      <c r="Q154" s="410"/>
      <c r="R154" s="410"/>
      <c r="S154" s="410"/>
      <c r="T154" s="472">
        <f>AB154+1</f>
        <v>4</v>
      </c>
      <c r="U154" s="474">
        <f>AC154+1</f>
        <v>4</v>
      </c>
      <c r="V154" s="103"/>
      <c r="W154" s="409" t="s">
        <v>117</v>
      </c>
      <c r="X154" s="410"/>
      <c r="Y154" s="410"/>
      <c r="Z154" s="410"/>
      <c r="AA154" s="410"/>
      <c r="AB154" s="472">
        <v>3</v>
      </c>
      <c r="AC154" s="475">
        <v>3</v>
      </c>
      <c r="AD154" s="122"/>
      <c r="AE154" s="122"/>
      <c r="AF154" s="122"/>
      <c r="AG154" s="122"/>
      <c r="AH154" s="122"/>
      <c r="AI154" s="177"/>
      <c r="AJ154" s="177"/>
      <c r="AK154" s="105"/>
      <c r="AL154" s="477" t="s">
        <v>263</v>
      </c>
      <c r="AM154" s="477"/>
      <c r="AN154" s="477"/>
      <c r="AO154" s="478"/>
      <c r="AP154" s="479">
        <v>4</v>
      </c>
      <c r="AQ154" s="479">
        <v>2</v>
      </c>
      <c r="AR154" s="293"/>
      <c r="AS154" s="70"/>
      <c r="AT154" s="85"/>
      <c r="AU154" s="471"/>
      <c r="AV154" s="471"/>
      <c r="AW154" s="471"/>
      <c r="AX154" s="471"/>
      <c r="AY154" s="471"/>
      <c r="AZ154" s="471"/>
      <c r="BA154" s="471"/>
      <c r="BB154" s="471"/>
      <c r="BC154" s="119"/>
      <c r="BD154" s="120"/>
      <c r="BE154" s="120"/>
      <c r="BF154" s="120"/>
      <c r="BG154" s="121"/>
    </row>
    <row r="155" spans="1:59" ht="6.75" customHeight="1" x14ac:dyDescent="0.15">
      <c r="F155" s="96"/>
      <c r="G155" s="96"/>
      <c r="H155" s="96"/>
      <c r="I155" s="96"/>
      <c r="J155" s="96"/>
      <c r="K155" s="96"/>
      <c r="L155" s="85"/>
      <c r="M155" s="113"/>
      <c r="N155" s="104"/>
      <c r="O155" s="411"/>
      <c r="P155" s="412"/>
      <c r="Q155" s="412"/>
      <c r="R155" s="412"/>
      <c r="S155" s="412"/>
      <c r="T155" s="473"/>
      <c r="U155" s="474"/>
      <c r="V155" s="96"/>
      <c r="W155" s="411"/>
      <c r="X155" s="412"/>
      <c r="Y155" s="412"/>
      <c r="Z155" s="412"/>
      <c r="AA155" s="412"/>
      <c r="AB155" s="473"/>
      <c r="AC155" s="476"/>
      <c r="AD155" s="122"/>
      <c r="AE155" s="122"/>
      <c r="AF155" s="122"/>
      <c r="AG155" s="122"/>
      <c r="AH155" s="122"/>
      <c r="AI155" s="105"/>
      <c r="AJ155" s="105"/>
      <c r="AK155" s="96"/>
      <c r="AL155" s="477"/>
      <c r="AM155" s="477"/>
      <c r="AN155" s="477"/>
      <c r="AO155" s="478"/>
      <c r="AP155" s="479"/>
      <c r="AQ155" s="479"/>
      <c r="AR155" s="293"/>
      <c r="AS155" s="70"/>
      <c r="AT155" s="85"/>
      <c r="AU155" s="471"/>
      <c r="AV155" s="471"/>
      <c r="AW155" s="471"/>
      <c r="AX155" s="471"/>
      <c r="AY155" s="471"/>
      <c r="AZ155" s="471"/>
      <c r="BA155" s="471"/>
      <c r="BB155" s="471"/>
      <c r="BC155" s="119"/>
      <c r="BD155" s="120"/>
      <c r="BE155" s="120"/>
      <c r="BF155" s="120"/>
      <c r="BG155" s="121"/>
    </row>
    <row r="156" spans="1:59" ht="11.25" customHeight="1" x14ac:dyDescent="0.15">
      <c r="F156" s="96"/>
      <c r="G156" s="96"/>
      <c r="H156" s="96"/>
      <c r="I156" s="96"/>
      <c r="J156" s="96"/>
      <c r="K156" s="96"/>
      <c r="L156" s="85"/>
      <c r="M156" s="113"/>
      <c r="N156" s="85"/>
      <c r="O156" s="480"/>
      <c r="P156" s="480"/>
      <c r="Q156" s="480"/>
      <c r="R156" s="480"/>
      <c r="S156" s="480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477" t="s">
        <v>264</v>
      </c>
      <c r="AM156" s="477"/>
      <c r="AN156" s="477"/>
      <c r="AO156" s="478"/>
      <c r="AP156" s="479">
        <v>1</v>
      </c>
      <c r="AQ156" s="481">
        <v>0</v>
      </c>
      <c r="AR156" s="105"/>
      <c r="AS156" s="70"/>
      <c r="AT156" s="85"/>
      <c r="AU156" s="471"/>
      <c r="AV156" s="471"/>
      <c r="AW156" s="471"/>
      <c r="AX156" s="471"/>
      <c r="AY156" s="471"/>
      <c r="AZ156" s="471"/>
      <c r="BA156" s="471"/>
      <c r="BB156" s="471"/>
      <c r="BC156" s="119"/>
      <c r="BD156" s="120"/>
      <c r="BE156" s="120"/>
      <c r="BF156" s="120"/>
      <c r="BG156" s="121"/>
    </row>
    <row r="157" spans="1:59" ht="6.75" customHeight="1" x14ac:dyDescent="0.15">
      <c r="F157" s="96"/>
      <c r="G157" s="409" t="s">
        <v>27</v>
      </c>
      <c r="H157" s="410"/>
      <c r="I157" s="410"/>
      <c r="J157" s="488"/>
      <c r="K157" s="377">
        <f>U154+U157+U160+U163+U168+U173+J159+J161</f>
        <v>91</v>
      </c>
      <c r="L157" s="295"/>
      <c r="M157" s="103"/>
      <c r="N157" s="112"/>
      <c r="O157" s="409" t="s">
        <v>189</v>
      </c>
      <c r="P157" s="410"/>
      <c r="Q157" s="410"/>
      <c r="R157" s="410"/>
      <c r="S157" s="410"/>
      <c r="T157" s="472">
        <f>AB157+AI157+1</f>
        <v>6</v>
      </c>
      <c r="U157" s="474">
        <f>AC157+AJ157+1</f>
        <v>7</v>
      </c>
      <c r="V157" s="103"/>
      <c r="W157" s="409" t="s">
        <v>170</v>
      </c>
      <c r="X157" s="410"/>
      <c r="Y157" s="410"/>
      <c r="Z157" s="410"/>
      <c r="AA157" s="410"/>
      <c r="AB157" s="472">
        <v>3</v>
      </c>
      <c r="AC157" s="475">
        <v>4</v>
      </c>
      <c r="AD157" s="410" t="s">
        <v>178</v>
      </c>
      <c r="AE157" s="410"/>
      <c r="AF157" s="410"/>
      <c r="AG157" s="410"/>
      <c r="AH157" s="410"/>
      <c r="AI157" s="472">
        <v>2</v>
      </c>
      <c r="AJ157" s="475">
        <v>2</v>
      </c>
      <c r="AK157" s="96"/>
      <c r="AL157" s="477"/>
      <c r="AM157" s="477"/>
      <c r="AN157" s="477"/>
      <c r="AO157" s="478"/>
      <c r="AP157" s="479"/>
      <c r="AQ157" s="481"/>
      <c r="AR157" s="293"/>
      <c r="AS157" s="70"/>
      <c r="AT157" s="85"/>
      <c r="AU157" s="471"/>
      <c r="AV157" s="471"/>
      <c r="AW157" s="471"/>
      <c r="AX157" s="471"/>
      <c r="AY157" s="471"/>
      <c r="AZ157" s="471"/>
      <c r="BA157" s="471"/>
      <c r="BB157" s="471"/>
      <c r="BC157" s="119"/>
      <c r="BD157" s="120"/>
      <c r="BE157" s="120"/>
      <c r="BF157" s="120"/>
      <c r="BG157" s="121"/>
    </row>
    <row r="158" spans="1:59" ht="6.75" customHeight="1" x14ac:dyDescent="0.15">
      <c r="F158" s="96"/>
      <c r="G158" s="411"/>
      <c r="H158" s="412"/>
      <c r="I158" s="412"/>
      <c r="J158" s="489"/>
      <c r="K158" s="378"/>
      <c r="L158" s="96"/>
      <c r="M158" s="123"/>
      <c r="N158" s="84"/>
      <c r="O158" s="411"/>
      <c r="P158" s="412"/>
      <c r="Q158" s="412"/>
      <c r="R158" s="412"/>
      <c r="S158" s="412"/>
      <c r="T158" s="473"/>
      <c r="U158" s="474"/>
      <c r="V158" s="96"/>
      <c r="W158" s="411"/>
      <c r="X158" s="412"/>
      <c r="Y158" s="412"/>
      <c r="Z158" s="412"/>
      <c r="AA158" s="412"/>
      <c r="AB158" s="473"/>
      <c r="AC158" s="476"/>
      <c r="AD158" s="412"/>
      <c r="AE158" s="412"/>
      <c r="AF158" s="412"/>
      <c r="AG158" s="412"/>
      <c r="AH158" s="412"/>
      <c r="AI158" s="473"/>
      <c r="AJ158" s="476"/>
      <c r="AK158" s="96"/>
      <c r="AL158" s="482" t="s">
        <v>265</v>
      </c>
      <c r="AM158" s="483"/>
      <c r="AN158" s="483"/>
      <c r="AO158" s="483"/>
      <c r="AP158" s="479">
        <v>3</v>
      </c>
      <c r="AQ158" s="479">
        <v>3</v>
      </c>
      <c r="AR158" s="293"/>
      <c r="AS158" s="70"/>
      <c r="AT158" s="85"/>
      <c r="AU158" s="471"/>
      <c r="AV158" s="471"/>
      <c r="AW158" s="471"/>
      <c r="AX158" s="471"/>
      <c r="AY158" s="471"/>
      <c r="AZ158" s="471"/>
      <c r="BA158" s="471"/>
      <c r="BB158" s="471"/>
      <c r="BC158" s="119"/>
      <c r="BD158" s="120"/>
      <c r="BE158" s="120"/>
      <c r="BF158" s="120"/>
      <c r="BG158" s="121"/>
    </row>
    <row r="159" spans="1:59" ht="6.75" customHeight="1" x14ac:dyDescent="0.15">
      <c r="F159" s="96"/>
      <c r="G159" s="410" t="s">
        <v>190</v>
      </c>
      <c r="H159" s="410"/>
      <c r="I159" s="410"/>
      <c r="J159" s="472">
        <v>1</v>
      </c>
      <c r="K159" s="96"/>
      <c r="L159" s="96"/>
      <c r="M159" s="123"/>
      <c r="N159" s="84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484"/>
      <c r="AM159" s="485"/>
      <c r="AN159" s="485"/>
      <c r="AO159" s="485"/>
      <c r="AP159" s="479"/>
      <c r="AQ159" s="479"/>
      <c r="AR159" s="293"/>
      <c r="AS159" s="70"/>
      <c r="AT159" s="85"/>
      <c r="AU159" s="471"/>
      <c r="AV159" s="471"/>
      <c r="AW159" s="471"/>
      <c r="AX159" s="471"/>
      <c r="AY159" s="471"/>
      <c r="AZ159" s="471"/>
      <c r="BA159" s="471"/>
      <c r="BB159" s="471"/>
      <c r="BC159" s="119"/>
      <c r="BD159" s="120"/>
      <c r="BE159" s="120"/>
      <c r="BF159" s="120"/>
      <c r="BG159" s="121"/>
    </row>
    <row r="160" spans="1:59" ht="6.75" customHeight="1" x14ac:dyDescent="0.15">
      <c r="F160" s="96"/>
      <c r="G160" s="486"/>
      <c r="H160" s="486"/>
      <c r="I160" s="486"/>
      <c r="J160" s="487"/>
      <c r="K160" s="96"/>
      <c r="L160" s="96"/>
      <c r="M160" s="123"/>
      <c r="N160" s="112"/>
      <c r="O160" s="409" t="s">
        <v>191</v>
      </c>
      <c r="P160" s="410"/>
      <c r="Q160" s="410"/>
      <c r="R160" s="410"/>
      <c r="S160" s="410"/>
      <c r="T160" s="472">
        <f>AB160+AI160+1</f>
        <v>4</v>
      </c>
      <c r="U160" s="474">
        <f>AC160+AJ160+1</f>
        <v>5</v>
      </c>
      <c r="V160" s="103"/>
      <c r="W160" s="409" t="s">
        <v>192</v>
      </c>
      <c r="X160" s="410"/>
      <c r="Y160" s="410"/>
      <c r="Z160" s="410"/>
      <c r="AA160" s="410"/>
      <c r="AB160" s="472">
        <v>1</v>
      </c>
      <c r="AC160" s="475">
        <v>2</v>
      </c>
      <c r="AD160" s="410" t="s">
        <v>193</v>
      </c>
      <c r="AE160" s="410"/>
      <c r="AF160" s="410"/>
      <c r="AG160" s="410"/>
      <c r="AH160" s="410"/>
      <c r="AI160" s="472">
        <v>2</v>
      </c>
      <c r="AJ160" s="475">
        <v>2</v>
      </c>
      <c r="AK160" s="96"/>
      <c r="AL160" s="477" t="s">
        <v>266</v>
      </c>
      <c r="AM160" s="477"/>
      <c r="AN160" s="477"/>
      <c r="AO160" s="478"/>
      <c r="AP160" s="479">
        <v>0</v>
      </c>
      <c r="AQ160" s="479">
        <v>0</v>
      </c>
      <c r="AR160" s="85"/>
      <c r="AS160" s="70"/>
      <c r="AT160" s="85"/>
      <c r="AU160" s="471"/>
      <c r="AV160" s="471"/>
      <c r="AW160" s="471"/>
      <c r="AX160" s="471"/>
      <c r="AY160" s="471"/>
      <c r="AZ160" s="471"/>
      <c r="BA160" s="471"/>
      <c r="BB160" s="471"/>
      <c r="BC160" s="119"/>
      <c r="BD160" s="120"/>
      <c r="BE160" s="120"/>
      <c r="BF160" s="120"/>
      <c r="BG160" s="121"/>
    </row>
    <row r="161" spans="1:59" ht="6.75" customHeight="1" x14ac:dyDescent="0.15">
      <c r="F161" s="96"/>
      <c r="G161" s="486" t="s">
        <v>119</v>
      </c>
      <c r="H161" s="486"/>
      <c r="I161" s="486"/>
      <c r="J161" s="487">
        <v>1</v>
      </c>
      <c r="K161" s="96"/>
      <c r="L161" s="96"/>
      <c r="M161" s="84"/>
      <c r="N161" s="85"/>
      <c r="O161" s="411"/>
      <c r="P161" s="412"/>
      <c r="Q161" s="412"/>
      <c r="R161" s="412"/>
      <c r="S161" s="412"/>
      <c r="T161" s="473"/>
      <c r="U161" s="474"/>
      <c r="V161" s="96"/>
      <c r="W161" s="411"/>
      <c r="X161" s="412"/>
      <c r="Y161" s="412"/>
      <c r="Z161" s="412"/>
      <c r="AA161" s="412"/>
      <c r="AB161" s="473"/>
      <c r="AC161" s="476"/>
      <c r="AD161" s="412"/>
      <c r="AE161" s="412"/>
      <c r="AF161" s="412"/>
      <c r="AG161" s="412"/>
      <c r="AH161" s="412"/>
      <c r="AI161" s="473"/>
      <c r="AJ161" s="476"/>
      <c r="AK161" s="96"/>
      <c r="AL161" s="477"/>
      <c r="AM161" s="477"/>
      <c r="AN161" s="477"/>
      <c r="AO161" s="478"/>
      <c r="AP161" s="479"/>
      <c r="AQ161" s="479"/>
      <c r="AR161" s="85"/>
      <c r="AT161" s="96"/>
      <c r="AU161" s="471"/>
      <c r="AV161" s="471"/>
      <c r="AW161" s="471"/>
      <c r="AX161" s="471"/>
      <c r="AY161" s="471"/>
      <c r="AZ161" s="471"/>
      <c r="BA161" s="471"/>
      <c r="BB161" s="471"/>
      <c r="BC161" s="119"/>
      <c r="BD161" s="120"/>
      <c r="BE161" s="120"/>
      <c r="BF161" s="120"/>
      <c r="BG161" s="121"/>
    </row>
    <row r="162" spans="1:59" ht="6.75" customHeight="1" x14ac:dyDescent="0.15">
      <c r="F162" s="96"/>
      <c r="G162" s="486"/>
      <c r="H162" s="486"/>
      <c r="I162" s="486"/>
      <c r="J162" s="487"/>
      <c r="K162" s="96"/>
      <c r="L162" s="96"/>
      <c r="M162" s="84"/>
      <c r="N162" s="85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U162" s="119"/>
      <c r="AV162" s="124"/>
      <c r="AW162" s="124"/>
      <c r="AX162" s="124"/>
      <c r="AY162" s="124"/>
      <c r="AZ162" s="124"/>
      <c r="BA162" s="124"/>
      <c r="BB162" s="124"/>
      <c r="BC162" s="124"/>
      <c r="BD162" s="120"/>
      <c r="BE162" s="120"/>
      <c r="BF162" s="120"/>
      <c r="BG162" s="121"/>
    </row>
    <row r="163" spans="1:59" ht="6.75" customHeight="1" x14ac:dyDescent="0.15">
      <c r="B163" s="96"/>
      <c r="C163" s="96"/>
      <c r="D163" s="96"/>
      <c r="E163" s="96"/>
      <c r="F163" s="96"/>
      <c r="G163" s="490" t="s">
        <v>267</v>
      </c>
      <c r="H163" s="490"/>
      <c r="I163" s="490"/>
      <c r="J163" s="490"/>
      <c r="K163" s="96"/>
      <c r="L163" s="96"/>
      <c r="M163" s="109"/>
      <c r="N163" s="103"/>
      <c r="O163" s="409" t="s">
        <v>194</v>
      </c>
      <c r="P163" s="410"/>
      <c r="Q163" s="410"/>
      <c r="R163" s="410"/>
      <c r="S163" s="410"/>
      <c r="T163" s="472">
        <f>AB163+AB165+AI163+AI165+AP163+AP165</f>
        <v>33</v>
      </c>
      <c r="U163" s="474">
        <f>AC163+AC165+AJ163+AJ165+AQ163+AQ165</f>
        <v>35</v>
      </c>
      <c r="V163" s="103"/>
      <c r="W163" s="409" t="s">
        <v>195</v>
      </c>
      <c r="X163" s="410"/>
      <c r="Y163" s="410"/>
      <c r="Z163" s="410"/>
      <c r="AA163" s="410"/>
      <c r="AB163" s="472">
        <v>8</v>
      </c>
      <c r="AC163" s="475">
        <v>9</v>
      </c>
      <c r="AD163" s="410" t="s">
        <v>196</v>
      </c>
      <c r="AE163" s="410"/>
      <c r="AF163" s="410"/>
      <c r="AG163" s="410"/>
      <c r="AH163" s="410"/>
      <c r="AI163" s="472">
        <v>8</v>
      </c>
      <c r="AJ163" s="492">
        <v>8</v>
      </c>
      <c r="AK163" s="410" t="s">
        <v>197</v>
      </c>
      <c r="AL163" s="410"/>
      <c r="AM163" s="410"/>
      <c r="AN163" s="410"/>
      <c r="AO163" s="410"/>
      <c r="AP163" s="472">
        <v>8</v>
      </c>
      <c r="AQ163" s="475">
        <v>9</v>
      </c>
      <c r="AR163" s="175"/>
      <c r="AS163" s="125"/>
      <c r="AT163" s="125"/>
      <c r="AU163" s="471"/>
      <c r="AV163" s="471"/>
      <c r="AW163" s="471"/>
      <c r="AX163" s="471"/>
      <c r="AY163" s="471"/>
      <c r="AZ163" s="471"/>
      <c r="BA163" s="124"/>
      <c r="BB163" s="124"/>
      <c r="BC163" s="124"/>
      <c r="BD163" s="120"/>
      <c r="BE163" s="120"/>
      <c r="BF163" s="120"/>
      <c r="BG163" s="121"/>
    </row>
    <row r="164" spans="1:59" ht="6.75" customHeight="1" x14ac:dyDescent="0.15">
      <c r="B164" s="96"/>
      <c r="C164" s="96"/>
      <c r="D164" s="96"/>
      <c r="E164" s="96"/>
      <c r="F164" s="96"/>
      <c r="G164" s="491"/>
      <c r="H164" s="491"/>
      <c r="I164" s="491"/>
      <c r="J164" s="491"/>
      <c r="K164" s="96"/>
      <c r="L164" s="85"/>
      <c r="M164" s="294"/>
      <c r="N164" s="294"/>
      <c r="O164" s="411"/>
      <c r="P164" s="412"/>
      <c r="Q164" s="412"/>
      <c r="R164" s="412"/>
      <c r="S164" s="412"/>
      <c r="T164" s="473"/>
      <c r="U164" s="474"/>
      <c r="V164" s="96"/>
      <c r="W164" s="411"/>
      <c r="X164" s="412"/>
      <c r="Y164" s="412"/>
      <c r="Z164" s="412"/>
      <c r="AA164" s="412"/>
      <c r="AB164" s="473"/>
      <c r="AC164" s="476"/>
      <c r="AD164" s="412"/>
      <c r="AE164" s="412"/>
      <c r="AF164" s="412"/>
      <c r="AG164" s="412"/>
      <c r="AH164" s="412"/>
      <c r="AI164" s="473"/>
      <c r="AJ164" s="493"/>
      <c r="AK164" s="412"/>
      <c r="AL164" s="412"/>
      <c r="AM164" s="412"/>
      <c r="AN164" s="412"/>
      <c r="AO164" s="412"/>
      <c r="AP164" s="473"/>
      <c r="AQ164" s="476"/>
      <c r="AR164" s="176"/>
      <c r="AS164" s="125"/>
      <c r="AT164" s="125"/>
      <c r="AU164" s="471"/>
      <c r="AV164" s="471"/>
      <c r="AW164" s="471"/>
      <c r="AX164" s="471"/>
      <c r="AY164" s="471"/>
      <c r="AZ164" s="471"/>
      <c r="BA164" s="124"/>
      <c r="BB164" s="124"/>
      <c r="BC164" s="124"/>
      <c r="BD164" s="120"/>
      <c r="BE164" s="120"/>
      <c r="BF164" s="120"/>
      <c r="BG164" s="121"/>
    </row>
    <row r="165" spans="1:59" ht="6.75" customHeight="1" x14ac:dyDescent="0.15"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85"/>
      <c r="M165" s="85"/>
      <c r="N165" s="85"/>
      <c r="O165" s="107"/>
      <c r="P165" s="104"/>
      <c r="Q165" s="96"/>
      <c r="R165" s="96"/>
      <c r="S165" s="96"/>
      <c r="T165" s="96"/>
      <c r="U165" s="96"/>
      <c r="V165" s="96"/>
      <c r="W165" s="409" t="s">
        <v>198</v>
      </c>
      <c r="X165" s="410"/>
      <c r="Y165" s="410"/>
      <c r="Z165" s="410"/>
      <c r="AA165" s="410"/>
      <c r="AB165" s="472">
        <v>3</v>
      </c>
      <c r="AC165" s="475">
        <v>3</v>
      </c>
      <c r="AD165" s="410" t="s">
        <v>199</v>
      </c>
      <c r="AE165" s="410"/>
      <c r="AF165" s="410"/>
      <c r="AG165" s="410"/>
      <c r="AH165" s="410"/>
      <c r="AI165" s="472">
        <v>3</v>
      </c>
      <c r="AJ165" s="475">
        <v>3</v>
      </c>
      <c r="AK165" s="410" t="s">
        <v>200</v>
      </c>
      <c r="AL165" s="410"/>
      <c r="AM165" s="410"/>
      <c r="AN165" s="410"/>
      <c r="AO165" s="410"/>
      <c r="AP165" s="472">
        <v>3</v>
      </c>
      <c r="AQ165" s="475">
        <v>3</v>
      </c>
      <c r="AR165" s="175"/>
      <c r="AS165" s="125"/>
      <c r="AT165" s="125"/>
      <c r="AU165" s="119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1"/>
    </row>
    <row r="166" spans="1:59" ht="6.75" customHeight="1" x14ac:dyDescent="0.15"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85"/>
      <c r="M166" s="85"/>
      <c r="N166" s="85"/>
      <c r="O166" s="113"/>
      <c r="P166" s="84"/>
      <c r="Q166" s="96"/>
      <c r="R166" s="96"/>
      <c r="S166" s="96"/>
      <c r="T166" s="96"/>
      <c r="U166" s="96"/>
      <c r="V166" s="96"/>
      <c r="W166" s="411"/>
      <c r="X166" s="412"/>
      <c r="Y166" s="412"/>
      <c r="Z166" s="412"/>
      <c r="AA166" s="412"/>
      <c r="AB166" s="473"/>
      <c r="AC166" s="476"/>
      <c r="AD166" s="412"/>
      <c r="AE166" s="412"/>
      <c r="AF166" s="412"/>
      <c r="AG166" s="412"/>
      <c r="AH166" s="412"/>
      <c r="AI166" s="473"/>
      <c r="AJ166" s="476"/>
      <c r="AK166" s="412"/>
      <c r="AL166" s="412"/>
      <c r="AM166" s="412"/>
      <c r="AN166" s="412"/>
      <c r="AO166" s="412"/>
      <c r="AP166" s="473"/>
      <c r="AQ166" s="476"/>
      <c r="AR166" s="176"/>
      <c r="AS166" s="125"/>
      <c r="AT166" s="125"/>
      <c r="AU166" s="119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1"/>
    </row>
    <row r="167" spans="1:59" ht="6.75" customHeight="1" x14ac:dyDescent="0.15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85"/>
      <c r="M167" s="85"/>
      <c r="N167" s="85"/>
      <c r="O167" s="103"/>
      <c r="P167" s="109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125"/>
      <c r="AT167" s="125"/>
      <c r="AU167" s="119"/>
      <c r="AV167" s="120"/>
      <c r="AW167" s="120"/>
      <c r="AX167" s="120"/>
      <c r="AY167" s="120"/>
      <c r="AZ167" s="120"/>
      <c r="BA167" s="121"/>
      <c r="BB167" s="121"/>
      <c r="BC167" s="121"/>
      <c r="BD167" s="121"/>
      <c r="BE167" s="121"/>
      <c r="BF167" s="121"/>
      <c r="BG167" s="121"/>
    </row>
    <row r="168" spans="1:59" ht="6.75" customHeight="1" x14ac:dyDescent="0.15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85"/>
      <c r="M168" s="85"/>
      <c r="N168" s="113"/>
      <c r="O168" s="409" t="s">
        <v>201</v>
      </c>
      <c r="P168" s="410"/>
      <c r="Q168" s="410"/>
      <c r="R168" s="410"/>
      <c r="S168" s="410"/>
      <c r="T168" s="472">
        <f>AB168+AI168+AP168+AB170+AI170+AP170+1</f>
        <v>18</v>
      </c>
      <c r="U168" s="474">
        <f>AC168+AJ168+AQ168+AC170+AJ170+AQ170+1</f>
        <v>19</v>
      </c>
      <c r="V168" s="103"/>
      <c r="W168" s="409" t="s">
        <v>195</v>
      </c>
      <c r="X168" s="495"/>
      <c r="Y168" s="495"/>
      <c r="Z168" s="495"/>
      <c r="AA168" s="495"/>
      <c r="AB168" s="472">
        <v>3</v>
      </c>
      <c r="AC168" s="475">
        <v>3</v>
      </c>
      <c r="AD168" s="410" t="s">
        <v>202</v>
      </c>
      <c r="AE168" s="410"/>
      <c r="AF168" s="410"/>
      <c r="AG168" s="410"/>
      <c r="AH168" s="410"/>
      <c r="AI168" s="472">
        <v>3</v>
      </c>
      <c r="AJ168" s="475">
        <v>3</v>
      </c>
      <c r="AK168" s="410" t="s">
        <v>197</v>
      </c>
      <c r="AL168" s="410"/>
      <c r="AM168" s="410"/>
      <c r="AN168" s="410"/>
      <c r="AO168" s="410"/>
      <c r="AP168" s="472">
        <v>3</v>
      </c>
      <c r="AQ168" s="475">
        <v>3</v>
      </c>
      <c r="AR168" s="175"/>
      <c r="AS168" s="125"/>
      <c r="AT168" s="125"/>
      <c r="BB168" s="121"/>
      <c r="BC168" s="121"/>
      <c r="BD168" s="121"/>
      <c r="BE168" s="121"/>
      <c r="BF168" s="121"/>
      <c r="BG168" s="121"/>
    </row>
    <row r="169" spans="1:59" ht="6.75" customHeight="1" x14ac:dyDescent="0.15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85"/>
      <c r="M169" s="85"/>
      <c r="N169" s="113"/>
      <c r="O169" s="411"/>
      <c r="P169" s="412"/>
      <c r="Q169" s="412"/>
      <c r="R169" s="412"/>
      <c r="S169" s="412"/>
      <c r="T169" s="473"/>
      <c r="U169" s="474"/>
      <c r="V169" s="96"/>
      <c r="W169" s="496"/>
      <c r="X169" s="497"/>
      <c r="Y169" s="497"/>
      <c r="Z169" s="497"/>
      <c r="AA169" s="497"/>
      <c r="AB169" s="473"/>
      <c r="AC169" s="476"/>
      <c r="AD169" s="412"/>
      <c r="AE169" s="412"/>
      <c r="AF169" s="412"/>
      <c r="AG169" s="412"/>
      <c r="AH169" s="412"/>
      <c r="AI169" s="473"/>
      <c r="AJ169" s="476"/>
      <c r="AK169" s="412"/>
      <c r="AL169" s="412"/>
      <c r="AM169" s="412"/>
      <c r="AN169" s="412"/>
      <c r="AO169" s="412"/>
      <c r="AP169" s="473"/>
      <c r="AQ169" s="476"/>
      <c r="AR169" s="176"/>
      <c r="AS169" s="125"/>
      <c r="AT169" s="125"/>
      <c r="BB169" s="121"/>
      <c r="BC169" s="121"/>
      <c r="BD169" s="121"/>
      <c r="BE169" s="121"/>
      <c r="BF169" s="121"/>
      <c r="BG169" s="121"/>
    </row>
    <row r="170" spans="1:59" ht="6.75" customHeight="1" x14ac:dyDescent="0.15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85"/>
      <c r="M170" s="85"/>
      <c r="N170" s="85"/>
      <c r="O170" s="178"/>
      <c r="P170" s="292"/>
      <c r="Q170" s="296"/>
      <c r="R170" s="296"/>
      <c r="S170" s="296"/>
      <c r="T170" s="293"/>
      <c r="U170" s="293"/>
      <c r="V170" s="96"/>
      <c r="W170" s="409" t="s">
        <v>198</v>
      </c>
      <c r="X170" s="410"/>
      <c r="Y170" s="410"/>
      <c r="Z170" s="410"/>
      <c r="AA170" s="410"/>
      <c r="AB170" s="472">
        <v>3</v>
      </c>
      <c r="AC170" s="475">
        <v>3</v>
      </c>
      <c r="AD170" s="410" t="s">
        <v>199</v>
      </c>
      <c r="AE170" s="410"/>
      <c r="AF170" s="410"/>
      <c r="AG170" s="410"/>
      <c r="AH170" s="410"/>
      <c r="AI170" s="472">
        <v>2</v>
      </c>
      <c r="AJ170" s="475">
        <v>3</v>
      </c>
      <c r="AK170" s="410" t="s">
        <v>200</v>
      </c>
      <c r="AL170" s="410"/>
      <c r="AM170" s="410"/>
      <c r="AN170" s="410"/>
      <c r="AO170" s="410"/>
      <c r="AP170" s="472">
        <v>3</v>
      </c>
      <c r="AQ170" s="475">
        <v>3</v>
      </c>
      <c r="AR170" s="175"/>
      <c r="AS170" s="125"/>
      <c r="AT170" s="125"/>
      <c r="AU170" s="494"/>
      <c r="AV170" s="494"/>
      <c r="AW170" s="494"/>
      <c r="AX170" s="494"/>
      <c r="AY170" s="494"/>
      <c r="AZ170" s="494"/>
      <c r="BA170" s="494"/>
      <c r="BB170" s="121"/>
      <c r="BC170" s="121"/>
      <c r="BD170" s="121"/>
      <c r="BE170" s="121"/>
      <c r="BF170" s="121"/>
      <c r="BG170" s="121"/>
    </row>
    <row r="171" spans="1:59" ht="6.75" customHeight="1" x14ac:dyDescent="0.1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85"/>
      <c r="M171" s="85"/>
      <c r="N171" s="85"/>
      <c r="O171" s="116"/>
      <c r="P171" s="117"/>
      <c r="Q171" s="296"/>
      <c r="R171" s="296"/>
      <c r="S171" s="296"/>
      <c r="T171" s="293"/>
      <c r="U171" s="293"/>
      <c r="V171" s="96"/>
      <c r="W171" s="411"/>
      <c r="X171" s="412"/>
      <c r="Y171" s="412"/>
      <c r="Z171" s="412"/>
      <c r="AA171" s="412"/>
      <c r="AB171" s="473"/>
      <c r="AC171" s="476"/>
      <c r="AD171" s="412"/>
      <c r="AE171" s="412"/>
      <c r="AF171" s="412"/>
      <c r="AG171" s="412"/>
      <c r="AH171" s="412"/>
      <c r="AI171" s="473"/>
      <c r="AJ171" s="476"/>
      <c r="AK171" s="412"/>
      <c r="AL171" s="412"/>
      <c r="AM171" s="412"/>
      <c r="AN171" s="412"/>
      <c r="AO171" s="412"/>
      <c r="AP171" s="473"/>
      <c r="AQ171" s="476"/>
      <c r="AR171" s="176"/>
      <c r="AS171" s="125"/>
      <c r="AT171" s="125"/>
      <c r="AU171" s="494"/>
      <c r="AV171" s="494"/>
      <c r="AW171" s="494"/>
      <c r="AX171" s="494"/>
      <c r="AY171" s="494"/>
      <c r="AZ171" s="494"/>
      <c r="BA171" s="494"/>
      <c r="BB171" s="121"/>
      <c r="BC171" s="121"/>
      <c r="BD171" s="121"/>
      <c r="BE171" s="121"/>
      <c r="BF171" s="121"/>
      <c r="BG171" s="121"/>
    </row>
    <row r="172" spans="1:59" ht="6.75" customHeight="1" x14ac:dyDescent="0.1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85"/>
      <c r="M172" s="85"/>
      <c r="N172" s="85"/>
      <c r="O172" s="103"/>
      <c r="P172" s="109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125"/>
      <c r="AT172" s="125"/>
      <c r="AU172" s="126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</row>
    <row r="173" spans="1:59" ht="6.75" customHeight="1" x14ac:dyDescent="0.1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85"/>
      <c r="M173" s="85"/>
      <c r="N173" s="113"/>
      <c r="O173" s="409" t="s">
        <v>203</v>
      </c>
      <c r="P173" s="410"/>
      <c r="Q173" s="410"/>
      <c r="R173" s="410"/>
      <c r="S173" s="410"/>
      <c r="T173" s="472">
        <f>AB173+AB175+AI173+AI175+AP173+AP175+1</f>
        <v>18</v>
      </c>
      <c r="U173" s="474">
        <f>AC173+AC175+AJ173+AJ175+AQ173+AQ175+1</f>
        <v>19</v>
      </c>
      <c r="V173" s="103"/>
      <c r="W173" s="409" t="s">
        <v>195</v>
      </c>
      <c r="X173" s="495"/>
      <c r="Y173" s="495"/>
      <c r="Z173" s="495"/>
      <c r="AA173" s="495"/>
      <c r="AB173" s="472">
        <v>3</v>
      </c>
      <c r="AC173" s="475">
        <v>3</v>
      </c>
      <c r="AD173" s="410" t="s">
        <v>202</v>
      </c>
      <c r="AE173" s="495"/>
      <c r="AF173" s="495"/>
      <c r="AG173" s="495"/>
      <c r="AH173" s="495"/>
      <c r="AI173" s="472">
        <v>3</v>
      </c>
      <c r="AJ173" s="475">
        <v>3</v>
      </c>
      <c r="AK173" s="410" t="s">
        <v>197</v>
      </c>
      <c r="AL173" s="410"/>
      <c r="AM173" s="410"/>
      <c r="AN173" s="410"/>
      <c r="AO173" s="410"/>
      <c r="AP173" s="472">
        <v>3</v>
      </c>
      <c r="AQ173" s="475">
        <v>3</v>
      </c>
      <c r="AR173" s="175"/>
      <c r="AS173" s="125"/>
      <c r="AT173" s="125"/>
      <c r="AU173" s="126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</row>
    <row r="174" spans="1:59" ht="6.75" customHeight="1" x14ac:dyDescent="0.1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6"/>
      <c r="M174" s="85"/>
      <c r="N174" s="113"/>
      <c r="O174" s="411"/>
      <c r="P174" s="412"/>
      <c r="Q174" s="412"/>
      <c r="R174" s="412"/>
      <c r="S174" s="412"/>
      <c r="T174" s="473"/>
      <c r="U174" s="474"/>
      <c r="V174" s="96"/>
      <c r="W174" s="496"/>
      <c r="X174" s="497"/>
      <c r="Y174" s="497"/>
      <c r="Z174" s="497"/>
      <c r="AA174" s="497"/>
      <c r="AB174" s="473"/>
      <c r="AC174" s="476"/>
      <c r="AD174" s="497"/>
      <c r="AE174" s="497"/>
      <c r="AF174" s="497"/>
      <c r="AG174" s="497"/>
      <c r="AH174" s="497"/>
      <c r="AI174" s="473"/>
      <c r="AJ174" s="476"/>
      <c r="AK174" s="412"/>
      <c r="AL174" s="412"/>
      <c r="AM174" s="412"/>
      <c r="AN174" s="412"/>
      <c r="AO174" s="412"/>
      <c r="AP174" s="473"/>
      <c r="AQ174" s="476"/>
      <c r="AR174" s="176"/>
      <c r="AS174" s="125"/>
      <c r="AT174" s="125"/>
      <c r="AU174" s="126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</row>
    <row r="175" spans="1:59" ht="6.75" customHeight="1" x14ac:dyDescent="0.1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6"/>
      <c r="M175" s="96"/>
      <c r="N175" s="85"/>
      <c r="O175" s="296"/>
      <c r="P175" s="296"/>
      <c r="Q175" s="296"/>
      <c r="R175" s="296"/>
      <c r="S175" s="296"/>
      <c r="T175" s="296"/>
      <c r="U175" s="296"/>
      <c r="V175" s="96"/>
      <c r="W175" s="409" t="s">
        <v>198</v>
      </c>
      <c r="X175" s="410"/>
      <c r="Y175" s="410"/>
      <c r="Z175" s="410"/>
      <c r="AA175" s="410"/>
      <c r="AB175" s="472">
        <v>3</v>
      </c>
      <c r="AC175" s="492">
        <v>3</v>
      </c>
      <c r="AD175" s="410" t="s">
        <v>199</v>
      </c>
      <c r="AE175" s="410"/>
      <c r="AF175" s="410"/>
      <c r="AG175" s="410"/>
      <c r="AH175" s="410"/>
      <c r="AI175" s="472">
        <v>3</v>
      </c>
      <c r="AJ175" s="475">
        <v>3</v>
      </c>
      <c r="AK175" s="410" t="s">
        <v>200</v>
      </c>
      <c r="AL175" s="410"/>
      <c r="AM175" s="410"/>
      <c r="AN175" s="410"/>
      <c r="AO175" s="410"/>
      <c r="AP175" s="472">
        <v>2</v>
      </c>
      <c r="AQ175" s="492">
        <v>3</v>
      </c>
      <c r="AR175" s="175"/>
      <c r="AS175" s="125"/>
      <c r="AT175" s="125"/>
      <c r="BB175" s="121"/>
      <c r="BC175" s="121"/>
      <c r="BD175" s="121"/>
      <c r="BE175" s="121"/>
      <c r="BF175" s="121"/>
      <c r="BG175" s="121"/>
    </row>
    <row r="176" spans="1:59" ht="6.75" customHeight="1" x14ac:dyDescent="0.15">
      <c r="A176" s="118"/>
      <c r="B176" s="127"/>
      <c r="C176" s="127"/>
      <c r="D176" s="127"/>
      <c r="E176" s="127"/>
      <c r="F176" s="127"/>
      <c r="G176" s="127"/>
      <c r="H176" s="127"/>
      <c r="I176" s="127"/>
      <c r="J176" s="127"/>
      <c r="K176" s="95"/>
      <c r="L176" s="115"/>
      <c r="M176" s="115"/>
      <c r="N176" s="115"/>
      <c r="O176" s="115"/>
      <c r="P176" s="115"/>
      <c r="Q176" s="115"/>
      <c r="R176" s="115"/>
      <c r="S176" s="115"/>
      <c r="T176" s="96"/>
      <c r="U176" s="96"/>
      <c r="V176" s="96"/>
      <c r="W176" s="411"/>
      <c r="X176" s="412"/>
      <c r="Y176" s="412"/>
      <c r="Z176" s="412"/>
      <c r="AA176" s="412"/>
      <c r="AB176" s="473"/>
      <c r="AC176" s="493"/>
      <c r="AD176" s="412"/>
      <c r="AE176" s="412"/>
      <c r="AF176" s="412"/>
      <c r="AG176" s="412"/>
      <c r="AH176" s="412"/>
      <c r="AI176" s="473"/>
      <c r="AJ176" s="476"/>
      <c r="AK176" s="412"/>
      <c r="AL176" s="412"/>
      <c r="AM176" s="412"/>
      <c r="AN176" s="412"/>
      <c r="AO176" s="412"/>
      <c r="AP176" s="473"/>
      <c r="AQ176" s="493"/>
      <c r="AR176" s="176"/>
      <c r="AS176" s="70"/>
      <c r="AT176" s="70"/>
      <c r="BB176" s="121"/>
      <c r="BC176" s="121"/>
      <c r="BD176" s="121"/>
      <c r="BE176" s="121"/>
      <c r="BF176" s="121"/>
      <c r="BG176" s="121"/>
    </row>
    <row r="177" spans="1:59" ht="6.75" customHeight="1" x14ac:dyDescent="0.15">
      <c r="A177" s="128"/>
      <c r="B177" s="129"/>
      <c r="C177" s="129"/>
      <c r="D177" s="129"/>
      <c r="E177" s="129"/>
      <c r="F177" s="129"/>
      <c r="G177" s="129"/>
      <c r="H177" s="129"/>
      <c r="I177" s="129"/>
      <c r="J177" s="129"/>
      <c r="K177" s="9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296"/>
      <c r="Y177" s="296"/>
      <c r="Z177" s="296"/>
      <c r="AA177" s="296"/>
      <c r="AB177" s="293"/>
      <c r="AC177" s="293"/>
      <c r="AD177" s="296"/>
      <c r="AE177" s="296"/>
      <c r="AF177" s="296"/>
      <c r="AG177" s="296"/>
      <c r="AH177" s="296"/>
      <c r="AI177" s="293"/>
      <c r="AJ177" s="293"/>
      <c r="AK177" s="296"/>
      <c r="AL177" s="296"/>
      <c r="AM177" s="296"/>
      <c r="AN177" s="296"/>
      <c r="AO177" s="296"/>
      <c r="AP177" s="293"/>
      <c r="AQ177" s="293"/>
      <c r="AR177" s="293"/>
      <c r="AU177" s="126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</row>
    <row r="178" spans="1:59" ht="6.75" customHeight="1" x14ac:dyDescent="0.15">
      <c r="A178" s="70"/>
      <c r="B178" s="95"/>
      <c r="C178" s="95"/>
      <c r="D178" s="110"/>
      <c r="E178" s="110"/>
      <c r="F178" s="110"/>
      <c r="G178" s="110"/>
      <c r="H178" s="110"/>
      <c r="I178" s="95"/>
      <c r="J178" s="95"/>
      <c r="K178" s="9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U178" s="108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</row>
    <row r="179" spans="1:59" ht="6.75" customHeight="1" x14ac:dyDescent="0.15">
      <c r="A179" s="70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U179" s="108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</row>
    <row r="180" spans="1:59" ht="6.75" customHeight="1" x14ac:dyDescent="0.15">
      <c r="A180" s="70"/>
      <c r="B180" s="130"/>
      <c r="C180" s="131"/>
      <c r="D180" s="131"/>
      <c r="E180" s="131"/>
      <c r="F180" s="85"/>
      <c r="G180" s="85"/>
      <c r="H180" s="85"/>
      <c r="I180" s="85"/>
      <c r="J180" s="29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U180" s="108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</row>
    <row r="181" spans="1:59" ht="6.75" customHeight="1" x14ac:dyDescent="0.15">
      <c r="A181" s="184"/>
      <c r="B181" s="498" t="s">
        <v>271</v>
      </c>
      <c r="C181" s="499"/>
      <c r="D181" s="499"/>
      <c r="E181" s="500"/>
      <c r="F181" s="184"/>
      <c r="G181" s="382" t="s">
        <v>292</v>
      </c>
      <c r="H181" s="383"/>
      <c r="I181" s="383"/>
      <c r="J181" s="390"/>
      <c r="K181" s="377">
        <f>U181+U186+U189+J183+U192</f>
        <v>38</v>
      </c>
      <c r="L181" s="285"/>
      <c r="M181" s="285"/>
      <c r="N181" s="183"/>
      <c r="O181" s="423" t="s">
        <v>293</v>
      </c>
      <c r="P181" s="424"/>
      <c r="Q181" s="424"/>
      <c r="R181" s="424"/>
      <c r="S181" s="424"/>
      <c r="T181" s="386">
        <f>AB181+AI181+AP181+AB183+1</f>
        <v>13</v>
      </c>
      <c r="U181" s="504">
        <v>14</v>
      </c>
      <c r="V181" s="183"/>
      <c r="W181" s="382" t="s">
        <v>117</v>
      </c>
      <c r="X181" s="383"/>
      <c r="Y181" s="383"/>
      <c r="Z181" s="383"/>
      <c r="AA181" s="383"/>
      <c r="AB181" s="386">
        <v>3</v>
      </c>
      <c r="AC181" s="492">
        <v>4</v>
      </c>
      <c r="AD181" s="383" t="s">
        <v>294</v>
      </c>
      <c r="AE181" s="383"/>
      <c r="AF181" s="383"/>
      <c r="AG181" s="383"/>
      <c r="AH181" s="383"/>
      <c r="AI181" s="386">
        <v>3</v>
      </c>
      <c r="AJ181" s="492">
        <v>2</v>
      </c>
      <c r="AK181" s="424" t="s">
        <v>277</v>
      </c>
      <c r="AL181" s="424"/>
      <c r="AM181" s="424"/>
      <c r="AN181" s="424"/>
      <c r="AO181" s="424"/>
      <c r="AP181" s="386">
        <v>4</v>
      </c>
      <c r="AQ181" s="492">
        <v>4</v>
      </c>
      <c r="AR181" s="293"/>
      <c r="AU181" s="108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</row>
    <row r="182" spans="1:59" ht="6.75" customHeight="1" x14ac:dyDescent="0.15">
      <c r="A182" s="184"/>
      <c r="B182" s="501"/>
      <c r="C182" s="502"/>
      <c r="D182" s="502"/>
      <c r="E182" s="503"/>
      <c r="F182" s="193"/>
      <c r="G182" s="384"/>
      <c r="H182" s="385"/>
      <c r="I182" s="385"/>
      <c r="J182" s="391"/>
      <c r="K182" s="378"/>
      <c r="L182" s="184"/>
      <c r="M182" s="186"/>
      <c r="N182" s="284"/>
      <c r="O182" s="425"/>
      <c r="P182" s="426"/>
      <c r="Q182" s="426"/>
      <c r="R182" s="426"/>
      <c r="S182" s="426"/>
      <c r="T182" s="387"/>
      <c r="U182" s="504"/>
      <c r="V182" s="184"/>
      <c r="W182" s="384"/>
      <c r="X182" s="385"/>
      <c r="Y182" s="385"/>
      <c r="Z182" s="385"/>
      <c r="AA182" s="385"/>
      <c r="AB182" s="387"/>
      <c r="AC182" s="493"/>
      <c r="AD182" s="385"/>
      <c r="AE182" s="385"/>
      <c r="AF182" s="385"/>
      <c r="AG182" s="385"/>
      <c r="AH182" s="385"/>
      <c r="AI182" s="387"/>
      <c r="AJ182" s="493"/>
      <c r="AK182" s="426"/>
      <c r="AL182" s="426"/>
      <c r="AM182" s="426"/>
      <c r="AN182" s="426"/>
      <c r="AO182" s="426"/>
      <c r="AP182" s="387"/>
      <c r="AQ182" s="493"/>
      <c r="AR182" s="293"/>
      <c r="AU182" s="108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</row>
    <row r="183" spans="1:59" ht="6.75" customHeight="1" x14ac:dyDescent="0.15">
      <c r="A183" s="184"/>
      <c r="B183" s="245"/>
      <c r="C183" s="245"/>
      <c r="D183" s="245"/>
      <c r="E183" s="245"/>
      <c r="F183" s="184"/>
      <c r="G183" s="383" t="s">
        <v>119</v>
      </c>
      <c r="H183" s="383"/>
      <c r="I183" s="383"/>
      <c r="J183" s="386">
        <v>1</v>
      </c>
      <c r="K183" s="184"/>
      <c r="L183" s="184"/>
      <c r="M183" s="187"/>
      <c r="N183" s="184"/>
      <c r="O183" s="392" t="s">
        <v>555</v>
      </c>
      <c r="P183" s="392"/>
      <c r="Q183" s="392"/>
      <c r="R183" s="392"/>
      <c r="S183" s="392"/>
      <c r="T183" s="392"/>
      <c r="U183" s="392"/>
      <c r="V183" s="451"/>
      <c r="W183" s="423" t="s">
        <v>295</v>
      </c>
      <c r="X183" s="424"/>
      <c r="Y183" s="424"/>
      <c r="Z183" s="424"/>
      <c r="AA183" s="424"/>
      <c r="AB183" s="386">
        <v>2</v>
      </c>
      <c r="AC183" s="492">
        <v>2</v>
      </c>
      <c r="AD183" s="246"/>
      <c r="AE183" s="246"/>
      <c r="AF183" s="246"/>
      <c r="AG183" s="246"/>
      <c r="AH183" s="246"/>
      <c r="AI183" s="246"/>
      <c r="AJ183" s="247"/>
      <c r="AK183" s="184"/>
      <c r="AL183" s="184"/>
      <c r="AM183" s="184"/>
      <c r="AN183" s="184"/>
      <c r="AO183" s="184"/>
      <c r="AP183" s="184"/>
      <c r="AQ183" s="184"/>
      <c r="AR183" s="85"/>
      <c r="AU183" s="108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</row>
    <row r="184" spans="1:59" ht="6.75" customHeight="1" x14ac:dyDescent="0.15">
      <c r="A184" s="184"/>
      <c r="B184" s="248"/>
      <c r="C184" s="248"/>
      <c r="D184" s="248"/>
      <c r="E184" s="248"/>
      <c r="F184" s="184"/>
      <c r="G184" s="379"/>
      <c r="H184" s="379"/>
      <c r="I184" s="379"/>
      <c r="J184" s="380"/>
      <c r="K184" s="184"/>
      <c r="L184" s="184"/>
      <c r="M184" s="187"/>
      <c r="N184" s="184"/>
      <c r="O184" s="392"/>
      <c r="P184" s="392"/>
      <c r="Q184" s="392"/>
      <c r="R184" s="392"/>
      <c r="S184" s="392"/>
      <c r="T184" s="392"/>
      <c r="U184" s="392"/>
      <c r="V184" s="451"/>
      <c r="W184" s="425"/>
      <c r="X184" s="426"/>
      <c r="Y184" s="426"/>
      <c r="Z184" s="426"/>
      <c r="AA184" s="426"/>
      <c r="AB184" s="387"/>
      <c r="AC184" s="493"/>
      <c r="AD184" s="249"/>
      <c r="AE184" s="249"/>
      <c r="AF184" s="249"/>
      <c r="AG184" s="249"/>
      <c r="AH184" s="249"/>
      <c r="AI184" s="249"/>
      <c r="AJ184" s="247"/>
      <c r="AK184" s="184"/>
      <c r="AL184" s="184"/>
      <c r="AM184" s="184"/>
      <c r="AN184" s="184"/>
      <c r="AO184" s="184"/>
      <c r="AP184" s="184"/>
      <c r="AQ184" s="184"/>
      <c r="AR184" s="85"/>
      <c r="AU184" s="108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</row>
    <row r="185" spans="1:59" ht="6.75" customHeight="1" x14ac:dyDescent="0.15">
      <c r="A185" s="184"/>
      <c r="B185" s="248"/>
      <c r="C185" s="248"/>
      <c r="D185" s="248"/>
      <c r="E185" s="248"/>
      <c r="F185" s="184"/>
      <c r="G185" s="505" t="s">
        <v>660</v>
      </c>
      <c r="H185" s="505"/>
      <c r="I185" s="505"/>
      <c r="J185" s="505"/>
      <c r="K185" s="184"/>
      <c r="L185" s="184"/>
      <c r="M185" s="187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249"/>
      <c r="AE185" s="249"/>
      <c r="AF185" s="249"/>
      <c r="AG185" s="249"/>
      <c r="AH185" s="249"/>
      <c r="AI185" s="249"/>
      <c r="AJ185" s="247"/>
      <c r="AK185" s="184"/>
      <c r="AL185" s="184"/>
      <c r="AM185" s="184"/>
      <c r="AN185" s="184"/>
      <c r="AO185" s="184"/>
      <c r="AP185" s="184"/>
      <c r="AQ185" s="184"/>
      <c r="AR185" s="85"/>
      <c r="AU185" s="108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</row>
    <row r="186" spans="1:59" ht="6.75" customHeight="1" x14ac:dyDescent="0.15">
      <c r="A186" s="184"/>
      <c r="B186" s="184"/>
      <c r="C186" s="184"/>
      <c r="D186" s="184"/>
      <c r="E186" s="184"/>
      <c r="F186" s="184"/>
      <c r="G186" s="505"/>
      <c r="H186" s="505"/>
      <c r="I186" s="505"/>
      <c r="J186" s="505"/>
      <c r="K186" s="184"/>
      <c r="L186" s="184"/>
      <c r="M186" s="194"/>
      <c r="N186" s="183"/>
      <c r="O186" s="382" t="s">
        <v>273</v>
      </c>
      <c r="P186" s="383"/>
      <c r="Q186" s="383"/>
      <c r="R186" s="383"/>
      <c r="S186" s="383"/>
      <c r="T186" s="386">
        <f>AB186+AI186+AP186+1</f>
        <v>12</v>
      </c>
      <c r="U186" s="504">
        <v>7</v>
      </c>
      <c r="V186" s="183"/>
      <c r="W186" s="382" t="s">
        <v>278</v>
      </c>
      <c r="X186" s="383"/>
      <c r="Y186" s="383"/>
      <c r="Z186" s="383"/>
      <c r="AA186" s="383"/>
      <c r="AB186" s="386">
        <v>5</v>
      </c>
      <c r="AC186" s="492">
        <v>3</v>
      </c>
      <c r="AD186" s="383" t="s">
        <v>279</v>
      </c>
      <c r="AE186" s="383"/>
      <c r="AF186" s="383"/>
      <c r="AG186" s="383"/>
      <c r="AH186" s="383"/>
      <c r="AI186" s="386">
        <v>3</v>
      </c>
      <c r="AJ186" s="492">
        <v>2</v>
      </c>
      <c r="AK186" s="383" t="s">
        <v>280</v>
      </c>
      <c r="AL186" s="383"/>
      <c r="AM186" s="383"/>
      <c r="AN186" s="383"/>
      <c r="AO186" s="383"/>
      <c r="AP186" s="386">
        <v>3</v>
      </c>
      <c r="AQ186" s="492">
        <v>2</v>
      </c>
      <c r="AR186" s="85"/>
      <c r="AU186" s="108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</row>
    <row r="187" spans="1:59" ht="6.75" customHeight="1" x14ac:dyDescent="0.15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7"/>
      <c r="N187" s="184"/>
      <c r="O187" s="384"/>
      <c r="P187" s="385"/>
      <c r="Q187" s="385"/>
      <c r="R187" s="385"/>
      <c r="S187" s="385"/>
      <c r="T187" s="387"/>
      <c r="U187" s="504"/>
      <c r="V187" s="184"/>
      <c r="W187" s="384"/>
      <c r="X187" s="385"/>
      <c r="Y187" s="385"/>
      <c r="Z187" s="385"/>
      <c r="AA187" s="385"/>
      <c r="AB187" s="387"/>
      <c r="AC187" s="493"/>
      <c r="AD187" s="385"/>
      <c r="AE187" s="385"/>
      <c r="AF187" s="385"/>
      <c r="AG187" s="385"/>
      <c r="AH187" s="385"/>
      <c r="AI187" s="387"/>
      <c r="AJ187" s="493"/>
      <c r="AK187" s="385"/>
      <c r="AL187" s="385"/>
      <c r="AM187" s="385"/>
      <c r="AN187" s="385"/>
      <c r="AO187" s="385"/>
      <c r="AP187" s="387"/>
      <c r="AQ187" s="493"/>
      <c r="AR187" s="85"/>
      <c r="AU187" s="108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</row>
    <row r="188" spans="1:59" ht="6.75" customHeight="1" x14ac:dyDescent="0.15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7"/>
      <c r="N188" s="184"/>
      <c r="O188" s="236"/>
      <c r="P188" s="236"/>
      <c r="Q188" s="236"/>
      <c r="R188" s="236"/>
      <c r="S188" s="236"/>
      <c r="T188" s="236"/>
      <c r="U188" s="236"/>
      <c r="V188" s="184"/>
      <c r="W188" s="277"/>
      <c r="X188" s="277"/>
      <c r="Y188" s="277"/>
      <c r="Z188" s="277"/>
      <c r="AA188" s="277"/>
      <c r="AB188" s="279"/>
      <c r="AC188" s="287"/>
      <c r="AD188" s="277"/>
      <c r="AE188" s="277"/>
      <c r="AF188" s="277"/>
      <c r="AG188" s="277"/>
      <c r="AH188" s="277"/>
      <c r="AI188" s="279"/>
      <c r="AJ188" s="287"/>
      <c r="AK188" s="277"/>
      <c r="AL188" s="277"/>
      <c r="AM188" s="277"/>
      <c r="AN188" s="277"/>
      <c r="AO188" s="277"/>
      <c r="AP188" s="279"/>
      <c r="AQ188" s="287"/>
      <c r="AR188" s="85"/>
      <c r="AU188" s="108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</row>
    <row r="189" spans="1:59" ht="6.75" customHeight="1" x14ac:dyDescent="0.15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94"/>
      <c r="N189" s="183"/>
      <c r="O189" s="382" t="s">
        <v>281</v>
      </c>
      <c r="P189" s="383"/>
      <c r="Q189" s="383"/>
      <c r="R189" s="383"/>
      <c r="S189" s="383"/>
      <c r="T189" s="386">
        <f>AB189+AI189</f>
        <v>8</v>
      </c>
      <c r="U189" s="504">
        <f>AC189+AJ189+1</f>
        <v>8</v>
      </c>
      <c r="V189" s="183"/>
      <c r="W189" s="382" t="s">
        <v>296</v>
      </c>
      <c r="X189" s="383"/>
      <c r="Y189" s="383"/>
      <c r="Z189" s="383"/>
      <c r="AA189" s="383"/>
      <c r="AB189" s="386">
        <v>4</v>
      </c>
      <c r="AC189" s="492">
        <v>2</v>
      </c>
      <c r="AD189" s="383" t="s">
        <v>297</v>
      </c>
      <c r="AE189" s="383"/>
      <c r="AF189" s="383"/>
      <c r="AG189" s="383"/>
      <c r="AH189" s="383"/>
      <c r="AI189" s="386">
        <v>4</v>
      </c>
      <c r="AJ189" s="492">
        <v>5</v>
      </c>
      <c r="AK189" s="184"/>
      <c r="AL189" s="184"/>
      <c r="AM189" s="184"/>
      <c r="AN189" s="184"/>
      <c r="AO189" s="184"/>
      <c r="AP189" s="189"/>
      <c r="AQ189" s="230"/>
      <c r="AR189" s="175"/>
      <c r="AU189" s="108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</row>
    <row r="190" spans="1:59" ht="6.75" customHeight="1" x14ac:dyDescent="0.15">
      <c r="A190" s="184"/>
      <c r="B190" s="184"/>
      <c r="C190" s="184"/>
      <c r="D190" s="184"/>
      <c r="E190" s="184"/>
      <c r="F190" s="184"/>
      <c r="G190" s="184"/>
      <c r="H190" s="184"/>
      <c r="I190" s="184"/>
      <c r="J190" s="189"/>
      <c r="K190" s="184"/>
      <c r="L190" s="184"/>
      <c r="M190" s="186"/>
      <c r="N190" s="184"/>
      <c r="O190" s="384"/>
      <c r="P190" s="385"/>
      <c r="Q190" s="385"/>
      <c r="R190" s="385"/>
      <c r="S190" s="385"/>
      <c r="T190" s="387"/>
      <c r="U190" s="504"/>
      <c r="V190" s="184"/>
      <c r="W190" s="384"/>
      <c r="X190" s="385"/>
      <c r="Y190" s="385"/>
      <c r="Z190" s="385"/>
      <c r="AA190" s="385"/>
      <c r="AB190" s="387"/>
      <c r="AC190" s="493"/>
      <c r="AD190" s="385"/>
      <c r="AE190" s="385"/>
      <c r="AF190" s="385"/>
      <c r="AG190" s="385"/>
      <c r="AH190" s="385"/>
      <c r="AI190" s="387"/>
      <c r="AJ190" s="493"/>
      <c r="AK190" s="184"/>
      <c r="AL190" s="184"/>
      <c r="AM190" s="184"/>
      <c r="AN190" s="184"/>
      <c r="AO190" s="184"/>
      <c r="AP190" s="189"/>
      <c r="AQ190" s="231"/>
      <c r="AR190" s="176"/>
      <c r="AU190" s="108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</row>
    <row r="191" spans="1:59" ht="6.75" customHeight="1" x14ac:dyDescent="0.15">
      <c r="A191" s="184"/>
      <c r="B191" s="184"/>
      <c r="C191" s="184"/>
      <c r="D191" s="184"/>
      <c r="E191" s="184"/>
      <c r="F191" s="184"/>
      <c r="G191" s="184"/>
      <c r="H191" s="184"/>
      <c r="I191" s="184"/>
      <c r="J191" s="189"/>
      <c r="K191" s="184"/>
      <c r="L191" s="184"/>
      <c r="M191" s="187"/>
      <c r="N191" s="184"/>
      <c r="O191" s="277"/>
      <c r="P191" s="277"/>
      <c r="Q191" s="277"/>
      <c r="R191" s="277"/>
      <c r="S191" s="277"/>
      <c r="T191" s="279"/>
      <c r="U191" s="279"/>
      <c r="V191" s="184"/>
      <c r="W191" s="277"/>
      <c r="X191" s="277"/>
      <c r="Y191" s="277"/>
      <c r="Z191" s="277"/>
      <c r="AA191" s="277"/>
      <c r="AB191" s="279"/>
      <c r="AC191" s="287"/>
      <c r="AD191" s="277"/>
      <c r="AE191" s="277"/>
      <c r="AF191" s="277"/>
      <c r="AG191" s="277"/>
      <c r="AH191" s="277"/>
      <c r="AI191" s="279"/>
      <c r="AJ191" s="287"/>
      <c r="AK191" s="277"/>
      <c r="AL191" s="277"/>
      <c r="AM191" s="277"/>
      <c r="AN191" s="277"/>
      <c r="AO191" s="277"/>
      <c r="AP191" s="290"/>
      <c r="AQ191" s="290"/>
      <c r="AR191" s="176"/>
      <c r="AU191" s="108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</row>
    <row r="192" spans="1:59" ht="6.75" customHeight="1" x14ac:dyDescent="0.15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94"/>
      <c r="N192" s="183"/>
      <c r="O192" s="382" t="s">
        <v>298</v>
      </c>
      <c r="P192" s="383"/>
      <c r="Q192" s="383"/>
      <c r="R192" s="383"/>
      <c r="S192" s="383"/>
      <c r="T192" s="386">
        <f>AB192+AI192+1</f>
        <v>8</v>
      </c>
      <c r="U192" s="504">
        <f>AC192+AJ192+1</f>
        <v>8</v>
      </c>
      <c r="V192" s="183"/>
      <c r="W192" s="382" t="s">
        <v>299</v>
      </c>
      <c r="X192" s="383"/>
      <c r="Y192" s="383"/>
      <c r="Z192" s="383"/>
      <c r="AA192" s="383"/>
      <c r="AB192" s="386">
        <v>3</v>
      </c>
      <c r="AC192" s="492">
        <v>2</v>
      </c>
      <c r="AD192" s="383" t="s">
        <v>300</v>
      </c>
      <c r="AE192" s="383"/>
      <c r="AF192" s="383"/>
      <c r="AG192" s="383"/>
      <c r="AH192" s="383"/>
      <c r="AI192" s="386">
        <v>4</v>
      </c>
      <c r="AJ192" s="492">
        <v>5</v>
      </c>
      <c r="AK192" s="184"/>
      <c r="AL192" s="184"/>
      <c r="AM192" s="184"/>
      <c r="AN192" s="184"/>
      <c r="AO192" s="184"/>
      <c r="AP192" s="189"/>
      <c r="AQ192" s="230"/>
      <c r="AR192" s="175"/>
      <c r="AU192" s="108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</row>
    <row r="193" spans="1:59" ht="6.75" customHeight="1" x14ac:dyDescent="0.15">
      <c r="A193" s="184"/>
      <c r="B193" s="184"/>
      <c r="C193" s="184"/>
      <c r="D193" s="184"/>
      <c r="E193" s="184"/>
      <c r="F193" s="184"/>
      <c r="G193" s="184"/>
      <c r="H193" s="184"/>
      <c r="I193" s="184"/>
      <c r="J193" s="189"/>
      <c r="K193" s="184"/>
      <c r="L193" s="184"/>
      <c r="M193" s="184"/>
      <c r="N193" s="184"/>
      <c r="O193" s="384"/>
      <c r="P193" s="385"/>
      <c r="Q193" s="385"/>
      <c r="R193" s="385"/>
      <c r="S193" s="385"/>
      <c r="T193" s="387"/>
      <c r="U193" s="504"/>
      <c r="V193" s="184"/>
      <c r="W193" s="384"/>
      <c r="X193" s="385"/>
      <c r="Y193" s="385"/>
      <c r="Z193" s="385"/>
      <c r="AA193" s="385"/>
      <c r="AB193" s="387"/>
      <c r="AC193" s="493"/>
      <c r="AD193" s="385"/>
      <c r="AE193" s="385"/>
      <c r="AF193" s="385"/>
      <c r="AG193" s="385"/>
      <c r="AH193" s="385"/>
      <c r="AI193" s="387"/>
      <c r="AJ193" s="493"/>
      <c r="AK193" s="184"/>
      <c r="AL193" s="184"/>
      <c r="AM193" s="184"/>
      <c r="AN193" s="184"/>
      <c r="AO193" s="184"/>
      <c r="AP193" s="189"/>
      <c r="AQ193" s="231"/>
      <c r="AR193" s="176"/>
      <c r="AU193" s="108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</row>
    <row r="194" spans="1:59" ht="6.75" customHeight="1" x14ac:dyDescent="0.15">
      <c r="A194" s="184"/>
      <c r="B194" s="184"/>
      <c r="C194" s="184"/>
      <c r="D194" s="184"/>
      <c r="E194" s="184"/>
      <c r="F194" s="184"/>
      <c r="G194" s="250"/>
      <c r="H194" s="250"/>
      <c r="I194" s="250"/>
      <c r="J194" s="250"/>
      <c r="K194" s="184"/>
      <c r="L194" s="184"/>
      <c r="M194" s="184"/>
      <c r="N194" s="184"/>
      <c r="O194" s="277"/>
      <c r="P194" s="277"/>
      <c r="Q194" s="277"/>
      <c r="R194" s="277"/>
      <c r="S194" s="277"/>
      <c r="T194" s="279"/>
      <c r="U194" s="279"/>
      <c r="V194" s="184"/>
      <c r="W194" s="277"/>
      <c r="X194" s="277"/>
      <c r="Y194" s="277"/>
      <c r="Z194" s="277"/>
      <c r="AA194" s="277"/>
      <c r="AB194" s="279"/>
      <c r="AC194" s="287"/>
      <c r="AD194" s="277"/>
      <c r="AE194" s="277"/>
      <c r="AF194" s="277"/>
      <c r="AG194" s="277"/>
      <c r="AH194" s="277"/>
      <c r="AI194" s="279"/>
      <c r="AJ194" s="287"/>
      <c r="AK194" s="277"/>
      <c r="AL194" s="277"/>
      <c r="AM194" s="277"/>
      <c r="AN194" s="277"/>
      <c r="AO194" s="277"/>
      <c r="AP194" s="190"/>
      <c r="AQ194" s="190"/>
      <c r="AR194" s="176"/>
      <c r="AU194" s="108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</row>
    <row r="195" spans="1:59" ht="6.75" customHeight="1" x14ac:dyDescent="0.15">
      <c r="A195" s="184"/>
      <c r="B195" s="184"/>
      <c r="C195" s="184"/>
      <c r="D195" s="184"/>
      <c r="E195" s="184"/>
      <c r="F195" s="184"/>
      <c r="G195" s="250"/>
      <c r="H195" s="250"/>
      <c r="I195" s="250"/>
      <c r="J195" s="250"/>
      <c r="K195" s="184"/>
      <c r="L195" s="184"/>
      <c r="M195" s="184"/>
      <c r="N195" s="184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  <c r="Y195" s="184"/>
      <c r="Z195" s="277"/>
      <c r="AA195" s="277"/>
      <c r="AB195" s="279"/>
      <c r="AC195" s="279"/>
      <c r="AD195" s="277"/>
      <c r="AE195" s="277"/>
      <c r="AF195" s="277"/>
      <c r="AG195" s="277"/>
      <c r="AH195" s="277"/>
      <c r="AI195" s="279"/>
      <c r="AJ195" s="279"/>
      <c r="AK195" s="277"/>
      <c r="AL195" s="277"/>
      <c r="AM195" s="277"/>
      <c r="AN195" s="277"/>
      <c r="AO195" s="277"/>
      <c r="AP195" s="279"/>
      <c r="AQ195" s="279"/>
      <c r="AR195" s="293"/>
      <c r="AU195" s="108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</row>
    <row r="196" spans="1:59" ht="6.75" customHeight="1" x14ac:dyDescent="0.15">
      <c r="A196" s="184"/>
      <c r="B196" s="184"/>
      <c r="C196" s="184"/>
      <c r="D196" s="184"/>
      <c r="E196" s="184"/>
      <c r="F196" s="184"/>
      <c r="G196" s="250"/>
      <c r="H196" s="250"/>
      <c r="I196" s="250"/>
      <c r="J196" s="250"/>
      <c r="K196" s="184"/>
      <c r="L196" s="184"/>
      <c r="M196" s="184"/>
      <c r="N196" s="184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184"/>
      <c r="Z196" s="277"/>
      <c r="AA196" s="277"/>
      <c r="AB196" s="279"/>
      <c r="AC196" s="279"/>
      <c r="AD196" s="277"/>
      <c r="AE196" s="277"/>
      <c r="AF196" s="277"/>
      <c r="AG196" s="277"/>
      <c r="AH196" s="277"/>
      <c r="AI196" s="279"/>
      <c r="AJ196" s="279"/>
      <c r="AK196" s="277"/>
      <c r="AL196" s="277"/>
      <c r="AM196" s="277"/>
      <c r="AN196" s="277"/>
      <c r="AO196" s="277"/>
      <c r="AP196" s="279"/>
      <c r="AQ196" s="279"/>
      <c r="AR196" s="293"/>
      <c r="AU196" s="108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</row>
    <row r="197" spans="1:59" ht="6.75" customHeight="1" x14ac:dyDescent="0.15">
      <c r="A197" s="179"/>
      <c r="B197" s="184"/>
      <c r="C197" s="184"/>
      <c r="D197" s="184"/>
      <c r="E197" s="184"/>
      <c r="F197" s="184"/>
      <c r="G197" s="285"/>
      <c r="H197" s="184"/>
      <c r="I197" s="179"/>
      <c r="J197" s="179"/>
      <c r="K197" s="184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96"/>
      <c r="AU197" s="108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</row>
    <row r="198" spans="1:59" ht="6.75" customHeight="1" x14ac:dyDescent="0.15">
      <c r="A198" s="179"/>
      <c r="B198" s="184"/>
      <c r="C198" s="184"/>
      <c r="D198" s="184"/>
      <c r="E198" s="184"/>
      <c r="F198" s="203"/>
      <c r="G198" s="382" t="s">
        <v>205</v>
      </c>
      <c r="H198" s="383"/>
      <c r="I198" s="383"/>
      <c r="J198" s="390"/>
      <c r="K198" s="377">
        <f>U198+U201+U206+U214+U220+J200+J202+U217</f>
        <v>49</v>
      </c>
      <c r="L198" s="285"/>
      <c r="M198" s="285"/>
      <c r="N198" s="183"/>
      <c r="O198" s="382" t="s">
        <v>115</v>
      </c>
      <c r="P198" s="383"/>
      <c r="Q198" s="383"/>
      <c r="R198" s="383"/>
      <c r="S198" s="383"/>
      <c r="T198" s="386">
        <f>AB198+AI198+AP198</f>
        <v>7</v>
      </c>
      <c r="U198" s="504">
        <f>AC198+AJ198+AQ198</f>
        <v>7</v>
      </c>
      <c r="V198" s="183"/>
      <c r="W198" s="382" t="s">
        <v>117</v>
      </c>
      <c r="X198" s="383"/>
      <c r="Y198" s="383"/>
      <c r="Z198" s="383"/>
      <c r="AA198" s="383"/>
      <c r="AB198" s="386">
        <v>3</v>
      </c>
      <c r="AC198" s="492">
        <v>3</v>
      </c>
      <c r="AD198" s="463" t="s">
        <v>301</v>
      </c>
      <c r="AE198" s="463"/>
      <c r="AF198" s="463"/>
      <c r="AG198" s="463"/>
      <c r="AH198" s="463"/>
      <c r="AI198" s="386">
        <v>2</v>
      </c>
      <c r="AJ198" s="492">
        <v>2</v>
      </c>
      <c r="AK198" s="383" t="s">
        <v>302</v>
      </c>
      <c r="AL198" s="383"/>
      <c r="AM198" s="383"/>
      <c r="AN198" s="383"/>
      <c r="AO198" s="383"/>
      <c r="AP198" s="386">
        <v>2</v>
      </c>
      <c r="AQ198" s="492">
        <v>2</v>
      </c>
      <c r="AR198" s="85"/>
      <c r="AS198" s="70"/>
      <c r="AT198" s="70"/>
      <c r="AU198" s="372"/>
      <c r="AV198" s="372"/>
      <c r="AW198" s="372"/>
      <c r="AX198" s="372"/>
      <c r="AY198" s="372"/>
      <c r="AZ198" s="372"/>
      <c r="BA198" s="372"/>
      <c r="BB198" s="71"/>
      <c r="BC198" s="71"/>
      <c r="BD198" s="71"/>
      <c r="BE198" s="71"/>
      <c r="BF198" s="71"/>
      <c r="BG198" s="71"/>
    </row>
    <row r="199" spans="1:59" ht="6.75" customHeight="1" x14ac:dyDescent="0.15">
      <c r="A199" s="179"/>
      <c r="B199" s="184"/>
      <c r="C199" s="184"/>
      <c r="D199" s="184"/>
      <c r="E199" s="184"/>
      <c r="F199" s="186"/>
      <c r="G199" s="384"/>
      <c r="H199" s="385"/>
      <c r="I199" s="385"/>
      <c r="J199" s="391"/>
      <c r="K199" s="378"/>
      <c r="L199" s="179"/>
      <c r="M199" s="186"/>
      <c r="N199" s="284"/>
      <c r="O199" s="384"/>
      <c r="P199" s="385"/>
      <c r="Q199" s="385"/>
      <c r="R199" s="385"/>
      <c r="S199" s="385"/>
      <c r="T199" s="387"/>
      <c r="U199" s="504"/>
      <c r="V199" s="179"/>
      <c r="W199" s="384"/>
      <c r="X199" s="385"/>
      <c r="Y199" s="385"/>
      <c r="Z199" s="385"/>
      <c r="AA199" s="385"/>
      <c r="AB199" s="387"/>
      <c r="AC199" s="493"/>
      <c r="AD199" s="465"/>
      <c r="AE199" s="465"/>
      <c r="AF199" s="465"/>
      <c r="AG199" s="465"/>
      <c r="AH199" s="465"/>
      <c r="AI199" s="387"/>
      <c r="AJ199" s="493"/>
      <c r="AK199" s="385"/>
      <c r="AL199" s="385"/>
      <c r="AM199" s="385"/>
      <c r="AN199" s="385"/>
      <c r="AO199" s="385"/>
      <c r="AP199" s="387"/>
      <c r="AQ199" s="493"/>
      <c r="AR199" s="85"/>
      <c r="AS199" s="70"/>
      <c r="AT199" s="70"/>
      <c r="AU199" s="372"/>
      <c r="AV199" s="372"/>
      <c r="AW199" s="372"/>
      <c r="AX199" s="372"/>
      <c r="AY199" s="372"/>
      <c r="AZ199" s="372"/>
      <c r="BA199" s="372"/>
      <c r="BB199" s="71"/>
      <c r="BC199" s="71"/>
      <c r="BD199" s="71"/>
      <c r="BE199" s="71"/>
      <c r="BF199" s="71"/>
      <c r="BG199" s="71"/>
    </row>
    <row r="200" spans="1:59" ht="6.75" customHeight="1" x14ac:dyDescent="0.15">
      <c r="A200" s="179"/>
      <c r="B200" s="184"/>
      <c r="C200" s="184"/>
      <c r="D200" s="184"/>
      <c r="E200" s="184"/>
      <c r="F200" s="187"/>
      <c r="G200" s="383" t="s">
        <v>118</v>
      </c>
      <c r="H200" s="383"/>
      <c r="I200" s="383"/>
      <c r="J200" s="386">
        <v>1</v>
      </c>
      <c r="K200" s="179"/>
      <c r="L200" s="179"/>
      <c r="M200" s="187"/>
      <c r="N200" s="184"/>
      <c r="O200" s="506"/>
      <c r="P200" s="506"/>
      <c r="Q200" s="506"/>
      <c r="R200" s="506"/>
      <c r="S200" s="506"/>
      <c r="T200" s="299"/>
      <c r="U200" s="300"/>
      <c r="V200" s="198"/>
      <c r="W200" s="198"/>
      <c r="X200" s="198"/>
      <c r="Y200" s="275"/>
      <c r="Z200" s="275"/>
      <c r="AA200" s="275"/>
      <c r="AB200" s="221"/>
      <c r="AC200" s="18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96"/>
      <c r="AU200" s="108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</row>
    <row r="201" spans="1:59" ht="6.75" customHeight="1" x14ac:dyDescent="0.15">
      <c r="A201" s="179"/>
      <c r="B201" s="184"/>
      <c r="C201" s="184"/>
      <c r="D201" s="184"/>
      <c r="E201" s="184"/>
      <c r="F201" s="187"/>
      <c r="G201" s="379"/>
      <c r="H201" s="379"/>
      <c r="I201" s="379"/>
      <c r="J201" s="380"/>
      <c r="K201" s="179"/>
      <c r="L201" s="179"/>
      <c r="M201" s="194"/>
      <c r="N201" s="183"/>
      <c r="O201" s="382" t="s">
        <v>204</v>
      </c>
      <c r="P201" s="383"/>
      <c r="Q201" s="383"/>
      <c r="R201" s="383"/>
      <c r="S201" s="383"/>
      <c r="T201" s="386">
        <f>AB201+AI201+AP201+1</f>
        <v>12</v>
      </c>
      <c r="U201" s="504">
        <f>AC201+AJ201+AQ201+3</f>
        <v>12</v>
      </c>
      <c r="V201" s="183"/>
      <c r="W201" s="382" t="s">
        <v>132</v>
      </c>
      <c r="X201" s="383"/>
      <c r="Y201" s="383"/>
      <c r="Z201" s="383"/>
      <c r="AA201" s="383"/>
      <c r="AB201" s="386">
        <v>4</v>
      </c>
      <c r="AC201" s="492">
        <v>3</v>
      </c>
      <c r="AD201" s="383" t="s">
        <v>206</v>
      </c>
      <c r="AE201" s="383"/>
      <c r="AF201" s="383"/>
      <c r="AG201" s="383"/>
      <c r="AH201" s="383"/>
      <c r="AI201" s="386">
        <v>4</v>
      </c>
      <c r="AJ201" s="492">
        <v>4</v>
      </c>
      <c r="AK201" s="383" t="s">
        <v>207</v>
      </c>
      <c r="AL201" s="383"/>
      <c r="AM201" s="383"/>
      <c r="AN201" s="383"/>
      <c r="AO201" s="383"/>
      <c r="AP201" s="386">
        <v>3</v>
      </c>
      <c r="AQ201" s="492">
        <v>2</v>
      </c>
      <c r="AR201" s="175"/>
      <c r="AU201" s="372"/>
      <c r="AV201" s="372"/>
      <c r="AW201" s="372"/>
      <c r="AX201" s="372"/>
      <c r="AY201" s="372"/>
      <c r="AZ201" s="372"/>
      <c r="BA201" s="372"/>
      <c r="BB201" s="71"/>
      <c r="BC201" s="71"/>
      <c r="BD201" s="71"/>
      <c r="BE201" s="71"/>
      <c r="BF201" s="71"/>
      <c r="BG201" s="71"/>
    </row>
    <row r="202" spans="1:59" ht="6.75" customHeight="1" x14ac:dyDescent="0.15">
      <c r="A202" s="179"/>
      <c r="B202" s="184"/>
      <c r="C202" s="184"/>
      <c r="D202" s="184"/>
      <c r="E202" s="184"/>
      <c r="F202" s="187"/>
      <c r="G202" s="379" t="s">
        <v>119</v>
      </c>
      <c r="H202" s="379"/>
      <c r="I202" s="379"/>
      <c r="J202" s="380">
        <v>1</v>
      </c>
      <c r="K202" s="179"/>
      <c r="L202" s="179"/>
      <c r="M202" s="187"/>
      <c r="N202" s="184"/>
      <c r="O202" s="384"/>
      <c r="P202" s="385"/>
      <c r="Q202" s="385"/>
      <c r="R202" s="385"/>
      <c r="S202" s="385"/>
      <c r="T202" s="387"/>
      <c r="U202" s="504"/>
      <c r="V202" s="179"/>
      <c r="W202" s="384"/>
      <c r="X202" s="385"/>
      <c r="Y202" s="385"/>
      <c r="Z202" s="385"/>
      <c r="AA202" s="385"/>
      <c r="AB202" s="387"/>
      <c r="AC202" s="493"/>
      <c r="AD202" s="385"/>
      <c r="AE202" s="385"/>
      <c r="AF202" s="385"/>
      <c r="AG202" s="385"/>
      <c r="AH202" s="385"/>
      <c r="AI202" s="387"/>
      <c r="AJ202" s="493"/>
      <c r="AK202" s="385"/>
      <c r="AL202" s="385"/>
      <c r="AM202" s="385"/>
      <c r="AN202" s="385"/>
      <c r="AO202" s="385"/>
      <c r="AP202" s="387"/>
      <c r="AQ202" s="493"/>
      <c r="AR202" s="176"/>
      <c r="AU202" s="372"/>
      <c r="AV202" s="372"/>
      <c r="AW202" s="372"/>
      <c r="AX202" s="372"/>
      <c r="AY202" s="372"/>
      <c r="AZ202" s="372"/>
      <c r="BA202" s="372"/>
      <c r="BB202" s="71"/>
      <c r="BC202" s="71"/>
      <c r="BD202" s="71"/>
      <c r="BE202" s="71"/>
      <c r="BF202" s="71"/>
      <c r="BG202" s="71"/>
    </row>
    <row r="203" spans="1:59" ht="6.75" customHeight="1" x14ac:dyDescent="0.15">
      <c r="A203" s="179"/>
      <c r="B203" s="184"/>
      <c r="C203" s="184"/>
      <c r="D203" s="184"/>
      <c r="E203" s="184"/>
      <c r="F203" s="187"/>
      <c r="G203" s="379"/>
      <c r="H203" s="379"/>
      <c r="I203" s="379"/>
      <c r="J203" s="380"/>
      <c r="K203" s="179"/>
      <c r="L203" s="179"/>
      <c r="M203" s="187"/>
      <c r="N203" s="184"/>
      <c r="O203" s="392" t="s">
        <v>661</v>
      </c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277"/>
      <c r="AI203" s="279"/>
      <c r="AJ203" s="287"/>
      <c r="AK203" s="277"/>
      <c r="AL203" s="277"/>
      <c r="AM203" s="277"/>
      <c r="AN203" s="277"/>
      <c r="AO203" s="277"/>
      <c r="AP203" s="279"/>
      <c r="AQ203" s="287"/>
      <c r="AR203" s="176"/>
      <c r="AU203" s="282"/>
      <c r="AV203" s="282"/>
      <c r="AW203" s="282"/>
      <c r="AX203" s="282"/>
      <c r="AY203" s="282"/>
      <c r="AZ203" s="282"/>
      <c r="BA203" s="282"/>
      <c r="BB203" s="71"/>
      <c r="BC203" s="71"/>
      <c r="BD203" s="71"/>
      <c r="BE203" s="71"/>
      <c r="BF203" s="71"/>
      <c r="BG203" s="71"/>
    </row>
    <row r="204" spans="1:59" ht="6.75" customHeight="1" x14ac:dyDescent="0.15">
      <c r="A204" s="179"/>
      <c r="B204" s="184"/>
      <c r="C204" s="184"/>
      <c r="D204" s="184"/>
      <c r="E204" s="184"/>
      <c r="F204" s="187"/>
      <c r="G204" s="422" t="s">
        <v>120</v>
      </c>
      <c r="H204" s="422"/>
      <c r="I204" s="422"/>
      <c r="J204" s="422"/>
      <c r="K204" s="179"/>
      <c r="L204" s="179"/>
      <c r="M204" s="187"/>
      <c r="N204" s="184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277"/>
      <c r="AI204" s="279"/>
      <c r="AJ204" s="287"/>
      <c r="AK204" s="277"/>
      <c r="AL204" s="277"/>
      <c r="AM204" s="277"/>
      <c r="AN204" s="277"/>
      <c r="AO204" s="277"/>
      <c r="AP204" s="279"/>
      <c r="AQ204" s="287"/>
      <c r="AR204" s="176"/>
      <c r="AU204" s="282"/>
      <c r="AV204" s="282"/>
      <c r="AW204" s="282"/>
      <c r="AX204" s="282"/>
      <c r="AY204" s="282"/>
      <c r="AZ204" s="282"/>
      <c r="BA204" s="282"/>
      <c r="BB204" s="71"/>
      <c r="BC204" s="71"/>
      <c r="BD204" s="71"/>
      <c r="BE204" s="71"/>
      <c r="BF204" s="71"/>
      <c r="BG204" s="71"/>
    </row>
    <row r="205" spans="1:59" ht="6.75" customHeight="1" x14ac:dyDescent="0.15">
      <c r="A205" s="179"/>
      <c r="B205" s="507" t="s">
        <v>208</v>
      </c>
      <c r="C205" s="184"/>
      <c r="D205" s="507" t="s">
        <v>28</v>
      </c>
      <c r="E205" s="184"/>
      <c r="F205" s="187"/>
      <c r="G205" s="422"/>
      <c r="H205" s="422"/>
      <c r="I205" s="422"/>
      <c r="J205" s="422"/>
      <c r="K205" s="179"/>
      <c r="L205" s="179"/>
      <c r="M205" s="187"/>
      <c r="N205" s="184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96"/>
      <c r="AU205" s="108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</row>
    <row r="206" spans="1:59" ht="6.75" customHeight="1" x14ac:dyDescent="0.15">
      <c r="A206" s="179"/>
      <c r="B206" s="507"/>
      <c r="C206" s="184"/>
      <c r="D206" s="507"/>
      <c r="E206" s="184"/>
      <c r="F206" s="187"/>
      <c r="G206" s="179"/>
      <c r="H206" s="179"/>
      <c r="I206" s="179"/>
      <c r="J206" s="179"/>
      <c r="K206" s="179"/>
      <c r="L206" s="179"/>
      <c r="M206" s="194"/>
      <c r="N206" s="183"/>
      <c r="O206" s="382" t="s">
        <v>209</v>
      </c>
      <c r="P206" s="383"/>
      <c r="Q206" s="383"/>
      <c r="R206" s="383"/>
      <c r="S206" s="383"/>
      <c r="T206" s="386">
        <f>AB206+AI206+AB211+1</f>
        <v>10</v>
      </c>
      <c r="U206" s="504">
        <f>AC206+AJ206+AC211+1</f>
        <v>9</v>
      </c>
      <c r="V206" s="183"/>
      <c r="W206" s="382" t="s">
        <v>210</v>
      </c>
      <c r="X206" s="383"/>
      <c r="Y206" s="383"/>
      <c r="Z206" s="383"/>
      <c r="AA206" s="383"/>
      <c r="AB206" s="386">
        <v>2</v>
      </c>
      <c r="AC206" s="492">
        <v>2</v>
      </c>
      <c r="AD206" s="424" t="s">
        <v>662</v>
      </c>
      <c r="AE206" s="424"/>
      <c r="AF206" s="424"/>
      <c r="AG206" s="424"/>
      <c r="AH206" s="424"/>
      <c r="AI206" s="386">
        <v>5</v>
      </c>
      <c r="AJ206" s="492">
        <v>4</v>
      </c>
      <c r="AK206" s="511"/>
      <c r="AL206" s="511"/>
      <c r="AM206" s="511"/>
      <c r="AN206" s="511"/>
      <c r="AO206" s="511"/>
      <c r="AP206" s="380"/>
      <c r="AQ206" s="415"/>
      <c r="AR206" s="175"/>
      <c r="AU206" s="108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</row>
    <row r="207" spans="1:59" ht="6.75" customHeight="1" x14ac:dyDescent="0.15">
      <c r="A207" s="179"/>
      <c r="B207" s="507"/>
      <c r="C207" s="184"/>
      <c r="D207" s="507"/>
      <c r="E207" s="184"/>
      <c r="F207" s="187"/>
      <c r="G207" s="179"/>
      <c r="H207" s="179"/>
      <c r="I207" s="179"/>
      <c r="J207" s="179"/>
      <c r="K207" s="179"/>
      <c r="L207" s="179"/>
      <c r="M207" s="187"/>
      <c r="N207" s="284"/>
      <c r="O207" s="384"/>
      <c r="P207" s="385"/>
      <c r="Q207" s="385"/>
      <c r="R207" s="385"/>
      <c r="S207" s="385"/>
      <c r="T207" s="387"/>
      <c r="U207" s="504"/>
      <c r="V207" s="179"/>
      <c r="W207" s="384"/>
      <c r="X207" s="385"/>
      <c r="Y207" s="385"/>
      <c r="Z207" s="385"/>
      <c r="AA207" s="385"/>
      <c r="AB207" s="387"/>
      <c r="AC207" s="493"/>
      <c r="AD207" s="426"/>
      <c r="AE207" s="426"/>
      <c r="AF207" s="426"/>
      <c r="AG207" s="426"/>
      <c r="AH207" s="426"/>
      <c r="AI207" s="387"/>
      <c r="AJ207" s="493"/>
      <c r="AK207" s="511"/>
      <c r="AL207" s="511"/>
      <c r="AM207" s="511"/>
      <c r="AN207" s="511"/>
      <c r="AO207" s="511"/>
      <c r="AP207" s="380"/>
      <c r="AQ207" s="416"/>
      <c r="AR207" s="176"/>
      <c r="AU207" s="108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</row>
    <row r="208" spans="1:59" ht="6.75" customHeight="1" x14ac:dyDescent="0.15">
      <c r="A208" s="179"/>
      <c r="B208" s="507"/>
      <c r="C208" s="184"/>
      <c r="D208" s="507"/>
      <c r="E208" s="184"/>
      <c r="F208" s="187"/>
      <c r="G208" s="179"/>
      <c r="H208" s="179"/>
      <c r="I208" s="179"/>
      <c r="J208" s="179"/>
      <c r="K208" s="179"/>
      <c r="L208" s="179"/>
      <c r="M208" s="187"/>
      <c r="N208" s="184"/>
      <c r="O208" s="193"/>
      <c r="P208" s="392" t="s">
        <v>556</v>
      </c>
      <c r="Q208" s="392"/>
      <c r="R208" s="392"/>
      <c r="S208" s="392"/>
      <c r="T208" s="392"/>
      <c r="U208" s="392"/>
      <c r="V208" s="392"/>
      <c r="W208" s="392"/>
      <c r="X208" s="392"/>
      <c r="Y208" s="392"/>
      <c r="Z208" s="392"/>
      <c r="AA208" s="392"/>
      <c r="AB208" s="279"/>
      <c r="AC208" s="287"/>
      <c r="AD208" s="280"/>
      <c r="AE208" s="280"/>
      <c r="AF208" s="280"/>
      <c r="AG208" s="280"/>
      <c r="AH208" s="280"/>
      <c r="AI208" s="279"/>
      <c r="AJ208" s="287"/>
      <c r="AK208" s="289"/>
      <c r="AL208" s="289"/>
      <c r="AM208" s="289"/>
      <c r="AN208" s="289"/>
      <c r="AO208" s="289"/>
      <c r="AP208" s="279"/>
      <c r="AQ208" s="287"/>
      <c r="AR208" s="176"/>
      <c r="AU208" s="108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</row>
    <row r="209" spans="1:59" ht="6.75" customHeight="1" x14ac:dyDescent="0.15">
      <c r="A209" s="179"/>
      <c r="B209" s="507"/>
      <c r="C209" s="184"/>
      <c r="D209" s="507"/>
      <c r="E209" s="184"/>
      <c r="F209" s="187"/>
      <c r="G209" s="179"/>
      <c r="H209" s="179"/>
      <c r="I209" s="179"/>
      <c r="J209" s="179"/>
      <c r="K209" s="179"/>
      <c r="L209" s="179"/>
      <c r="M209" s="187"/>
      <c r="N209" s="184"/>
      <c r="O209" s="251"/>
      <c r="P209" s="392"/>
      <c r="Q209" s="392"/>
      <c r="R209" s="392"/>
      <c r="S209" s="392"/>
      <c r="T209" s="392"/>
      <c r="U209" s="392"/>
      <c r="V209" s="392"/>
      <c r="W209" s="392"/>
      <c r="X209" s="392"/>
      <c r="Y209" s="392"/>
      <c r="Z209" s="392"/>
      <c r="AA209" s="392"/>
      <c r="AB209" s="279"/>
      <c r="AC209" s="287"/>
      <c r="AD209" s="280"/>
      <c r="AE209" s="280"/>
      <c r="AF209" s="280"/>
      <c r="AG209" s="280"/>
      <c r="AH209" s="280"/>
      <c r="AI209" s="279"/>
      <c r="AJ209" s="287"/>
      <c r="AK209" s="289"/>
      <c r="AL209" s="289"/>
      <c r="AM209" s="289"/>
      <c r="AN209" s="289"/>
      <c r="AO209" s="289"/>
      <c r="AP209" s="279"/>
      <c r="AQ209" s="287"/>
      <c r="AR209" s="176"/>
      <c r="AU209" s="108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</row>
    <row r="210" spans="1:59" ht="6.75" customHeight="1" x14ac:dyDescent="0.15">
      <c r="A210" s="179"/>
      <c r="B210" s="507"/>
      <c r="C210" s="184"/>
      <c r="D210" s="507"/>
      <c r="E210" s="184"/>
      <c r="F210" s="187"/>
      <c r="G210" s="206"/>
      <c r="H210" s="206"/>
      <c r="I210" s="206"/>
      <c r="J210" s="206"/>
      <c r="K210" s="179"/>
      <c r="L210" s="179"/>
      <c r="M210" s="187"/>
      <c r="N210" s="184"/>
      <c r="O210" s="301"/>
      <c r="P210" s="276"/>
      <c r="Q210" s="277"/>
      <c r="R210" s="277"/>
      <c r="S210" s="277"/>
      <c r="T210" s="279"/>
      <c r="U210" s="279"/>
      <c r="V210" s="184"/>
      <c r="W210" s="285"/>
      <c r="X210" s="285"/>
      <c r="Y210" s="285"/>
      <c r="Z210" s="285"/>
      <c r="AA210" s="184"/>
      <c r="AB210" s="189"/>
      <c r="AC210" s="189"/>
      <c r="AD210" s="277"/>
      <c r="AE210" s="277"/>
      <c r="AF210" s="277"/>
      <c r="AG210" s="277"/>
      <c r="AH210" s="277"/>
      <c r="AI210" s="279"/>
      <c r="AJ210" s="279"/>
      <c r="AK210" s="277"/>
      <c r="AL210" s="277"/>
      <c r="AM210" s="277"/>
      <c r="AN210" s="277"/>
      <c r="AO210" s="277"/>
      <c r="AP210" s="279"/>
      <c r="AQ210" s="279"/>
      <c r="AR210" s="293"/>
      <c r="AU210" s="108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</row>
    <row r="211" spans="1:59" ht="6.75" customHeight="1" x14ac:dyDescent="0.15">
      <c r="A211" s="179"/>
      <c r="B211" s="507"/>
      <c r="C211" s="184"/>
      <c r="D211" s="507"/>
      <c r="E211" s="202"/>
      <c r="F211" s="508">
        <f>SUM(K198+K225)</f>
        <v>119</v>
      </c>
      <c r="G211" s="379"/>
      <c r="H211" s="379"/>
      <c r="I211" s="509"/>
      <c r="J211" s="510"/>
      <c r="K211" s="179"/>
      <c r="L211" s="179"/>
      <c r="M211" s="187"/>
      <c r="N211" s="184"/>
      <c r="O211" s="382" t="s">
        <v>211</v>
      </c>
      <c r="P211" s="383"/>
      <c r="Q211" s="383"/>
      <c r="R211" s="383"/>
      <c r="S211" s="383"/>
      <c r="T211" s="388"/>
      <c r="U211" s="388"/>
      <c r="V211" s="202"/>
      <c r="W211" s="382" t="s">
        <v>212</v>
      </c>
      <c r="X211" s="383"/>
      <c r="Y211" s="383"/>
      <c r="Z211" s="383"/>
      <c r="AA211" s="383"/>
      <c r="AB211" s="386">
        <v>2</v>
      </c>
      <c r="AC211" s="492">
        <v>2</v>
      </c>
      <c r="AD211" s="179"/>
      <c r="AE211" s="179"/>
      <c r="AF211" s="179"/>
      <c r="AG211" s="179"/>
      <c r="AH211" s="179"/>
      <c r="AI211" s="179"/>
      <c r="AJ211" s="179"/>
      <c r="AK211" s="179"/>
      <c r="AL211" s="201"/>
      <c r="AM211" s="192"/>
      <c r="AN211" s="192"/>
      <c r="AO211" s="192"/>
      <c r="AP211" s="192"/>
      <c r="AQ211" s="192"/>
      <c r="AR211" s="96"/>
      <c r="AU211" s="108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</row>
    <row r="212" spans="1:59" ht="6.75" customHeight="1" x14ac:dyDescent="0.15">
      <c r="A212" s="179"/>
      <c r="B212" s="507"/>
      <c r="C212" s="193"/>
      <c r="D212" s="507"/>
      <c r="E212" s="193"/>
      <c r="F212" s="379"/>
      <c r="G212" s="379"/>
      <c r="H212" s="379"/>
      <c r="I212" s="510"/>
      <c r="J212" s="510"/>
      <c r="K212" s="179"/>
      <c r="L212" s="179"/>
      <c r="M212" s="187"/>
      <c r="N212" s="203"/>
      <c r="O212" s="384"/>
      <c r="P212" s="385"/>
      <c r="Q212" s="385"/>
      <c r="R212" s="385"/>
      <c r="S212" s="385"/>
      <c r="T212" s="389"/>
      <c r="U212" s="389"/>
      <c r="V212" s="252"/>
      <c r="W212" s="384"/>
      <c r="X212" s="385"/>
      <c r="Y212" s="385"/>
      <c r="Z212" s="385"/>
      <c r="AA212" s="385"/>
      <c r="AB212" s="387"/>
      <c r="AC212" s="493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96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</row>
    <row r="213" spans="1:59" ht="6.75" customHeight="1" x14ac:dyDescent="0.15">
      <c r="A213" s="179"/>
      <c r="B213" s="507"/>
      <c r="C213" s="184"/>
      <c r="D213" s="507"/>
      <c r="E213" s="184"/>
      <c r="F213" s="187"/>
      <c r="G213" s="179"/>
      <c r="H213" s="179"/>
      <c r="I213" s="179"/>
      <c r="J213" s="179"/>
      <c r="K213" s="179"/>
      <c r="L213" s="179"/>
      <c r="M213" s="187"/>
      <c r="N213" s="184"/>
      <c r="O213" s="179"/>
      <c r="P213" s="179"/>
      <c r="Q213" s="179"/>
      <c r="R213" s="179"/>
      <c r="S213" s="179"/>
      <c r="T213" s="179"/>
      <c r="U213" s="179"/>
      <c r="V213" s="184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96"/>
      <c r="AU213" s="108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</row>
    <row r="214" spans="1:59" ht="6.75" customHeight="1" x14ac:dyDescent="0.15">
      <c r="A214" s="179"/>
      <c r="B214" s="507"/>
      <c r="C214" s="184"/>
      <c r="D214" s="507"/>
      <c r="E214" s="184"/>
      <c r="F214" s="187"/>
      <c r="G214" s="179"/>
      <c r="H214" s="179"/>
      <c r="I214" s="179"/>
      <c r="J214" s="179"/>
      <c r="K214" s="179"/>
      <c r="L214" s="179"/>
      <c r="M214" s="194"/>
      <c r="N214" s="183"/>
      <c r="O214" s="382" t="s">
        <v>213</v>
      </c>
      <c r="P214" s="383"/>
      <c r="Q214" s="383"/>
      <c r="R214" s="383"/>
      <c r="S214" s="383"/>
      <c r="T214" s="386">
        <f>AB214+AI214+AB217+AQ214+1</f>
        <v>10</v>
      </c>
      <c r="U214" s="504">
        <f>AC214+AJ214+1</f>
        <v>9</v>
      </c>
      <c r="V214" s="183"/>
      <c r="W214" s="382" t="s">
        <v>214</v>
      </c>
      <c r="X214" s="383"/>
      <c r="Y214" s="383"/>
      <c r="Z214" s="383"/>
      <c r="AA214" s="383"/>
      <c r="AB214" s="386">
        <v>5</v>
      </c>
      <c r="AC214" s="492">
        <v>6</v>
      </c>
      <c r="AD214" s="512" t="s">
        <v>303</v>
      </c>
      <c r="AE214" s="513"/>
      <c r="AF214" s="513"/>
      <c r="AG214" s="513"/>
      <c r="AH214" s="513"/>
      <c r="AI214" s="386">
        <v>2</v>
      </c>
      <c r="AJ214" s="492">
        <v>2</v>
      </c>
      <c r="AK214" s="179"/>
      <c r="AL214" s="179"/>
      <c r="AM214" s="179"/>
      <c r="AN214" s="179"/>
      <c r="AO214" s="179"/>
      <c r="AP214" s="179"/>
      <c r="AQ214" s="179"/>
      <c r="AR214" s="96"/>
      <c r="AU214" s="372"/>
      <c r="AV214" s="372"/>
      <c r="AW214" s="372"/>
      <c r="AX214" s="372"/>
      <c r="AY214" s="372"/>
      <c r="AZ214" s="372"/>
      <c r="BA214" s="71"/>
      <c r="BB214" s="71"/>
      <c r="BC214" s="71"/>
      <c r="BD214" s="71"/>
      <c r="BE214" s="71"/>
      <c r="BF214" s="71"/>
      <c r="BG214" s="71"/>
    </row>
    <row r="215" spans="1:59" ht="6.75" customHeight="1" x14ac:dyDescent="0.15">
      <c r="A215" s="179"/>
      <c r="B215" s="507"/>
      <c r="C215" s="184"/>
      <c r="D215" s="507"/>
      <c r="E215" s="184"/>
      <c r="F215" s="187"/>
      <c r="G215" s="179"/>
      <c r="H215" s="179"/>
      <c r="I215" s="179"/>
      <c r="J215" s="179"/>
      <c r="K215" s="179"/>
      <c r="L215" s="203"/>
      <c r="M215" s="187"/>
      <c r="N215" s="284"/>
      <c r="O215" s="384"/>
      <c r="P215" s="385"/>
      <c r="Q215" s="385"/>
      <c r="R215" s="385"/>
      <c r="S215" s="385"/>
      <c r="T215" s="387"/>
      <c r="U215" s="504"/>
      <c r="V215" s="179"/>
      <c r="W215" s="384"/>
      <c r="X215" s="385"/>
      <c r="Y215" s="385"/>
      <c r="Z215" s="385"/>
      <c r="AA215" s="385"/>
      <c r="AB215" s="387"/>
      <c r="AC215" s="493"/>
      <c r="AD215" s="514"/>
      <c r="AE215" s="514"/>
      <c r="AF215" s="514"/>
      <c r="AG215" s="514"/>
      <c r="AH215" s="514"/>
      <c r="AI215" s="387"/>
      <c r="AJ215" s="493"/>
      <c r="AK215" s="179"/>
      <c r="AL215" s="179"/>
      <c r="AM215" s="179"/>
      <c r="AN215" s="179"/>
      <c r="AO215" s="179"/>
      <c r="AP215" s="179"/>
      <c r="AQ215" s="179"/>
      <c r="AR215" s="96"/>
      <c r="AU215" s="372"/>
      <c r="AV215" s="372"/>
      <c r="AW215" s="372"/>
      <c r="AX215" s="372"/>
      <c r="AY215" s="372"/>
      <c r="AZ215" s="372"/>
      <c r="BA215" s="71"/>
      <c r="BB215" s="71"/>
      <c r="BC215" s="71"/>
      <c r="BD215" s="71"/>
      <c r="BE215" s="71"/>
      <c r="BF215" s="71"/>
      <c r="BG215" s="71"/>
    </row>
    <row r="216" spans="1:59" ht="6.75" customHeight="1" x14ac:dyDescent="0.15">
      <c r="A216" s="179"/>
      <c r="B216" s="507"/>
      <c r="C216" s="184"/>
      <c r="D216" s="507"/>
      <c r="E216" s="184"/>
      <c r="F216" s="187"/>
      <c r="G216" s="179"/>
      <c r="H216" s="179"/>
      <c r="I216" s="179"/>
      <c r="J216" s="179"/>
      <c r="K216" s="179"/>
      <c r="L216" s="203"/>
      <c r="M216" s="187"/>
      <c r="N216" s="184"/>
      <c r="O216" s="179"/>
      <c r="P216" s="253"/>
      <c r="Q216" s="236"/>
      <c r="R216" s="236"/>
      <c r="S216" s="236"/>
      <c r="T216" s="236"/>
      <c r="U216" s="236"/>
      <c r="V216" s="236"/>
      <c r="W216" s="236"/>
      <c r="X216" s="277"/>
      <c r="Y216" s="277"/>
      <c r="Z216" s="277"/>
      <c r="AA216" s="277"/>
      <c r="AB216" s="279"/>
      <c r="AC216" s="287"/>
      <c r="AD216" s="291"/>
      <c r="AE216" s="291"/>
      <c r="AF216" s="291"/>
      <c r="AG216" s="291"/>
      <c r="AH216" s="291"/>
      <c r="AI216" s="279"/>
      <c r="AJ216" s="287"/>
      <c r="AK216" s="179"/>
      <c r="AL216" s="179"/>
      <c r="AM216" s="179"/>
      <c r="AN216" s="179"/>
      <c r="AO216" s="179"/>
      <c r="AP216" s="179"/>
      <c r="AQ216" s="179"/>
      <c r="AR216" s="96"/>
      <c r="AU216" s="282"/>
      <c r="AV216" s="282"/>
      <c r="AW216" s="282"/>
      <c r="AX216" s="282"/>
      <c r="AY216" s="282"/>
      <c r="AZ216" s="282"/>
      <c r="BA216" s="71"/>
      <c r="BB216" s="71"/>
      <c r="BC216" s="71"/>
      <c r="BD216" s="71"/>
      <c r="BE216" s="71"/>
      <c r="BF216" s="71"/>
      <c r="BG216" s="71"/>
    </row>
    <row r="217" spans="1:59" ht="6.75" customHeight="1" x14ac:dyDescent="0.15">
      <c r="A217" s="179"/>
      <c r="B217" s="184"/>
      <c r="C217" s="184"/>
      <c r="D217" s="184"/>
      <c r="E217" s="184"/>
      <c r="F217" s="187"/>
      <c r="G217" s="179"/>
      <c r="H217" s="179"/>
      <c r="I217" s="179"/>
      <c r="J217" s="179"/>
      <c r="K217" s="179"/>
      <c r="L217" s="203"/>
      <c r="M217" s="194"/>
      <c r="N217" s="183"/>
      <c r="O217" s="382" t="s">
        <v>30</v>
      </c>
      <c r="P217" s="383"/>
      <c r="Q217" s="383"/>
      <c r="R217" s="383"/>
      <c r="S217" s="383"/>
      <c r="T217" s="388"/>
      <c r="U217" s="504">
        <f>AC217+1</f>
        <v>4</v>
      </c>
      <c r="V217" s="285"/>
      <c r="W217" s="515" t="s">
        <v>215</v>
      </c>
      <c r="X217" s="516"/>
      <c r="Y217" s="516"/>
      <c r="Z217" s="516"/>
      <c r="AA217" s="516"/>
      <c r="AB217" s="519">
        <v>2</v>
      </c>
      <c r="AC217" s="492">
        <v>3</v>
      </c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96"/>
      <c r="AU217" s="108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</row>
    <row r="218" spans="1:59" ht="6.75" customHeight="1" x14ac:dyDescent="0.15">
      <c r="A218" s="179"/>
      <c r="B218" s="184"/>
      <c r="C218" s="179"/>
      <c r="D218" s="179"/>
      <c r="E218" s="179"/>
      <c r="F218" s="187"/>
      <c r="G218" s="179"/>
      <c r="H218" s="179"/>
      <c r="I218" s="179"/>
      <c r="J218" s="179"/>
      <c r="K218" s="192"/>
      <c r="L218" s="237"/>
      <c r="M218" s="187"/>
      <c r="N218" s="184"/>
      <c r="O218" s="384"/>
      <c r="P218" s="385"/>
      <c r="Q218" s="385"/>
      <c r="R218" s="385"/>
      <c r="S218" s="385"/>
      <c r="T218" s="389"/>
      <c r="U218" s="504"/>
      <c r="V218" s="179"/>
      <c r="W218" s="517"/>
      <c r="X218" s="518"/>
      <c r="Y218" s="518"/>
      <c r="Z218" s="518"/>
      <c r="AA218" s="518"/>
      <c r="AB218" s="520"/>
      <c r="AC218" s="493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201"/>
      <c r="AN218" s="201"/>
      <c r="AO218" s="201"/>
      <c r="AP218" s="201"/>
      <c r="AQ218" s="201"/>
      <c r="AR218" s="96"/>
      <c r="AU218" s="108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</row>
    <row r="219" spans="1:59" ht="6.75" customHeight="1" x14ac:dyDescent="0.15">
      <c r="A219" s="179"/>
      <c r="B219" s="184"/>
      <c r="C219" s="179"/>
      <c r="D219" s="179"/>
      <c r="E219" s="179"/>
      <c r="F219" s="187"/>
      <c r="G219" s="179"/>
      <c r="H219" s="179"/>
      <c r="I219" s="179"/>
      <c r="J219" s="179"/>
      <c r="K219" s="192"/>
      <c r="L219" s="237"/>
      <c r="M219" s="187"/>
      <c r="N219" s="184"/>
      <c r="O219" s="179"/>
      <c r="P219" s="179"/>
      <c r="Q219" s="179"/>
      <c r="R219" s="179"/>
      <c r="S219" s="179"/>
      <c r="T219" s="179"/>
      <c r="U219" s="179"/>
      <c r="V219" s="179"/>
      <c r="W219" s="277"/>
      <c r="X219" s="277"/>
      <c r="Y219" s="277"/>
      <c r="Z219" s="277"/>
      <c r="AA219" s="277"/>
      <c r="AB219" s="279"/>
      <c r="AC219" s="287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201"/>
      <c r="AN219" s="201"/>
      <c r="AO219" s="201"/>
      <c r="AP219" s="201"/>
      <c r="AQ219" s="201"/>
      <c r="AR219" s="96"/>
      <c r="AU219" s="108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</row>
    <row r="220" spans="1:59" ht="6.75" customHeight="1" x14ac:dyDescent="0.15">
      <c r="A220" s="179"/>
      <c r="B220" s="184"/>
      <c r="C220" s="184"/>
      <c r="D220" s="184"/>
      <c r="E220" s="184"/>
      <c r="F220" s="187"/>
      <c r="G220" s="179"/>
      <c r="H220" s="179"/>
      <c r="I220" s="179"/>
      <c r="J220" s="179"/>
      <c r="K220" s="179"/>
      <c r="L220" s="203"/>
      <c r="M220" s="194"/>
      <c r="N220" s="183"/>
      <c r="O220" s="382" t="s">
        <v>29</v>
      </c>
      <c r="P220" s="383"/>
      <c r="Q220" s="383"/>
      <c r="R220" s="383"/>
      <c r="S220" s="383"/>
      <c r="T220" s="386">
        <v>6</v>
      </c>
      <c r="U220" s="504">
        <f>AC220+AJ220+1</f>
        <v>6</v>
      </c>
      <c r="V220" s="183"/>
      <c r="W220" s="382" t="s">
        <v>132</v>
      </c>
      <c r="X220" s="383"/>
      <c r="Y220" s="383"/>
      <c r="Z220" s="383"/>
      <c r="AA220" s="383"/>
      <c r="AB220" s="386">
        <v>2</v>
      </c>
      <c r="AC220" s="492">
        <v>1</v>
      </c>
      <c r="AD220" s="383" t="s">
        <v>216</v>
      </c>
      <c r="AE220" s="383"/>
      <c r="AF220" s="383"/>
      <c r="AG220" s="383"/>
      <c r="AH220" s="383"/>
      <c r="AI220" s="386">
        <v>4</v>
      </c>
      <c r="AJ220" s="377">
        <v>4</v>
      </c>
      <c r="AK220" s="179"/>
      <c r="AL220" s="179"/>
      <c r="AM220" s="179"/>
      <c r="AN220" s="179"/>
      <c r="AO220" s="179"/>
      <c r="AP220" s="179"/>
      <c r="AQ220" s="179"/>
      <c r="AR220" s="96"/>
      <c r="AU220" s="372"/>
      <c r="AV220" s="372"/>
      <c r="AW220" s="372"/>
      <c r="AX220" s="372"/>
      <c r="AY220" s="372"/>
      <c r="AZ220" s="372"/>
      <c r="BA220" s="71"/>
      <c r="BB220" s="71"/>
      <c r="BC220" s="71"/>
      <c r="BD220" s="71"/>
      <c r="BE220" s="71"/>
      <c r="BF220" s="71"/>
      <c r="BG220" s="71"/>
    </row>
    <row r="221" spans="1:59" ht="6.75" customHeight="1" x14ac:dyDescent="0.15">
      <c r="A221" s="179"/>
      <c r="B221" s="184"/>
      <c r="C221" s="184"/>
      <c r="D221" s="179"/>
      <c r="E221" s="179"/>
      <c r="F221" s="187"/>
      <c r="G221" s="179"/>
      <c r="H221" s="179"/>
      <c r="I221" s="179"/>
      <c r="J221" s="179"/>
      <c r="K221" s="179"/>
      <c r="L221" s="184"/>
      <c r="M221" s="284"/>
      <c r="N221" s="193"/>
      <c r="O221" s="384"/>
      <c r="P221" s="385"/>
      <c r="Q221" s="385"/>
      <c r="R221" s="385"/>
      <c r="S221" s="385"/>
      <c r="T221" s="387"/>
      <c r="U221" s="504"/>
      <c r="V221" s="179"/>
      <c r="W221" s="384"/>
      <c r="X221" s="385"/>
      <c r="Y221" s="385"/>
      <c r="Z221" s="385"/>
      <c r="AA221" s="385"/>
      <c r="AB221" s="387"/>
      <c r="AC221" s="493"/>
      <c r="AD221" s="385"/>
      <c r="AE221" s="385"/>
      <c r="AF221" s="385"/>
      <c r="AG221" s="385"/>
      <c r="AH221" s="385"/>
      <c r="AI221" s="387"/>
      <c r="AJ221" s="378"/>
      <c r="AK221" s="179"/>
      <c r="AL221" s="179"/>
      <c r="AM221" s="179"/>
      <c r="AN221" s="179"/>
      <c r="AO221" s="179"/>
      <c r="AP221" s="179"/>
      <c r="AQ221" s="179"/>
      <c r="AR221" s="96"/>
      <c r="AU221" s="372"/>
      <c r="AV221" s="372"/>
      <c r="AW221" s="372"/>
      <c r="AX221" s="372"/>
      <c r="AY221" s="372"/>
      <c r="AZ221" s="372"/>
      <c r="BA221" s="71"/>
      <c r="BB221" s="71"/>
      <c r="BC221" s="71"/>
      <c r="BD221" s="71"/>
      <c r="BE221" s="71"/>
      <c r="BF221" s="71"/>
      <c r="BG221" s="71"/>
    </row>
    <row r="222" spans="1:59" ht="6.75" customHeight="1" x14ac:dyDescent="0.15">
      <c r="A222" s="179"/>
      <c r="B222" s="184"/>
      <c r="C222" s="179"/>
      <c r="D222" s="179"/>
      <c r="E222" s="179"/>
      <c r="F222" s="187"/>
      <c r="G222" s="179"/>
      <c r="H222" s="179"/>
      <c r="I222" s="179"/>
      <c r="J222" s="179"/>
      <c r="K222" s="179"/>
      <c r="L222" s="184"/>
      <c r="M222" s="184"/>
      <c r="N222" s="184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87"/>
      <c r="AD222" s="277"/>
      <c r="AE222" s="277"/>
      <c r="AF222" s="277"/>
      <c r="AG222" s="277"/>
      <c r="AH222" s="277"/>
      <c r="AI222" s="279"/>
      <c r="AJ222" s="287"/>
      <c r="AK222" s="179"/>
      <c r="AL222" s="179"/>
      <c r="AM222" s="179"/>
      <c r="AN222" s="179"/>
      <c r="AO222" s="179"/>
      <c r="AP222" s="179"/>
      <c r="AQ222" s="179"/>
      <c r="AR222" s="96"/>
      <c r="AU222" s="108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</row>
    <row r="223" spans="1:59" ht="6.75" customHeight="1" x14ac:dyDescent="0.15">
      <c r="A223" s="179"/>
      <c r="B223" s="184"/>
      <c r="C223" s="179"/>
      <c r="D223" s="179"/>
      <c r="E223" s="179"/>
      <c r="F223" s="187"/>
      <c r="G223" s="179"/>
      <c r="H223" s="179"/>
      <c r="I223" s="179"/>
      <c r="J223" s="179"/>
      <c r="K223" s="179"/>
      <c r="L223" s="184"/>
      <c r="M223" s="184"/>
      <c r="N223" s="184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279"/>
      <c r="AD223" s="277"/>
      <c r="AE223" s="277"/>
      <c r="AF223" s="277"/>
      <c r="AG223" s="277"/>
      <c r="AH223" s="277"/>
      <c r="AI223" s="279"/>
      <c r="AJ223" s="279"/>
      <c r="AK223" s="179"/>
      <c r="AL223" s="179"/>
      <c r="AM223" s="179"/>
      <c r="AN223" s="179"/>
      <c r="AO223" s="179"/>
      <c r="AP223" s="179"/>
      <c r="AQ223" s="179"/>
      <c r="AR223" s="96"/>
      <c r="AU223" s="108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</row>
    <row r="224" spans="1:59" ht="6.75" customHeight="1" x14ac:dyDescent="0.15">
      <c r="A224" s="179"/>
      <c r="B224" s="184"/>
      <c r="C224" s="184"/>
      <c r="D224" s="184"/>
      <c r="E224" s="184"/>
      <c r="F224" s="187"/>
      <c r="G224" s="179"/>
      <c r="H224" s="179"/>
      <c r="I224" s="179"/>
      <c r="J224" s="179"/>
      <c r="K224" s="179"/>
      <c r="L224" s="179"/>
      <c r="M224" s="184"/>
      <c r="N224" s="184"/>
      <c r="O224" s="277"/>
      <c r="P224" s="277"/>
      <c r="Q224" s="277"/>
      <c r="R224" s="277"/>
      <c r="S224" s="277"/>
      <c r="T224" s="279"/>
      <c r="U224" s="279"/>
      <c r="V224" s="179"/>
      <c r="W224" s="277"/>
      <c r="X224" s="277"/>
      <c r="Y224" s="277"/>
      <c r="Z224" s="277"/>
      <c r="AA224" s="277"/>
      <c r="AB224" s="279"/>
      <c r="AC224" s="279"/>
      <c r="AD224" s="277"/>
      <c r="AE224" s="277"/>
      <c r="AF224" s="277"/>
      <c r="AG224" s="277"/>
      <c r="AH224" s="277"/>
      <c r="AI224" s="279"/>
      <c r="AJ224" s="279"/>
      <c r="AK224" s="277"/>
      <c r="AL224" s="277"/>
      <c r="AM224" s="279"/>
      <c r="AN224" s="277"/>
      <c r="AO224" s="277"/>
      <c r="AP224" s="277"/>
      <c r="AQ224" s="277"/>
      <c r="AR224" s="296"/>
      <c r="AS224" s="99"/>
      <c r="AT224" s="99"/>
      <c r="AU224" s="108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</row>
    <row r="225" spans="1:59" ht="6.75" customHeight="1" x14ac:dyDescent="0.15">
      <c r="A225" s="179"/>
      <c r="B225" s="184"/>
      <c r="C225" s="184"/>
      <c r="D225" s="184"/>
      <c r="E225" s="184"/>
      <c r="F225" s="202"/>
      <c r="G225" s="382" t="s">
        <v>217</v>
      </c>
      <c r="H225" s="383"/>
      <c r="I225" s="383"/>
      <c r="J225" s="390"/>
      <c r="K225" s="377">
        <f>U225+U228+U231+U234+U241+U248+U253+J227+J229</f>
        <v>70</v>
      </c>
      <c r="L225" s="285"/>
      <c r="M225" s="285"/>
      <c r="N225" s="183"/>
      <c r="O225" s="382" t="s">
        <v>219</v>
      </c>
      <c r="P225" s="383"/>
      <c r="Q225" s="383"/>
      <c r="R225" s="383"/>
      <c r="S225" s="383"/>
      <c r="T225" s="386">
        <f>AB225+1</f>
        <v>6</v>
      </c>
      <c r="U225" s="388">
        <f>AC225+AJ225+AQ225</f>
        <v>8</v>
      </c>
      <c r="V225" s="183"/>
      <c r="W225" s="382" t="s">
        <v>132</v>
      </c>
      <c r="X225" s="383"/>
      <c r="Y225" s="383"/>
      <c r="Z225" s="383"/>
      <c r="AA225" s="383"/>
      <c r="AB225" s="386">
        <v>5</v>
      </c>
      <c r="AC225" s="377">
        <v>2</v>
      </c>
      <c r="AD225" s="512" t="s">
        <v>220</v>
      </c>
      <c r="AE225" s="513"/>
      <c r="AF225" s="513"/>
      <c r="AG225" s="513"/>
      <c r="AH225" s="513"/>
      <c r="AI225" s="386">
        <v>3</v>
      </c>
      <c r="AJ225" s="377">
        <v>3</v>
      </c>
      <c r="AK225" s="512" t="s">
        <v>255</v>
      </c>
      <c r="AL225" s="512"/>
      <c r="AM225" s="512"/>
      <c r="AN225" s="512"/>
      <c r="AO225" s="512"/>
      <c r="AP225" s="386">
        <v>3</v>
      </c>
      <c r="AQ225" s="377">
        <v>3</v>
      </c>
      <c r="AR225" s="96"/>
      <c r="AU225" s="372"/>
      <c r="AV225" s="372"/>
      <c r="AW225" s="372"/>
      <c r="AX225" s="372"/>
      <c r="AY225" s="372"/>
      <c r="AZ225" s="372"/>
      <c r="BA225" s="71"/>
      <c r="BB225" s="71"/>
      <c r="BC225" s="71"/>
      <c r="BD225" s="71"/>
      <c r="BE225" s="71"/>
      <c r="BF225" s="71"/>
      <c r="BG225" s="71"/>
    </row>
    <row r="226" spans="1:59" ht="6.75" customHeight="1" x14ac:dyDescent="0.15">
      <c r="A226" s="179"/>
      <c r="B226" s="179"/>
      <c r="C226" s="184"/>
      <c r="D226" s="184"/>
      <c r="E226" s="184"/>
      <c r="F226" s="203"/>
      <c r="G226" s="384"/>
      <c r="H226" s="385"/>
      <c r="I226" s="385"/>
      <c r="J226" s="391"/>
      <c r="K226" s="437"/>
      <c r="L226" s="193"/>
      <c r="M226" s="186"/>
      <c r="N226" s="284"/>
      <c r="O226" s="384"/>
      <c r="P226" s="385"/>
      <c r="Q226" s="385"/>
      <c r="R226" s="385"/>
      <c r="S226" s="385"/>
      <c r="T226" s="387"/>
      <c r="U226" s="389"/>
      <c r="V226" s="179"/>
      <c r="W226" s="384"/>
      <c r="X226" s="385"/>
      <c r="Y226" s="385"/>
      <c r="Z226" s="385"/>
      <c r="AA226" s="385"/>
      <c r="AB226" s="387"/>
      <c r="AC226" s="378"/>
      <c r="AD226" s="514"/>
      <c r="AE226" s="514"/>
      <c r="AF226" s="514"/>
      <c r="AG226" s="514"/>
      <c r="AH226" s="514"/>
      <c r="AI226" s="387"/>
      <c r="AJ226" s="378"/>
      <c r="AK226" s="521"/>
      <c r="AL226" s="521"/>
      <c r="AM226" s="521"/>
      <c r="AN226" s="521"/>
      <c r="AO226" s="521"/>
      <c r="AP226" s="387"/>
      <c r="AQ226" s="378"/>
      <c r="AR226" s="96"/>
      <c r="AU226" s="372"/>
      <c r="AV226" s="372"/>
      <c r="AW226" s="372"/>
      <c r="AX226" s="372"/>
      <c r="AY226" s="372"/>
      <c r="AZ226" s="372"/>
      <c r="BA226" s="71"/>
      <c r="BB226" s="71"/>
      <c r="BC226" s="71"/>
      <c r="BD226" s="71"/>
      <c r="BE226" s="71"/>
      <c r="BF226" s="71"/>
      <c r="BG226" s="71"/>
    </row>
    <row r="227" spans="1:59" ht="6.75" customHeight="1" x14ac:dyDescent="0.15">
      <c r="A227" s="179"/>
      <c r="B227" s="179"/>
      <c r="C227" s="184"/>
      <c r="D227" s="184"/>
      <c r="E227" s="184"/>
      <c r="F227" s="184"/>
      <c r="G227" s="383" t="s">
        <v>118</v>
      </c>
      <c r="H227" s="383"/>
      <c r="I227" s="383"/>
      <c r="J227" s="386">
        <v>1</v>
      </c>
      <c r="K227" s="297"/>
      <c r="L227" s="203"/>
      <c r="M227" s="187"/>
      <c r="N227" s="184"/>
      <c r="O227" s="277"/>
      <c r="P227" s="277"/>
      <c r="Q227" s="277"/>
      <c r="R227" s="277"/>
      <c r="S227" s="277"/>
      <c r="T227" s="279"/>
      <c r="U227" s="279"/>
      <c r="V227" s="179"/>
      <c r="W227" s="277"/>
      <c r="X227" s="277"/>
      <c r="Y227" s="277"/>
      <c r="Z227" s="277"/>
      <c r="AA227" s="277"/>
      <c r="AB227" s="279"/>
      <c r="AC227" s="279"/>
      <c r="AD227" s="277"/>
      <c r="AE227" s="277"/>
      <c r="AF227" s="277"/>
      <c r="AG227" s="277"/>
      <c r="AH227" s="277"/>
      <c r="AI227" s="279"/>
      <c r="AJ227" s="279"/>
      <c r="AK227" s="179"/>
      <c r="AL227" s="179"/>
      <c r="AM227" s="179"/>
      <c r="AN227" s="179"/>
      <c r="AO227" s="179"/>
      <c r="AP227" s="179"/>
      <c r="AQ227" s="179"/>
      <c r="AR227" s="96"/>
      <c r="AU227" s="108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</row>
    <row r="228" spans="1:59" ht="6.75" customHeight="1" x14ac:dyDescent="0.15">
      <c r="A228" s="179"/>
      <c r="B228" s="179"/>
      <c r="C228" s="184"/>
      <c r="D228" s="184"/>
      <c r="E228" s="184"/>
      <c r="F228" s="184"/>
      <c r="G228" s="379"/>
      <c r="H228" s="379"/>
      <c r="I228" s="379"/>
      <c r="J228" s="380"/>
      <c r="K228" s="297"/>
      <c r="L228" s="203"/>
      <c r="M228" s="285"/>
      <c r="N228" s="183"/>
      <c r="O228" s="382" t="s">
        <v>218</v>
      </c>
      <c r="P228" s="383"/>
      <c r="Q228" s="383"/>
      <c r="R228" s="383"/>
      <c r="S228" s="383"/>
      <c r="T228" s="386">
        <f>AB228+AI228+AP228</f>
        <v>3</v>
      </c>
      <c r="U228" s="388">
        <f>AC228+1</f>
        <v>8</v>
      </c>
      <c r="V228" s="183"/>
      <c r="W228" s="382" t="s">
        <v>178</v>
      </c>
      <c r="X228" s="383"/>
      <c r="Y228" s="383"/>
      <c r="Z228" s="383"/>
      <c r="AA228" s="383"/>
      <c r="AB228" s="386">
        <v>3</v>
      </c>
      <c r="AC228" s="377">
        <v>7</v>
      </c>
      <c r="AD228" s="343"/>
      <c r="AE228" s="344"/>
      <c r="AF228" s="344"/>
      <c r="AG228" s="344"/>
      <c r="AH228" s="344"/>
      <c r="AI228" s="189"/>
      <c r="AJ228" s="230"/>
      <c r="AK228" s="345"/>
      <c r="AL228" s="345"/>
      <c r="AM228" s="345"/>
      <c r="AN228" s="345"/>
      <c r="AO228" s="345"/>
      <c r="AP228" s="380"/>
      <c r="AQ228" s="415"/>
      <c r="AR228" s="96"/>
      <c r="AU228" s="108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</row>
    <row r="229" spans="1:59" ht="6.75" customHeight="1" x14ac:dyDescent="0.15">
      <c r="A229" s="179"/>
      <c r="B229" s="179"/>
      <c r="C229" s="184"/>
      <c r="D229" s="184"/>
      <c r="E229" s="184"/>
      <c r="F229" s="184"/>
      <c r="G229" s="379" t="s">
        <v>119</v>
      </c>
      <c r="H229" s="379"/>
      <c r="I229" s="379"/>
      <c r="J229" s="380">
        <v>1</v>
      </c>
      <c r="K229" s="297"/>
      <c r="L229" s="203"/>
      <c r="M229" s="186"/>
      <c r="N229" s="284"/>
      <c r="O229" s="384"/>
      <c r="P229" s="385"/>
      <c r="Q229" s="385"/>
      <c r="R229" s="385"/>
      <c r="S229" s="385"/>
      <c r="T229" s="387"/>
      <c r="U229" s="389"/>
      <c r="V229" s="179"/>
      <c r="W229" s="384"/>
      <c r="X229" s="385"/>
      <c r="Y229" s="385"/>
      <c r="Z229" s="385"/>
      <c r="AA229" s="385"/>
      <c r="AB229" s="387"/>
      <c r="AC229" s="378"/>
      <c r="AD229" s="346"/>
      <c r="AE229" s="344"/>
      <c r="AF229" s="344"/>
      <c r="AG229" s="344"/>
      <c r="AH229" s="344"/>
      <c r="AI229" s="189"/>
      <c r="AJ229" s="231"/>
      <c r="AK229" s="345"/>
      <c r="AL229" s="345"/>
      <c r="AM229" s="345"/>
      <c r="AN229" s="345"/>
      <c r="AO229" s="345"/>
      <c r="AP229" s="380"/>
      <c r="AQ229" s="416"/>
      <c r="AR229" s="96"/>
      <c r="AU229" s="108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</row>
    <row r="230" spans="1:59" ht="6.75" customHeight="1" x14ac:dyDescent="0.15">
      <c r="A230" s="179"/>
      <c r="B230" s="179"/>
      <c r="C230" s="179"/>
      <c r="D230" s="179"/>
      <c r="E230" s="179"/>
      <c r="F230" s="179"/>
      <c r="G230" s="379"/>
      <c r="H230" s="379"/>
      <c r="I230" s="379"/>
      <c r="J230" s="380"/>
      <c r="K230" s="184"/>
      <c r="L230" s="203"/>
      <c r="M230" s="187"/>
      <c r="N230" s="184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96"/>
      <c r="AU230" s="108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</row>
    <row r="231" spans="1:59" ht="6.75" customHeight="1" x14ac:dyDescent="0.15">
      <c r="A231" s="179"/>
      <c r="B231" s="179"/>
      <c r="C231" s="179"/>
      <c r="D231" s="179"/>
      <c r="E231" s="179"/>
      <c r="F231" s="179"/>
      <c r="G231" s="422" t="s">
        <v>256</v>
      </c>
      <c r="H231" s="422"/>
      <c r="I231" s="422"/>
      <c r="J231" s="422"/>
      <c r="K231" s="184"/>
      <c r="L231" s="203"/>
      <c r="M231" s="194"/>
      <c r="N231" s="183"/>
      <c r="O231" s="522" t="s">
        <v>31</v>
      </c>
      <c r="P231" s="523"/>
      <c r="Q231" s="523"/>
      <c r="R231" s="523"/>
      <c r="S231" s="523"/>
      <c r="T231" s="386">
        <f>AB231+AI231</f>
        <v>3</v>
      </c>
      <c r="U231" s="388">
        <f>AC231+AJ231+AQ231+1+1</f>
        <v>8</v>
      </c>
      <c r="V231" s="183"/>
      <c r="W231" s="382" t="s">
        <v>132</v>
      </c>
      <c r="X231" s="383"/>
      <c r="Y231" s="383"/>
      <c r="Z231" s="383"/>
      <c r="AA231" s="383"/>
      <c r="AB231" s="386">
        <v>2</v>
      </c>
      <c r="AC231" s="377">
        <v>2</v>
      </c>
      <c r="AD231" s="383" t="s">
        <v>221</v>
      </c>
      <c r="AE231" s="383"/>
      <c r="AF231" s="383"/>
      <c r="AG231" s="383"/>
      <c r="AH231" s="383"/>
      <c r="AI231" s="386">
        <v>1</v>
      </c>
      <c r="AJ231" s="377">
        <v>1</v>
      </c>
      <c r="AK231" s="382" t="s">
        <v>222</v>
      </c>
      <c r="AL231" s="383"/>
      <c r="AM231" s="383"/>
      <c r="AN231" s="383"/>
      <c r="AO231" s="383"/>
      <c r="AP231" s="386">
        <v>2</v>
      </c>
      <c r="AQ231" s="377">
        <v>3</v>
      </c>
      <c r="AR231" s="96"/>
      <c r="AU231" s="108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</row>
    <row r="232" spans="1:59" ht="6.75" customHeight="1" x14ac:dyDescent="0.15">
      <c r="A232" s="179"/>
      <c r="B232" s="179"/>
      <c r="C232" s="179"/>
      <c r="D232" s="179"/>
      <c r="E232" s="179"/>
      <c r="F232" s="179"/>
      <c r="G232" s="422"/>
      <c r="H232" s="422"/>
      <c r="I232" s="422"/>
      <c r="J232" s="422"/>
      <c r="K232" s="304"/>
      <c r="L232" s="254"/>
      <c r="M232" s="255"/>
      <c r="N232" s="193"/>
      <c r="O232" s="524"/>
      <c r="P232" s="525"/>
      <c r="Q232" s="525"/>
      <c r="R232" s="525"/>
      <c r="S232" s="525"/>
      <c r="T232" s="387"/>
      <c r="U232" s="389"/>
      <c r="V232" s="179"/>
      <c r="W232" s="384"/>
      <c r="X232" s="385"/>
      <c r="Y232" s="385"/>
      <c r="Z232" s="385"/>
      <c r="AA232" s="385"/>
      <c r="AB232" s="387"/>
      <c r="AC232" s="378"/>
      <c r="AD232" s="385"/>
      <c r="AE232" s="385"/>
      <c r="AF232" s="385"/>
      <c r="AG232" s="385"/>
      <c r="AH232" s="385"/>
      <c r="AI232" s="387"/>
      <c r="AJ232" s="378"/>
      <c r="AK232" s="384"/>
      <c r="AL232" s="385"/>
      <c r="AM232" s="385"/>
      <c r="AN232" s="385"/>
      <c r="AO232" s="385"/>
      <c r="AP232" s="387"/>
      <c r="AQ232" s="378"/>
      <c r="AR232" s="96"/>
      <c r="AU232" s="108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</row>
    <row r="233" spans="1:59" ht="15.75" customHeight="1" x14ac:dyDescent="0.15">
      <c r="A233" s="179"/>
      <c r="B233" s="179"/>
      <c r="C233" s="179"/>
      <c r="D233" s="179"/>
      <c r="E233" s="179"/>
      <c r="F233" s="179"/>
      <c r="G233" s="201"/>
      <c r="H233" s="192"/>
      <c r="I233" s="192"/>
      <c r="J233" s="192"/>
      <c r="K233" s="192"/>
      <c r="L233" s="254"/>
      <c r="M233" s="256"/>
      <c r="N233" s="184"/>
      <c r="O233" s="526" t="s">
        <v>557</v>
      </c>
      <c r="P233" s="526"/>
      <c r="Q233" s="526"/>
      <c r="R233" s="526"/>
      <c r="S233" s="526"/>
      <c r="T233" s="526"/>
      <c r="U233" s="526"/>
      <c r="V233" s="526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96"/>
      <c r="AU233" s="108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</row>
    <row r="234" spans="1:59" ht="6.75" customHeight="1" x14ac:dyDescent="0.15">
      <c r="A234" s="179"/>
      <c r="B234" s="195"/>
      <c r="C234" s="250"/>
      <c r="D234" s="250"/>
      <c r="E234" s="250"/>
      <c r="F234" s="250"/>
      <c r="G234" s="250"/>
      <c r="H234" s="250"/>
      <c r="I234" s="250"/>
      <c r="J234" s="250"/>
      <c r="K234" s="257"/>
      <c r="L234" s="203"/>
      <c r="M234" s="194"/>
      <c r="N234" s="183"/>
      <c r="O234" s="382" t="s">
        <v>223</v>
      </c>
      <c r="P234" s="383"/>
      <c r="Q234" s="383"/>
      <c r="R234" s="383"/>
      <c r="S234" s="383"/>
      <c r="T234" s="386">
        <f>AB234+AI234+AP234+AB236+AI236+AP236+AB238+AI238+AP238</f>
        <v>31</v>
      </c>
      <c r="U234" s="388">
        <f>AC234+AJ234+AQ234+AC236+AJ236+AQ236+AC238+AJ238+AQ238</f>
        <v>31</v>
      </c>
      <c r="V234" s="183"/>
      <c r="W234" s="382" t="s">
        <v>32</v>
      </c>
      <c r="X234" s="383"/>
      <c r="Y234" s="383"/>
      <c r="Z234" s="383"/>
      <c r="AA234" s="383"/>
      <c r="AB234" s="386">
        <v>4</v>
      </c>
      <c r="AC234" s="377">
        <v>3</v>
      </c>
      <c r="AD234" s="406" t="s">
        <v>33</v>
      </c>
      <c r="AE234" s="406"/>
      <c r="AF234" s="406"/>
      <c r="AG234" s="406"/>
      <c r="AH234" s="406"/>
      <c r="AI234" s="386">
        <v>3</v>
      </c>
      <c r="AJ234" s="377">
        <v>3</v>
      </c>
      <c r="AK234" s="383" t="s">
        <v>34</v>
      </c>
      <c r="AL234" s="383"/>
      <c r="AM234" s="383"/>
      <c r="AN234" s="383"/>
      <c r="AO234" s="383"/>
      <c r="AP234" s="386">
        <v>3</v>
      </c>
      <c r="AQ234" s="377">
        <v>4</v>
      </c>
      <c r="AR234" s="175"/>
    </row>
    <row r="235" spans="1:59" ht="6.75" customHeight="1" x14ac:dyDescent="0.15">
      <c r="A235" s="179"/>
      <c r="B235" s="250"/>
      <c r="C235" s="250"/>
      <c r="D235" s="250"/>
      <c r="E235" s="250"/>
      <c r="F235" s="250"/>
      <c r="G235" s="250"/>
      <c r="H235" s="250"/>
      <c r="I235" s="250"/>
      <c r="J235" s="250"/>
      <c r="K235" s="205"/>
      <c r="L235" s="203"/>
      <c r="M235" s="186"/>
      <c r="N235" s="193"/>
      <c r="O235" s="384"/>
      <c r="P235" s="385"/>
      <c r="Q235" s="385"/>
      <c r="R235" s="385"/>
      <c r="S235" s="385"/>
      <c r="T235" s="387"/>
      <c r="U235" s="389"/>
      <c r="V235" s="179"/>
      <c r="W235" s="384"/>
      <c r="X235" s="385"/>
      <c r="Y235" s="385"/>
      <c r="Z235" s="385"/>
      <c r="AA235" s="385"/>
      <c r="AB235" s="387"/>
      <c r="AC235" s="378"/>
      <c r="AD235" s="527"/>
      <c r="AE235" s="527"/>
      <c r="AF235" s="527"/>
      <c r="AG235" s="527"/>
      <c r="AH235" s="527"/>
      <c r="AI235" s="387"/>
      <c r="AJ235" s="378"/>
      <c r="AK235" s="385"/>
      <c r="AL235" s="385"/>
      <c r="AM235" s="385"/>
      <c r="AN235" s="385"/>
      <c r="AO235" s="385"/>
      <c r="AP235" s="387"/>
      <c r="AQ235" s="378"/>
      <c r="AR235" s="176"/>
    </row>
    <row r="236" spans="1:59" ht="6.75" customHeight="1" x14ac:dyDescent="0.15">
      <c r="A236" s="179"/>
      <c r="B236" s="250"/>
      <c r="C236" s="250"/>
      <c r="D236" s="250"/>
      <c r="E236" s="250"/>
      <c r="F236" s="250"/>
      <c r="G236" s="250"/>
      <c r="H236" s="250"/>
      <c r="I236" s="250"/>
      <c r="J236" s="250"/>
      <c r="K236" s="205"/>
      <c r="L236" s="203"/>
      <c r="M236" s="187"/>
      <c r="N236" s="184"/>
      <c r="O236" s="277"/>
      <c r="P236" s="277"/>
      <c r="Q236" s="277"/>
      <c r="R236" s="277"/>
      <c r="S236" s="277"/>
      <c r="T236" s="277"/>
      <c r="U236" s="277"/>
      <c r="V236" s="179"/>
      <c r="W236" s="382" t="s">
        <v>35</v>
      </c>
      <c r="X236" s="383"/>
      <c r="Y236" s="383"/>
      <c r="Z236" s="383"/>
      <c r="AA236" s="383"/>
      <c r="AB236" s="386">
        <v>4</v>
      </c>
      <c r="AC236" s="377">
        <v>3</v>
      </c>
      <c r="AD236" s="383" t="s">
        <v>36</v>
      </c>
      <c r="AE236" s="383"/>
      <c r="AF236" s="383"/>
      <c r="AG236" s="383"/>
      <c r="AH236" s="383"/>
      <c r="AI236" s="386">
        <v>4</v>
      </c>
      <c r="AJ236" s="377">
        <v>4</v>
      </c>
      <c r="AK236" s="383" t="s">
        <v>37</v>
      </c>
      <c r="AL236" s="383"/>
      <c r="AM236" s="383"/>
      <c r="AN236" s="383"/>
      <c r="AO236" s="383"/>
      <c r="AP236" s="386">
        <v>3</v>
      </c>
      <c r="AQ236" s="377">
        <v>4</v>
      </c>
      <c r="AR236" s="175"/>
      <c r="AU236" s="372"/>
      <c r="AV236" s="372"/>
      <c r="AW236" s="372"/>
      <c r="AX236" s="372"/>
      <c r="AY236" s="372"/>
      <c r="AZ236" s="372"/>
      <c r="BA236" s="71"/>
      <c r="BB236" s="71"/>
      <c r="BC236" s="71"/>
      <c r="BD236" s="71"/>
      <c r="BE236" s="71"/>
      <c r="BF236" s="71"/>
      <c r="BG236" s="71"/>
    </row>
    <row r="237" spans="1:59" ht="6.75" customHeight="1" x14ac:dyDescent="0.15">
      <c r="A237" s="179"/>
      <c r="B237" s="195"/>
      <c r="C237" s="195"/>
      <c r="D237" s="195"/>
      <c r="E237" s="195"/>
      <c r="F237" s="195"/>
      <c r="G237" s="195"/>
      <c r="H237" s="195"/>
      <c r="I237" s="195"/>
      <c r="J237" s="195"/>
      <c r="K237" s="257"/>
      <c r="L237" s="203"/>
      <c r="M237" s="187"/>
      <c r="N237" s="184"/>
      <c r="O237" s="277"/>
      <c r="P237" s="277"/>
      <c r="Q237" s="277"/>
      <c r="R237" s="277"/>
      <c r="S237" s="277"/>
      <c r="T237" s="277"/>
      <c r="U237" s="277"/>
      <c r="V237" s="179"/>
      <c r="W237" s="384"/>
      <c r="X237" s="385"/>
      <c r="Y237" s="385"/>
      <c r="Z237" s="385"/>
      <c r="AA237" s="385"/>
      <c r="AB237" s="387"/>
      <c r="AC237" s="378"/>
      <c r="AD237" s="385"/>
      <c r="AE237" s="385"/>
      <c r="AF237" s="385"/>
      <c r="AG237" s="385"/>
      <c r="AH237" s="385"/>
      <c r="AI237" s="387"/>
      <c r="AJ237" s="378"/>
      <c r="AK237" s="385"/>
      <c r="AL237" s="385"/>
      <c r="AM237" s="385"/>
      <c r="AN237" s="385"/>
      <c r="AO237" s="385"/>
      <c r="AP237" s="387"/>
      <c r="AQ237" s="378"/>
      <c r="AR237" s="176"/>
      <c r="AU237" s="372"/>
      <c r="AV237" s="372"/>
      <c r="AW237" s="372"/>
      <c r="AX237" s="372"/>
      <c r="AY237" s="372"/>
      <c r="AZ237" s="372"/>
      <c r="BA237" s="71"/>
      <c r="BB237" s="71"/>
      <c r="BC237" s="71"/>
      <c r="BD237" s="71"/>
      <c r="BE237" s="71"/>
      <c r="BF237" s="71"/>
      <c r="BG237" s="71"/>
    </row>
    <row r="238" spans="1:59" ht="6.75" customHeight="1" x14ac:dyDescent="0.15">
      <c r="A238" s="179"/>
      <c r="B238" s="195"/>
      <c r="C238" s="195"/>
      <c r="D238" s="195"/>
      <c r="E238" s="195"/>
      <c r="F238" s="195"/>
      <c r="G238" s="195"/>
      <c r="H238" s="195"/>
      <c r="I238" s="195"/>
      <c r="J238" s="195"/>
      <c r="K238" s="257"/>
      <c r="L238" s="203"/>
      <c r="M238" s="187"/>
      <c r="N238" s="184"/>
      <c r="O238" s="179"/>
      <c r="P238" s="179"/>
      <c r="Q238" s="179"/>
      <c r="R238" s="179"/>
      <c r="S238" s="179"/>
      <c r="T238" s="179"/>
      <c r="U238" s="179"/>
      <c r="V238" s="179"/>
      <c r="W238" s="382" t="s">
        <v>38</v>
      </c>
      <c r="X238" s="383"/>
      <c r="Y238" s="383"/>
      <c r="Z238" s="383"/>
      <c r="AA238" s="383"/>
      <c r="AB238" s="386">
        <v>3</v>
      </c>
      <c r="AC238" s="377">
        <v>4</v>
      </c>
      <c r="AD238" s="383" t="s">
        <v>39</v>
      </c>
      <c r="AE238" s="383"/>
      <c r="AF238" s="383"/>
      <c r="AG238" s="383"/>
      <c r="AH238" s="383"/>
      <c r="AI238" s="386">
        <v>3</v>
      </c>
      <c r="AJ238" s="528">
        <v>3</v>
      </c>
      <c r="AK238" s="529" t="s">
        <v>257</v>
      </c>
      <c r="AL238" s="529"/>
      <c r="AM238" s="529"/>
      <c r="AN238" s="529"/>
      <c r="AO238" s="529"/>
      <c r="AP238" s="450">
        <v>4</v>
      </c>
      <c r="AQ238" s="528">
        <v>3</v>
      </c>
      <c r="AR238" s="175"/>
      <c r="AU238" s="108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</row>
    <row r="239" spans="1:59" ht="6.75" customHeight="1" x14ac:dyDescent="0.15">
      <c r="A239" s="179"/>
      <c r="B239" s="195"/>
      <c r="C239" s="195"/>
      <c r="D239" s="195"/>
      <c r="E239" s="195"/>
      <c r="F239" s="195"/>
      <c r="G239" s="195"/>
      <c r="H239" s="195"/>
      <c r="I239" s="195"/>
      <c r="J239" s="195"/>
      <c r="K239" s="257"/>
      <c r="L239" s="203"/>
      <c r="M239" s="187"/>
      <c r="N239" s="184"/>
      <c r="O239" s="179"/>
      <c r="P239" s="179"/>
      <c r="Q239" s="179"/>
      <c r="R239" s="179"/>
      <c r="S239" s="179"/>
      <c r="T239" s="179"/>
      <c r="U239" s="179"/>
      <c r="V239" s="179"/>
      <c r="W239" s="384"/>
      <c r="X239" s="385"/>
      <c r="Y239" s="385"/>
      <c r="Z239" s="385"/>
      <c r="AA239" s="385"/>
      <c r="AB239" s="387"/>
      <c r="AC239" s="378"/>
      <c r="AD239" s="385"/>
      <c r="AE239" s="385"/>
      <c r="AF239" s="385"/>
      <c r="AG239" s="385"/>
      <c r="AH239" s="385"/>
      <c r="AI239" s="387"/>
      <c r="AJ239" s="378"/>
      <c r="AK239" s="530"/>
      <c r="AL239" s="530"/>
      <c r="AM239" s="530"/>
      <c r="AN239" s="530"/>
      <c r="AO239" s="530"/>
      <c r="AP239" s="531"/>
      <c r="AQ239" s="378"/>
      <c r="AR239" s="176"/>
      <c r="AU239" s="108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</row>
    <row r="240" spans="1:59" ht="6.75" customHeight="1" x14ac:dyDescent="0.15">
      <c r="A240" s="179"/>
      <c r="B240" s="195"/>
      <c r="C240" s="195"/>
      <c r="D240" s="195"/>
      <c r="E240" s="195"/>
      <c r="F240" s="195"/>
      <c r="G240" s="195"/>
      <c r="H240" s="195"/>
      <c r="I240" s="195"/>
      <c r="J240" s="195"/>
      <c r="K240" s="257"/>
      <c r="L240" s="203"/>
      <c r="M240" s="187"/>
      <c r="N240" s="184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96"/>
      <c r="AU240" s="108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</row>
    <row r="241" spans="1:59" ht="6.75" customHeight="1" x14ac:dyDescent="0.15">
      <c r="A241" s="179"/>
      <c r="B241" s="195"/>
      <c r="C241" s="195"/>
      <c r="D241" s="195"/>
      <c r="E241" s="195"/>
      <c r="F241" s="195"/>
      <c r="G241" s="195"/>
      <c r="H241" s="195"/>
      <c r="I241" s="195"/>
      <c r="J241" s="195"/>
      <c r="K241" s="257"/>
      <c r="L241" s="203"/>
      <c r="M241" s="194"/>
      <c r="N241" s="183"/>
      <c r="O241" s="382" t="s">
        <v>224</v>
      </c>
      <c r="P241" s="383"/>
      <c r="Q241" s="383"/>
      <c r="R241" s="383"/>
      <c r="S241" s="383"/>
      <c r="T241" s="386">
        <f>AB241+AI241+AP241+AB243+AI243+AP243+AB245+AI245+AP245</f>
        <v>10</v>
      </c>
      <c r="U241" s="388">
        <f>AC241+AJ241+AQ241+AC243+AJ243+AQ243+AC245+AJ245+AQ245</f>
        <v>8</v>
      </c>
      <c r="V241" s="183"/>
      <c r="W241" s="382" t="s">
        <v>40</v>
      </c>
      <c r="X241" s="383"/>
      <c r="Y241" s="383"/>
      <c r="Z241" s="383"/>
      <c r="AA241" s="383"/>
      <c r="AB241" s="386">
        <v>1</v>
      </c>
      <c r="AC241" s="377">
        <v>2</v>
      </c>
      <c r="AD241" s="406" t="s">
        <v>41</v>
      </c>
      <c r="AE241" s="406"/>
      <c r="AF241" s="406"/>
      <c r="AG241" s="406"/>
      <c r="AH241" s="406"/>
      <c r="AI241" s="386">
        <v>0</v>
      </c>
      <c r="AJ241" s="377">
        <v>0</v>
      </c>
      <c r="AK241" s="383" t="s">
        <v>42</v>
      </c>
      <c r="AL241" s="383"/>
      <c r="AM241" s="383"/>
      <c r="AN241" s="383"/>
      <c r="AO241" s="383"/>
      <c r="AP241" s="386">
        <v>1</v>
      </c>
      <c r="AQ241" s="377">
        <v>0</v>
      </c>
      <c r="AR241" s="175"/>
      <c r="AU241" s="108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</row>
    <row r="242" spans="1:59" ht="6.75" customHeight="1" x14ac:dyDescent="0.15">
      <c r="A242" s="179"/>
      <c r="B242" s="195"/>
      <c r="C242" s="195"/>
      <c r="D242" s="195"/>
      <c r="E242" s="195"/>
      <c r="F242" s="195"/>
      <c r="G242" s="195"/>
      <c r="H242" s="195"/>
      <c r="I242" s="195"/>
      <c r="J242" s="195"/>
      <c r="K242" s="257"/>
      <c r="L242" s="203"/>
      <c r="M242" s="186"/>
      <c r="N242" s="193"/>
      <c r="O242" s="384"/>
      <c r="P242" s="385"/>
      <c r="Q242" s="385"/>
      <c r="R242" s="385"/>
      <c r="S242" s="385"/>
      <c r="T242" s="387"/>
      <c r="U242" s="389"/>
      <c r="V242" s="179"/>
      <c r="W242" s="384"/>
      <c r="X242" s="385"/>
      <c r="Y242" s="385"/>
      <c r="Z242" s="385"/>
      <c r="AA242" s="385"/>
      <c r="AB242" s="387"/>
      <c r="AC242" s="378"/>
      <c r="AD242" s="527"/>
      <c r="AE242" s="527"/>
      <c r="AF242" s="527"/>
      <c r="AG242" s="527"/>
      <c r="AH242" s="527"/>
      <c r="AI242" s="387"/>
      <c r="AJ242" s="378"/>
      <c r="AK242" s="385"/>
      <c r="AL242" s="385"/>
      <c r="AM242" s="385"/>
      <c r="AN242" s="385"/>
      <c r="AO242" s="385"/>
      <c r="AP242" s="387"/>
      <c r="AQ242" s="378"/>
      <c r="AR242" s="176"/>
      <c r="AU242" s="108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</row>
    <row r="243" spans="1:59" ht="6.75" customHeight="1" x14ac:dyDescent="0.15">
      <c r="A243" s="179"/>
      <c r="B243" s="184"/>
      <c r="C243" s="184"/>
      <c r="D243" s="184"/>
      <c r="E243" s="184"/>
      <c r="F243" s="184"/>
      <c r="G243" s="184"/>
      <c r="H243" s="258"/>
      <c r="I243" s="258"/>
      <c r="J243" s="258"/>
      <c r="K243" s="257"/>
      <c r="L243" s="203"/>
      <c r="M243" s="187"/>
      <c r="N243" s="184"/>
      <c r="O243" s="258"/>
      <c r="P243" s="258"/>
      <c r="Q243" s="258"/>
      <c r="R243" s="258"/>
      <c r="S243" s="258"/>
      <c r="T243" s="258"/>
      <c r="U243" s="258"/>
      <c r="V243" s="258"/>
      <c r="W243" s="382" t="s">
        <v>43</v>
      </c>
      <c r="X243" s="383"/>
      <c r="Y243" s="383"/>
      <c r="Z243" s="383"/>
      <c r="AA243" s="383"/>
      <c r="AB243" s="386">
        <v>2</v>
      </c>
      <c r="AC243" s="528">
        <v>1</v>
      </c>
      <c r="AD243" s="383" t="s">
        <v>44</v>
      </c>
      <c r="AE243" s="383"/>
      <c r="AF243" s="383"/>
      <c r="AG243" s="383"/>
      <c r="AH243" s="383"/>
      <c r="AI243" s="386">
        <v>1</v>
      </c>
      <c r="AJ243" s="377">
        <v>2</v>
      </c>
      <c r="AK243" s="383" t="s">
        <v>45</v>
      </c>
      <c r="AL243" s="383"/>
      <c r="AM243" s="383"/>
      <c r="AN243" s="383"/>
      <c r="AO243" s="383"/>
      <c r="AP243" s="386">
        <v>2</v>
      </c>
      <c r="AQ243" s="377">
        <v>1</v>
      </c>
      <c r="AR243" s="175"/>
      <c r="AU243" s="108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</row>
    <row r="244" spans="1:59" ht="6.75" customHeight="1" x14ac:dyDescent="0.15">
      <c r="A244" s="179"/>
      <c r="B244" s="184"/>
      <c r="C244" s="184"/>
      <c r="D244" s="184"/>
      <c r="E244" s="184"/>
      <c r="F244" s="184"/>
      <c r="G244" s="184"/>
      <c r="H244" s="258"/>
      <c r="I244" s="258"/>
      <c r="J244" s="258"/>
      <c r="K244" s="205"/>
      <c r="L244" s="203"/>
      <c r="M244" s="187"/>
      <c r="N244" s="184"/>
      <c r="O244" s="258"/>
      <c r="P244" s="258"/>
      <c r="Q244" s="258"/>
      <c r="R244" s="258"/>
      <c r="S244" s="258"/>
      <c r="T244" s="258"/>
      <c r="U244" s="258"/>
      <c r="V244" s="258"/>
      <c r="W244" s="384"/>
      <c r="X244" s="385"/>
      <c r="Y244" s="385"/>
      <c r="Z244" s="385"/>
      <c r="AA244" s="385"/>
      <c r="AB244" s="387"/>
      <c r="AC244" s="378"/>
      <c r="AD244" s="385"/>
      <c r="AE244" s="385"/>
      <c r="AF244" s="385"/>
      <c r="AG244" s="385"/>
      <c r="AH244" s="385"/>
      <c r="AI244" s="387"/>
      <c r="AJ244" s="378"/>
      <c r="AK244" s="385"/>
      <c r="AL244" s="385"/>
      <c r="AM244" s="385"/>
      <c r="AN244" s="385"/>
      <c r="AO244" s="385"/>
      <c r="AP244" s="387"/>
      <c r="AQ244" s="378"/>
      <c r="AR244" s="176"/>
      <c r="AU244" s="108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</row>
    <row r="245" spans="1:59" ht="6.75" customHeight="1" x14ac:dyDescent="0.15">
      <c r="A245" s="179"/>
      <c r="B245" s="195"/>
      <c r="C245" s="195"/>
      <c r="D245" s="195"/>
      <c r="E245" s="195"/>
      <c r="F245" s="195"/>
      <c r="G245" s="195"/>
      <c r="H245" s="195"/>
      <c r="I245" s="195"/>
      <c r="J245" s="195"/>
      <c r="K245" s="205"/>
      <c r="L245" s="203"/>
      <c r="M245" s="187"/>
      <c r="N245" s="184"/>
      <c r="O245" s="195"/>
      <c r="P245" s="195"/>
      <c r="Q245" s="184"/>
      <c r="R245" s="195"/>
      <c r="S245" s="195"/>
      <c r="T245" s="195"/>
      <c r="U245" s="195"/>
      <c r="V245" s="184"/>
      <c r="W245" s="382" t="s">
        <v>46</v>
      </c>
      <c r="X245" s="383"/>
      <c r="Y245" s="383"/>
      <c r="Z245" s="383"/>
      <c r="AA245" s="383"/>
      <c r="AB245" s="386">
        <v>2</v>
      </c>
      <c r="AC245" s="528">
        <v>1</v>
      </c>
      <c r="AD245" s="383" t="s">
        <v>47</v>
      </c>
      <c r="AE245" s="383"/>
      <c r="AF245" s="383"/>
      <c r="AG245" s="383"/>
      <c r="AH245" s="383"/>
      <c r="AI245" s="386">
        <v>0</v>
      </c>
      <c r="AJ245" s="528">
        <v>0</v>
      </c>
      <c r="AK245" s="529" t="s">
        <v>258</v>
      </c>
      <c r="AL245" s="529"/>
      <c r="AM245" s="529"/>
      <c r="AN245" s="529"/>
      <c r="AO245" s="529"/>
      <c r="AP245" s="386">
        <v>1</v>
      </c>
      <c r="AQ245" s="528">
        <v>1</v>
      </c>
      <c r="AR245" s="96"/>
      <c r="AU245" s="108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</row>
    <row r="246" spans="1:59" ht="6.75" customHeight="1" x14ac:dyDescent="0.15">
      <c r="A246" s="179"/>
      <c r="B246" s="195"/>
      <c r="C246" s="195"/>
      <c r="D246" s="195"/>
      <c r="E246" s="195"/>
      <c r="F246" s="195"/>
      <c r="G246" s="195"/>
      <c r="H246" s="195"/>
      <c r="I246" s="195"/>
      <c r="J246" s="195"/>
      <c r="K246" s="257"/>
      <c r="L246" s="203"/>
      <c r="M246" s="187"/>
      <c r="N246" s="184"/>
      <c r="O246" s="195"/>
      <c r="P246" s="195"/>
      <c r="Q246" s="184"/>
      <c r="R246" s="195"/>
      <c r="S246" s="195"/>
      <c r="T246" s="195"/>
      <c r="U246" s="195"/>
      <c r="V246" s="184"/>
      <c r="W246" s="384"/>
      <c r="X246" s="385"/>
      <c r="Y246" s="385"/>
      <c r="Z246" s="385"/>
      <c r="AA246" s="385"/>
      <c r="AB246" s="387"/>
      <c r="AC246" s="378"/>
      <c r="AD246" s="385"/>
      <c r="AE246" s="385"/>
      <c r="AF246" s="385"/>
      <c r="AG246" s="385"/>
      <c r="AH246" s="385"/>
      <c r="AI246" s="387"/>
      <c r="AJ246" s="378"/>
      <c r="AK246" s="532"/>
      <c r="AL246" s="532"/>
      <c r="AM246" s="532"/>
      <c r="AN246" s="532"/>
      <c r="AO246" s="532"/>
      <c r="AP246" s="387"/>
      <c r="AQ246" s="378"/>
      <c r="AR246" s="96"/>
      <c r="AU246" s="108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</row>
    <row r="247" spans="1:59" ht="6.75" customHeight="1" x14ac:dyDescent="0.15">
      <c r="A247" s="179"/>
      <c r="B247" s="195"/>
      <c r="C247" s="195"/>
      <c r="D247" s="195"/>
      <c r="E247" s="195"/>
      <c r="F247" s="195"/>
      <c r="G247" s="195"/>
      <c r="H247" s="195"/>
      <c r="I247" s="195"/>
      <c r="J247" s="195"/>
      <c r="K247" s="257"/>
      <c r="L247" s="203"/>
      <c r="M247" s="187"/>
      <c r="N247" s="184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96"/>
      <c r="AU247" s="108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</row>
    <row r="248" spans="1:59" ht="6.75" customHeight="1" x14ac:dyDescent="0.15">
      <c r="A248" s="179"/>
      <c r="B248" s="195"/>
      <c r="C248" s="195"/>
      <c r="D248" s="195"/>
      <c r="E248" s="195"/>
      <c r="F248" s="195"/>
      <c r="G248" s="195"/>
      <c r="H248" s="195"/>
      <c r="I248" s="195"/>
      <c r="J248" s="195"/>
      <c r="K248" s="179"/>
      <c r="L248" s="203"/>
      <c r="M248" s="194"/>
      <c r="N248" s="183"/>
      <c r="O248" s="382" t="s">
        <v>225</v>
      </c>
      <c r="P248" s="383"/>
      <c r="Q248" s="383"/>
      <c r="R248" s="383"/>
      <c r="S248" s="383"/>
      <c r="T248" s="386">
        <f>AB248+AI248+AP248+AB250</f>
        <v>2</v>
      </c>
      <c r="U248" s="388">
        <f>AC248+AJ248+AQ248+AC250</f>
        <v>0</v>
      </c>
      <c r="V248" s="183"/>
      <c r="W248" s="382" t="s">
        <v>48</v>
      </c>
      <c r="X248" s="383"/>
      <c r="Y248" s="383"/>
      <c r="Z248" s="383"/>
      <c r="AA248" s="383"/>
      <c r="AB248" s="386">
        <v>1</v>
      </c>
      <c r="AC248" s="377">
        <v>0</v>
      </c>
      <c r="AD248" s="383" t="s">
        <v>49</v>
      </c>
      <c r="AE248" s="383"/>
      <c r="AF248" s="383"/>
      <c r="AG248" s="383"/>
      <c r="AH248" s="383"/>
      <c r="AI248" s="386">
        <v>0</v>
      </c>
      <c r="AJ248" s="377">
        <v>0</v>
      </c>
      <c r="AK248" s="383" t="s">
        <v>50</v>
      </c>
      <c r="AL248" s="383"/>
      <c r="AM248" s="383"/>
      <c r="AN248" s="383"/>
      <c r="AO248" s="383"/>
      <c r="AP248" s="386">
        <v>0</v>
      </c>
      <c r="AQ248" s="377">
        <v>0</v>
      </c>
      <c r="AR248" s="175"/>
      <c r="AU248" s="108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</row>
    <row r="249" spans="1:59" ht="6.75" customHeight="1" x14ac:dyDescent="0.15">
      <c r="A249" s="179"/>
      <c r="B249" s="195"/>
      <c r="C249" s="195"/>
      <c r="D249" s="195"/>
      <c r="E249" s="195"/>
      <c r="F249" s="195"/>
      <c r="G249" s="195"/>
      <c r="H249" s="195"/>
      <c r="I249" s="195"/>
      <c r="J249" s="195"/>
      <c r="K249" s="179"/>
      <c r="L249" s="203"/>
      <c r="M249" s="186"/>
      <c r="N249" s="193"/>
      <c r="O249" s="384"/>
      <c r="P249" s="385"/>
      <c r="Q249" s="385"/>
      <c r="R249" s="385"/>
      <c r="S249" s="385"/>
      <c r="T249" s="387"/>
      <c r="U249" s="389"/>
      <c r="V249" s="179"/>
      <c r="W249" s="384"/>
      <c r="X249" s="385"/>
      <c r="Y249" s="385"/>
      <c r="Z249" s="385"/>
      <c r="AA249" s="385"/>
      <c r="AB249" s="387"/>
      <c r="AC249" s="378"/>
      <c r="AD249" s="385"/>
      <c r="AE249" s="385"/>
      <c r="AF249" s="385"/>
      <c r="AG249" s="385"/>
      <c r="AH249" s="385"/>
      <c r="AI249" s="387"/>
      <c r="AJ249" s="378"/>
      <c r="AK249" s="385"/>
      <c r="AL249" s="385"/>
      <c r="AM249" s="385"/>
      <c r="AN249" s="385"/>
      <c r="AO249" s="385"/>
      <c r="AP249" s="387"/>
      <c r="AQ249" s="378"/>
      <c r="AR249" s="176"/>
      <c r="AU249" s="108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</row>
    <row r="250" spans="1:59" ht="6.75" customHeight="1" x14ac:dyDescent="0.15">
      <c r="A250" s="179"/>
      <c r="B250" s="195"/>
      <c r="C250" s="195"/>
      <c r="D250" s="195"/>
      <c r="E250" s="195"/>
      <c r="F250" s="195"/>
      <c r="G250" s="195"/>
      <c r="H250" s="195"/>
      <c r="I250" s="195"/>
      <c r="J250" s="195"/>
      <c r="K250" s="179"/>
      <c r="L250" s="203"/>
      <c r="M250" s="187"/>
      <c r="N250" s="184"/>
      <c r="O250" s="277"/>
      <c r="P250" s="277"/>
      <c r="Q250" s="277"/>
      <c r="R250" s="277"/>
      <c r="S250" s="277"/>
      <c r="T250" s="277"/>
      <c r="U250" s="277"/>
      <c r="V250" s="179"/>
      <c r="W250" s="382" t="s">
        <v>51</v>
      </c>
      <c r="X250" s="383"/>
      <c r="Y250" s="383"/>
      <c r="Z250" s="383"/>
      <c r="AA250" s="383"/>
      <c r="AB250" s="386">
        <v>1</v>
      </c>
      <c r="AC250" s="528">
        <v>0</v>
      </c>
      <c r="AD250" s="179"/>
      <c r="AE250" s="179"/>
      <c r="AF250" s="179"/>
      <c r="AG250" s="179"/>
      <c r="AH250" s="179"/>
      <c r="AI250" s="277"/>
      <c r="AJ250" s="277"/>
      <c r="AK250" s="179"/>
      <c r="AL250" s="179"/>
      <c r="AM250" s="179"/>
      <c r="AN250" s="179"/>
      <c r="AO250" s="179"/>
      <c r="AP250" s="277"/>
      <c r="AQ250" s="277"/>
      <c r="AR250" s="296"/>
      <c r="AU250" s="108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</row>
    <row r="251" spans="1:59" ht="6.75" customHeight="1" x14ac:dyDescent="0.15">
      <c r="A251" s="179"/>
      <c r="B251" s="195"/>
      <c r="C251" s="195"/>
      <c r="D251" s="195"/>
      <c r="E251" s="195"/>
      <c r="F251" s="195"/>
      <c r="G251" s="195"/>
      <c r="H251" s="195"/>
      <c r="I251" s="195"/>
      <c r="J251" s="195"/>
      <c r="K251" s="179"/>
      <c r="L251" s="203"/>
      <c r="M251" s="187"/>
      <c r="N251" s="184"/>
      <c r="O251" s="277"/>
      <c r="P251" s="277"/>
      <c r="Q251" s="277"/>
      <c r="R251" s="277"/>
      <c r="S251" s="277"/>
      <c r="T251" s="277"/>
      <c r="U251" s="277"/>
      <c r="V251" s="179"/>
      <c r="W251" s="384"/>
      <c r="X251" s="385"/>
      <c r="Y251" s="385"/>
      <c r="Z251" s="385"/>
      <c r="AA251" s="385"/>
      <c r="AB251" s="387"/>
      <c r="AC251" s="378"/>
      <c r="AD251" s="179"/>
      <c r="AE251" s="196"/>
      <c r="AF251" s="196"/>
      <c r="AG251" s="196"/>
      <c r="AH251" s="196"/>
      <c r="AI251" s="277"/>
      <c r="AJ251" s="277"/>
      <c r="AK251" s="179"/>
      <c r="AL251" s="179"/>
      <c r="AM251" s="179"/>
      <c r="AN251" s="179"/>
      <c r="AO251" s="179"/>
      <c r="AP251" s="277"/>
      <c r="AQ251" s="277"/>
      <c r="AR251" s="296"/>
      <c r="AU251" s="108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</row>
    <row r="252" spans="1:59" ht="6.75" customHeight="1" x14ac:dyDescent="0.15">
      <c r="A252" s="179"/>
      <c r="B252" s="195"/>
      <c r="C252" s="195"/>
      <c r="D252" s="195"/>
      <c r="E252" s="195"/>
      <c r="F252" s="195"/>
      <c r="G252" s="195"/>
      <c r="H252" s="195"/>
      <c r="I252" s="195"/>
      <c r="J252" s="195"/>
      <c r="K252" s="179"/>
      <c r="L252" s="203"/>
      <c r="M252" s="187"/>
      <c r="N252" s="184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79"/>
      <c r="AE252" s="272"/>
      <c r="AF252" s="272"/>
      <c r="AG252" s="272"/>
      <c r="AH252" s="272"/>
      <c r="AI252" s="179"/>
      <c r="AJ252" s="179"/>
      <c r="AK252" s="179"/>
      <c r="AL252" s="179"/>
      <c r="AM252" s="179"/>
      <c r="AN252" s="179"/>
      <c r="AO252" s="179"/>
      <c r="AP252" s="179"/>
      <c r="AQ252" s="179"/>
      <c r="AR252" s="96"/>
      <c r="AU252" s="108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</row>
    <row r="253" spans="1:59" ht="6.75" customHeight="1" x14ac:dyDescent="0.15">
      <c r="A253" s="179"/>
      <c r="B253" s="250"/>
      <c r="C253" s="250"/>
      <c r="D253" s="250"/>
      <c r="E253" s="250"/>
      <c r="F253" s="250"/>
      <c r="G253" s="250"/>
      <c r="H253" s="250"/>
      <c r="I253" s="250"/>
      <c r="J253" s="250"/>
      <c r="K253" s="179"/>
      <c r="L253" s="203"/>
      <c r="M253" s="194"/>
      <c r="N253" s="183"/>
      <c r="O253" s="462" t="s">
        <v>226</v>
      </c>
      <c r="P253" s="463"/>
      <c r="Q253" s="463"/>
      <c r="R253" s="463"/>
      <c r="S253" s="463"/>
      <c r="T253" s="386" t="e">
        <f>+AB253+#REF!+#REF!+AI255+AP255+1</f>
        <v>#REF!</v>
      </c>
      <c r="U253" s="388">
        <f>+AC253+AJ253+1</f>
        <v>5</v>
      </c>
      <c r="V253" s="183"/>
      <c r="W253" s="423" t="s">
        <v>132</v>
      </c>
      <c r="X253" s="424"/>
      <c r="Y253" s="424"/>
      <c r="Z253" s="424"/>
      <c r="AA253" s="424"/>
      <c r="AB253" s="386">
        <v>4</v>
      </c>
      <c r="AC253" s="377">
        <v>2</v>
      </c>
      <c r="AD253" s="423" t="s">
        <v>663</v>
      </c>
      <c r="AE253" s="424"/>
      <c r="AF253" s="424"/>
      <c r="AG253" s="424"/>
      <c r="AH253" s="424"/>
      <c r="AI253" s="386">
        <v>4</v>
      </c>
      <c r="AJ253" s="377">
        <v>2</v>
      </c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69"/>
    </row>
    <row r="254" spans="1:59" ht="6.75" customHeight="1" x14ac:dyDescent="0.15">
      <c r="A254" s="179"/>
      <c r="B254" s="250"/>
      <c r="C254" s="250"/>
      <c r="D254" s="250"/>
      <c r="E254" s="250"/>
      <c r="F254" s="250"/>
      <c r="G254" s="250"/>
      <c r="H254" s="250"/>
      <c r="I254" s="250"/>
      <c r="J254" s="250"/>
      <c r="K254" s="179"/>
      <c r="L254" s="184"/>
      <c r="M254" s="284"/>
      <c r="N254" s="193"/>
      <c r="O254" s="464"/>
      <c r="P254" s="465"/>
      <c r="Q254" s="465"/>
      <c r="R254" s="465"/>
      <c r="S254" s="465"/>
      <c r="T254" s="387"/>
      <c r="U254" s="389"/>
      <c r="V254" s="179"/>
      <c r="W254" s="425"/>
      <c r="X254" s="426"/>
      <c r="Y254" s="426"/>
      <c r="Z254" s="426"/>
      <c r="AA254" s="426"/>
      <c r="AB254" s="387"/>
      <c r="AC254" s="378"/>
      <c r="AD254" s="425"/>
      <c r="AE254" s="426"/>
      <c r="AF254" s="426"/>
      <c r="AG254" s="426"/>
      <c r="AH254" s="426"/>
      <c r="AI254" s="387"/>
      <c r="AJ254" s="378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69"/>
    </row>
    <row r="255" spans="1:59" ht="6.75" customHeight="1" x14ac:dyDescent="0.15">
      <c r="A255" s="179"/>
      <c r="B255" s="195"/>
      <c r="C255" s="195"/>
      <c r="D255" s="195"/>
      <c r="E255" s="195"/>
      <c r="F255" s="195"/>
      <c r="G255" s="195"/>
      <c r="H255" s="195"/>
      <c r="I255" s="195"/>
      <c r="J255" s="195"/>
      <c r="K255" s="179"/>
      <c r="L255" s="184"/>
      <c r="M255" s="184"/>
      <c r="N255" s="184"/>
      <c r="O255" s="273"/>
      <c r="P255" s="273"/>
      <c r="Q255" s="273"/>
      <c r="R255" s="273"/>
      <c r="S255" s="273"/>
      <c r="T255" s="279"/>
      <c r="U255" s="290"/>
      <c r="V255" s="290"/>
      <c r="W255" s="290"/>
      <c r="X255" s="290"/>
      <c r="Y255" s="290"/>
      <c r="Z255" s="290"/>
      <c r="AA255" s="290"/>
      <c r="AB255" s="290"/>
      <c r="AC255" s="259"/>
      <c r="AD255" s="195"/>
      <c r="AE255" s="195"/>
      <c r="AF255" s="195"/>
      <c r="AG255" s="195"/>
      <c r="AH255" s="195"/>
      <c r="AI255" s="195"/>
      <c r="AJ255" s="195"/>
      <c r="AK255" s="195"/>
      <c r="AL255" s="195"/>
      <c r="AM255" s="195"/>
      <c r="AN255" s="195"/>
      <c r="AO255" s="195"/>
      <c r="AP255" s="380"/>
      <c r="AQ255" s="380"/>
      <c r="AR255" s="293"/>
      <c r="AU255" s="372"/>
      <c r="AV255" s="372"/>
      <c r="AW255" s="372"/>
      <c r="AX255" s="372"/>
      <c r="AY255" s="372"/>
      <c r="AZ255" s="372"/>
      <c r="BA255" s="71"/>
      <c r="BB255" s="71"/>
      <c r="BC255" s="71"/>
      <c r="BD255" s="71"/>
      <c r="BE255" s="71"/>
      <c r="BF255" s="71"/>
      <c r="BG255" s="71"/>
    </row>
    <row r="256" spans="1:59" ht="6.75" customHeight="1" x14ac:dyDescent="0.15">
      <c r="A256" s="179"/>
      <c r="B256" s="195"/>
      <c r="C256" s="195"/>
      <c r="D256" s="195"/>
      <c r="E256" s="195"/>
      <c r="F256" s="195"/>
      <c r="G256" s="195"/>
      <c r="H256" s="195"/>
      <c r="I256" s="195"/>
      <c r="J256" s="195"/>
      <c r="K256" s="179"/>
      <c r="L256" s="184"/>
      <c r="M256" s="184"/>
      <c r="N256" s="184"/>
      <c r="O256" s="273"/>
      <c r="P256" s="273"/>
      <c r="Q256" s="273"/>
      <c r="R256" s="273"/>
      <c r="S256" s="273"/>
      <c r="T256" s="279"/>
      <c r="U256" s="190"/>
      <c r="V256" s="190"/>
      <c r="W256" s="190"/>
      <c r="X256" s="190"/>
      <c r="Y256" s="190"/>
      <c r="Z256" s="190"/>
      <c r="AA256" s="190"/>
      <c r="AB256" s="190"/>
      <c r="AC256" s="290"/>
      <c r="AD256" s="195"/>
      <c r="AE256" s="195"/>
      <c r="AF256" s="195"/>
      <c r="AG256" s="195"/>
      <c r="AH256" s="195"/>
      <c r="AI256" s="195"/>
      <c r="AJ256" s="195"/>
      <c r="AK256" s="195"/>
      <c r="AL256" s="195"/>
      <c r="AM256" s="195"/>
      <c r="AN256" s="195"/>
      <c r="AO256" s="195"/>
      <c r="AP256" s="380"/>
      <c r="AQ256" s="380"/>
      <c r="AR256" s="293"/>
      <c r="AU256" s="372"/>
      <c r="AV256" s="372"/>
      <c r="AW256" s="372"/>
      <c r="AX256" s="372"/>
      <c r="AY256" s="372"/>
      <c r="AZ256" s="372"/>
      <c r="BA256" s="71"/>
      <c r="BB256" s="71"/>
      <c r="BC256" s="71"/>
      <c r="BD256" s="71"/>
      <c r="BE256" s="71"/>
      <c r="BF256" s="71"/>
      <c r="BG256" s="71"/>
    </row>
    <row r="257" spans="1:59" ht="6.75" customHeight="1" x14ac:dyDescent="0.15">
      <c r="A257" s="179"/>
      <c r="B257" s="184"/>
      <c r="C257" s="184"/>
      <c r="D257" s="184"/>
      <c r="E257" s="184"/>
      <c r="F257" s="184"/>
      <c r="G257" s="184"/>
      <c r="H257" s="184"/>
      <c r="I257" s="184"/>
      <c r="J257" s="184"/>
      <c r="K257" s="179"/>
      <c r="L257" s="184"/>
      <c r="M257" s="184"/>
      <c r="N257" s="184"/>
      <c r="O257" s="179"/>
      <c r="P257" s="179"/>
      <c r="Q257" s="179"/>
      <c r="R257" s="179"/>
      <c r="S257" s="179"/>
      <c r="T257" s="179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  <c r="AN257" s="179"/>
      <c r="AO257" s="179"/>
      <c r="AP257" s="277"/>
      <c r="AQ257" s="277"/>
      <c r="AR257" s="296"/>
    </row>
    <row r="258" spans="1:59" ht="6.75" customHeight="1" x14ac:dyDescent="0.15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280"/>
      <c r="T258" s="280"/>
      <c r="U258" s="281"/>
      <c r="V258" s="280"/>
      <c r="W258" s="280"/>
      <c r="X258" s="280"/>
      <c r="Y258" s="279"/>
      <c r="Z258" s="179"/>
      <c r="AA258" s="179"/>
      <c r="AB258" s="179"/>
      <c r="AC258" s="179"/>
      <c r="AD258" s="179"/>
      <c r="AE258" s="179"/>
      <c r="AF258" s="277"/>
      <c r="AG258" s="179"/>
      <c r="AH258" s="179"/>
      <c r="AI258" s="179"/>
      <c r="AJ258" s="179"/>
      <c r="AK258" s="179"/>
      <c r="AL258" s="260"/>
      <c r="AM258" s="260"/>
      <c r="AN258" s="260"/>
      <c r="AO258" s="260"/>
      <c r="AP258" s="260"/>
      <c r="AQ258" s="260"/>
      <c r="AR258" s="132"/>
    </row>
    <row r="259" spans="1:59" ht="6.75" customHeight="1" x14ac:dyDescent="0.15">
      <c r="A259" s="179"/>
      <c r="B259" s="179"/>
      <c r="C259" s="179"/>
      <c r="D259" s="179"/>
      <c r="E259" s="179"/>
      <c r="F259" s="179"/>
      <c r="G259" s="423" t="s">
        <v>227</v>
      </c>
      <c r="H259" s="424"/>
      <c r="I259" s="424"/>
      <c r="J259" s="424"/>
      <c r="K259" s="388">
        <f>U259+J261+J263</f>
        <v>9</v>
      </c>
      <c r="L259" s="285"/>
      <c r="M259" s="285"/>
      <c r="N259" s="183"/>
      <c r="O259" s="382" t="s">
        <v>115</v>
      </c>
      <c r="P259" s="383"/>
      <c r="Q259" s="383"/>
      <c r="R259" s="383"/>
      <c r="S259" s="383"/>
      <c r="T259" s="386">
        <f>AB259+AI259+1</f>
        <v>7</v>
      </c>
      <c r="U259" s="388">
        <f>AC259+AJ259+1</f>
        <v>7</v>
      </c>
      <c r="V259" s="183"/>
      <c r="W259" s="423" t="s">
        <v>117</v>
      </c>
      <c r="X259" s="424"/>
      <c r="Y259" s="424"/>
      <c r="Z259" s="424"/>
      <c r="AA259" s="424"/>
      <c r="AB259" s="386">
        <v>2</v>
      </c>
      <c r="AC259" s="377">
        <v>2</v>
      </c>
      <c r="AD259" s="383" t="s">
        <v>228</v>
      </c>
      <c r="AE259" s="383"/>
      <c r="AF259" s="383"/>
      <c r="AG259" s="383"/>
      <c r="AH259" s="383"/>
      <c r="AI259" s="386">
        <v>4</v>
      </c>
      <c r="AJ259" s="377">
        <v>4</v>
      </c>
      <c r="AK259" s="179"/>
      <c r="AL259" s="260"/>
      <c r="AM259" s="260"/>
      <c r="AN259" s="260"/>
      <c r="AO259" s="260"/>
      <c r="AP259" s="260"/>
      <c r="AQ259" s="260"/>
      <c r="AR259" s="96"/>
      <c r="AU259" s="108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</row>
    <row r="260" spans="1:59" ht="6.75" customHeight="1" x14ac:dyDescent="0.15">
      <c r="A260" s="179"/>
      <c r="B260" s="179"/>
      <c r="C260" s="179"/>
      <c r="D260" s="179"/>
      <c r="E260" s="179"/>
      <c r="F260" s="179"/>
      <c r="G260" s="425"/>
      <c r="H260" s="426"/>
      <c r="I260" s="426"/>
      <c r="J260" s="426"/>
      <c r="K260" s="389"/>
      <c r="L260" s="284"/>
      <c r="M260" s="284"/>
      <c r="N260" s="193"/>
      <c r="O260" s="384"/>
      <c r="P260" s="385"/>
      <c r="Q260" s="385"/>
      <c r="R260" s="385"/>
      <c r="S260" s="385"/>
      <c r="T260" s="387"/>
      <c r="U260" s="389"/>
      <c r="V260" s="179"/>
      <c r="W260" s="425"/>
      <c r="X260" s="426"/>
      <c r="Y260" s="426"/>
      <c r="Z260" s="426"/>
      <c r="AA260" s="426"/>
      <c r="AB260" s="387"/>
      <c r="AC260" s="378"/>
      <c r="AD260" s="385"/>
      <c r="AE260" s="385"/>
      <c r="AF260" s="385"/>
      <c r="AG260" s="385"/>
      <c r="AH260" s="385"/>
      <c r="AI260" s="387"/>
      <c r="AJ260" s="378"/>
      <c r="AK260" s="179"/>
      <c r="AL260" s="261"/>
      <c r="AM260" s="262"/>
      <c r="AN260" s="262"/>
      <c r="AO260" s="262"/>
      <c r="AP260" s="262"/>
      <c r="AQ260" s="262"/>
      <c r="AR260" s="132"/>
      <c r="AU260" s="108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</row>
    <row r="261" spans="1:59" ht="6.75" customHeight="1" x14ac:dyDescent="0.15">
      <c r="A261" s="179"/>
      <c r="B261" s="179"/>
      <c r="C261" s="179"/>
      <c r="D261" s="179"/>
      <c r="E261" s="179"/>
      <c r="F261" s="179"/>
      <c r="G261" s="533" t="s">
        <v>229</v>
      </c>
      <c r="H261" s="533"/>
      <c r="I261" s="533"/>
      <c r="J261" s="380">
        <v>1</v>
      </c>
      <c r="K261" s="279"/>
      <c r="L261" s="179"/>
      <c r="M261" s="179"/>
      <c r="N261" s="184"/>
      <c r="O261" s="392" t="s">
        <v>664</v>
      </c>
      <c r="P261" s="392"/>
      <c r="Q261" s="392"/>
      <c r="R261" s="392"/>
      <c r="S261" s="392"/>
      <c r="T261" s="392"/>
      <c r="U261" s="392"/>
      <c r="V261" s="392"/>
      <c r="W261" s="179"/>
      <c r="X261" s="277"/>
      <c r="Y261" s="277"/>
      <c r="Z261" s="277"/>
      <c r="AA261" s="277"/>
      <c r="AB261" s="277"/>
      <c r="AC261" s="277"/>
      <c r="AD261" s="279"/>
      <c r="AE261" s="277"/>
      <c r="AF261" s="277"/>
      <c r="AG261" s="277"/>
      <c r="AH261" s="277"/>
      <c r="AI261" s="277"/>
      <c r="AJ261" s="277"/>
      <c r="AK261" s="179"/>
      <c r="AL261" s="262"/>
      <c r="AM261" s="262"/>
      <c r="AN261" s="262"/>
      <c r="AO261" s="262"/>
      <c r="AP261" s="262"/>
      <c r="AQ261" s="262"/>
      <c r="AR261" s="132"/>
    </row>
    <row r="262" spans="1:59" ht="6.75" customHeight="1" x14ac:dyDescent="0.15">
      <c r="A262" s="179"/>
      <c r="B262" s="179"/>
      <c r="C262" s="179"/>
      <c r="D262" s="179"/>
      <c r="E262" s="179"/>
      <c r="F262" s="179"/>
      <c r="G262" s="533"/>
      <c r="H262" s="533"/>
      <c r="I262" s="533"/>
      <c r="J262" s="380"/>
      <c r="K262" s="279"/>
      <c r="L262" s="179"/>
      <c r="M262" s="179"/>
      <c r="N262" s="184"/>
      <c r="O262" s="392"/>
      <c r="P262" s="392"/>
      <c r="Q262" s="392"/>
      <c r="R262" s="392"/>
      <c r="S262" s="392"/>
      <c r="T262" s="392"/>
      <c r="U262" s="392"/>
      <c r="V262" s="392"/>
      <c r="W262" s="184"/>
      <c r="X262" s="184"/>
      <c r="Y262" s="184"/>
      <c r="Z262" s="184"/>
      <c r="AA262" s="184"/>
      <c r="AB262" s="189"/>
      <c r="AC262" s="230"/>
      <c r="AD262" s="279"/>
      <c r="AE262" s="277"/>
      <c r="AF262" s="277"/>
      <c r="AG262" s="277"/>
      <c r="AH262" s="277"/>
      <c r="AI262" s="277"/>
      <c r="AJ262" s="277"/>
      <c r="AK262" s="179"/>
      <c r="AL262" s="262"/>
      <c r="AM262" s="262"/>
      <c r="AN262" s="262"/>
      <c r="AO262" s="262"/>
      <c r="AP262" s="262"/>
      <c r="AQ262" s="262"/>
      <c r="AR262" s="96"/>
    </row>
    <row r="263" spans="1:59" ht="6.75" customHeight="1" x14ac:dyDescent="0.15">
      <c r="A263" s="179"/>
      <c r="B263" s="179"/>
      <c r="C263" s="179"/>
      <c r="D263" s="179"/>
      <c r="E263" s="179"/>
      <c r="F263" s="179"/>
      <c r="G263" s="533" t="s">
        <v>119</v>
      </c>
      <c r="H263" s="533"/>
      <c r="I263" s="533"/>
      <c r="J263" s="380">
        <v>1</v>
      </c>
      <c r="K263" s="263"/>
      <c r="L263" s="263"/>
      <c r="M263" s="263"/>
      <c r="N263" s="179"/>
      <c r="O263" s="179"/>
      <c r="P263" s="179"/>
      <c r="Q263" s="277"/>
      <c r="R263" s="277"/>
      <c r="S263" s="277"/>
      <c r="T263" s="277"/>
      <c r="U263" s="277"/>
      <c r="V263" s="279"/>
      <c r="W263" s="184"/>
      <c r="X263" s="184"/>
      <c r="Y263" s="184"/>
      <c r="Z263" s="184"/>
      <c r="AA263" s="184"/>
      <c r="AB263" s="189"/>
      <c r="AC263" s="231"/>
      <c r="AD263" s="279"/>
      <c r="AE263" s="277"/>
      <c r="AF263" s="277"/>
      <c r="AG263" s="277"/>
      <c r="AH263" s="277"/>
      <c r="AI263" s="277"/>
      <c r="AJ263" s="277"/>
      <c r="AK263" s="179"/>
      <c r="AL263" s="262"/>
      <c r="AM263" s="262"/>
      <c r="AN263" s="262"/>
      <c r="AO263" s="262"/>
      <c r="AP263" s="262"/>
      <c r="AQ263" s="262"/>
      <c r="AS263" s="96"/>
      <c r="AU263" s="69"/>
    </row>
    <row r="264" spans="1:59" ht="6.75" customHeight="1" x14ac:dyDescent="0.15">
      <c r="A264" s="179"/>
      <c r="B264" s="179"/>
      <c r="C264" s="179"/>
      <c r="D264" s="179"/>
      <c r="E264" s="179"/>
      <c r="F264" s="179"/>
      <c r="G264" s="533"/>
      <c r="H264" s="533"/>
      <c r="I264" s="533"/>
      <c r="J264" s="380"/>
      <c r="K264" s="263"/>
      <c r="L264" s="263"/>
      <c r="M264" s="263"/>
      <c r="N264" s="179"/>
      <c r="O264" s="179"/>
      <c r="P264" s="179"/>
      <c r="Q264" s="277"/>
      <c r="R264" s="277"/>
      <c r="S264" s="277"/>
      <c r="T264" s="277"/>
      <c r="U264" s="277"/>
      <c r="V264" s="179"/>
      <c r="W264" s="277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277"/>
      <c r="AH264" s="277"/>
      <c r="AI264" s="277"/>
      <c r="AJ264" s="277"/>
      <c r="AK264" s="179"/>
      <c r="AL264" s="262"/>
      <c r="AM264" s="262"/>
      <c r="AN264" s="262"/>
      <c r="AO264" s="262"/>
      <c r="AP264" s="262"/>
      <c r="AQ264" s="262"/>
      <c r="AS264" s="96"/>
      <c r="AU264" s="69"/>
    </row>
    <row r="265" spans="1:59" ht="6.75" customHeight="1" x14ac:dyDescent="0.15">
      <c r="A265" s="179"/>
      <c r="B265" s="179"/>
      <c r="C265" s="179"/>
      <c r="D265" s="179"/>
      <c r="E265" s="179"/>
      <c r="F265" s="179"/>
      <c r="G265" s="392" t="s">
        <v>120</v>
      </c>
      <c r="H265" s="392"/>
      <c r="I265" s="392"/>
      <c r="J265" s="392"/>
      <c r="K265" s="392"/>
      <c r="L265" s="392"/>
      <c r="M265" s="392"/>
      <c r="N265" s="392"/>
      <c r="O265" s="179"/>
      <c r="P265" s="179"/>
      <c r="Q265" s="277"/>
      <c r="R265" s="277"/>
      <c r="S265" s="277"/>
      <c r="T265" s="277"/>
      <c r="U265" s="277"/>
      <c r="V265" s="179"/>
      <c r="W265" s="277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277"/>
      <c r="AH265" s="277"/>
      <c r="AI265" s="277"/>
      <c r="AJ265" s="277"/>
      <c r="AK265" s="179"/>
      <c r="AL265" s="179"/>
      <c r="AM265" s="179"/>
      <c r="AN265" s="179"/>
      <c r="AO265" s="179"/>
      <c r="AP265" s="179"/>
      <c r="AQ265" s="179"/>
      <c r="AR265" s="467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</row>
    <row r="266" spans="1:59" ht="6.75" customHeight="1" x14ac:dyDescent="0.15">
      <c r="A266" s="179"/>
      <c r="B266" s="179"/>
      <c r="C266" s="179"/>
      <c r="D266" s="179"/>
      <c r="E266" s="179"/>
      <c r="F266" s="179"/>
      <c r="G266" s="392"/>
      <c r="H266" s="392"/>
      <c r="I266" s="392"/>
      <c r="J266" s="392"/>
      <c r="K266" s="392"/>
      <c r="L266" s="392"/>
      <c r="M266" s="392"/>
      <c r="N266" s="392"/>
      <c r="O266" s="179"/>
      <c r="P266" s="179"/>
      <c r="Q266" s="277"/>
      <c r="R266" s="277"/>
      <c r="S266" s="277"/>
      <c r="T266" s="277"/>
      <c r="U266" s="277"/>
      <c r="V266" s="179"/>
      <c r="W266" s="277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534" t="s">
        <v>230</v>
      </c>
      <c r="AH266" s="535"/>
      <c r="AI266" s="535"/>
      <c r="AJ266" s="535"/>
      <c r="AK266" s="535"/>
      <c r="AL266" s="536"/>
      <c r="AM266" s="382" t="s">
        <v>231</v>
      </c>
      <c r="AN266" s="383"/>
      <c r="AO266" s="540" t="s">
        <v>232</v>
      </c>
      <c r="AP266" s="540"/>
      <c r="AQ266" s="540"/>
      <c r="AR266" s="467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</row>
    <row r="267" spans="1:59" ht="6.75" customHeight="1" x14ac:dyDescent="0.15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79"/>
      <c r="AG267" s="537"/>
      <c r="AH267" s="538"/>
      <c r="AI267" s="538"/>
      <c r="AJ267" s="538"/>
      <c r="AK267" s="538"/>
      <c r="AL267" s="539"/>
      <c r="AM267" s="384"/>
      <c r="AN267" s="385"/>
      <c r="AO267" s="540"/>
      <c r="AP267" s="540"/>
      <c r="AQ267" s="540"/>
      <c r="AS267" s="96"/>
      <c r="AU267" s="69"/>
    </row>
    <row r="268" spans="1:59" ht="6.75" customHeight="1" x14ac:dyDescent="0.15">
      <c r="A268" s="179"/>
      <c r="B268" s="179"/>
      <c r="C268" s="179"/>
      <c r="D268" s="179"/>
      <c r="E268" s="179"/>
      <c r="F268" s="179"/>
      <c r="G268" s="423" t="s">
        <v>234</v>
      </c>
      <c r="H268" s="424"/>
      <c r="I268" s="424"/>
      <c r="J268" s="424"/>
      <c r="K268" s="377">
        <v>4</v>
      </c>
      <c r="L268" s="179"/>
      <c r="M268" s="179"/>
      <c r="N268" s="179"/>
      <c r="O268" s="179"/>
      <c r="P268" s="179"/>
      <c r="Q268" s="179"/>
      <c r="R268" s="179"/>
      <c r="S268" s="179"/>
      <c r="T268" s="179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79"/>
      <c r="AG268" s="541" t="s">
        <v>233</v>
      </c>
      <c r="AH268" s="446"/>
      <c r="AI268" s="446"/>
      <c r="AJ268" s="446"/>
      <c r="AK268" s="446"/>
      <c r="AL268" s="542"/>
      <c r="AM268" s="382">
        <v>495</v>
      </c>
      <c r="AN268" s="383"/>
      <c r="AO268" s="549">
        <f>H59</f>
        <v>483</v>
      </c>
      <c r="AP268" s="549"/>
      <c r="AQ268" s="549"/>
      <c r="AS268" s="96"/>
      <c r="AU268" s="69"/>
    </row>
    <row r="269" spans="1:59" ht="6.75" customHeight="1" x14ac:dyDescent="0.15">
      <c r="A269" s="179"/>
      <c r="B269" s="179"/>
      <c r="C269" s="179"/>
      <c r="D269" s="179"/>
      <c r="E269" s="179"/>
      <c r="F269" s="179"/>
      <c r="G269" s="425"/>
      <c r="H269" s="426"/>
      <c r="I269" s="426"/>
      <c r="J269" s="426"/>
      <c r="K269" s="378"/>
      <c r="L269" s="179"/>
      <c r="M269" s="179"/>
      <c r="N269" s="179"/>
      <c r="O269" s="179"/>
      <c r="P269" s="179"/>
      <c r="Q269" s="179"/>
      <c r="R269" s="179"/>
      <c r="S269" s="179"/>
      <c r="T269" s="179"/>
      <c r="U269" s="201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179"/>
      <c r="AG269" s="543"/>
      <c r="AH269" s="544"/>
      <c r="AI269" s="544"/>
      <c r="AJ269" s="544"/>
      <c r="AK269" s="544"/>
      <c r="AL269" s="545"/>
      <c r="AM269" s="384"/>
      <c r="AN269" s="385"/>
      <c r="AO269" s="549"/>
      <c r="AP269" s="549"/>
      <c r="AQ269" s="549"/>
      <c r="AS269" s="96"/>
      <c r="AU269" s="69"/>
    </row>
    <row r="270" spans="1:59" ht="6.75" customHeight="1" x14ac:dyDescent="0.15">
      <c r="A270" s="179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179"/>
      <c r="AG270" s="541" t="s">
        <v>28</v>
      </c>
      <c r="AH270" s="446"/>
      <c r="AI270" s="446"/>
      <c r="AJ270" s="446"/>
      <c r="AK270" s="446"/>
      <c r="AL270" s="542"/>
      <c r="AM270" s="382">
        <v>133</v>
      </c>
      <c r="AN270" s="383"/>
      <c r="AO270" s="548">
        <f>F211</f>
        <v>119</v>
      </c>
      <c r="AP270" s="548"/>
      <c r="AQ270" s="548"/>
      <c r="AS270" s="96"/>
      <c r="AU270" s="69"/>
    </row>
    <row r="271" spans="1:59" ht="6.75" customHeight="1" x14ac:dyDescent="0.15">
      <c r="A271" s="179"/>
      <c r="B271" s="179"/>
      <c r="C271" s="179"/>
      <c r="D271" s="179"/>
      <c r="E271" s="179"/>
      <c r="F271" s="179"/>
      <c r="G271" s="280"/>
      <c r="H271" s="280"/>
      <c r="I271" s="280"/>
      <c r="J271" s="280"/>
      <c r="K271" s="2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543"/>
      <c r="AH271" s="544"/>
      <c r="AI271" s="544"/>
      <c r="AJ271" s="544"/>
      <c r="AK271" s="544"/>
      <c r="AL271" s="545"/>
      <c r="AM271" s="384"/>
      <c r="AN271" s="385"/>
      <c r="AO271" s="548"/>
      <c r="AP271" s="548"/>
      <c r="AQ271" s="548"/>
      <c r="AS271" s="96"/>
      <c r="AU271" s="69"/>
    </row>
    <row r="272" spans="1:59" ht="6.75" customHeight="1" x14ac:dyDescent="0.15">
      <c r="A272" s="179"/>
      <c r="B272" s="179"/>
      <c r="C272" s="179"/>
      <c r="D272" s="179"/>
      <c r="E272" s="179"/>
      <c r="F272" s="179"/>
      <c r="G272" s="423" t="s">
        <v>237</v>
      </c>
      <c r="H272" s="424"/>
      <c r="I272" s="424"/>
      <c r="J272" s="424"/>
      <c r="K272" s="377">
        <v>3</v>
      </c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541" t="s">
        <v>235</v>
      </c>
      <c r="AH272" s="446"/>
      <c r="AI272" s="446"/>
      <c r="AJ272" s="446"/>
      <c r="AK272" s="446"/>
      <c r="AL272" s="542"/>
      <c r="AM272" s="382">
        <v>10</v>
      </c>
      <c r="AN272" s="383"/>
      <c r="AO272" s="548">
        <f>K259</f>
        <v>9</v>
      </c>
      <c r="AP272" s="548"/>
      <c r="AQ272" s="548"/>
      <c r="AS272" s="96"/>
      <c r="AU272" s="69"/>
    </row>
    <row r="273" spans="1:47" ht="6.75" customHeight="1" x14ac:dyDescent="0.15">
      <c r="A273" s="179"/>
      <c r="B273" s="179"/>
      <c r="C273" s="179"/>
      <c r="D273" s="179"/>
      <c r="E273" s="179"/>
      <c r="F273" s="179"/>
      <c r="G273" s="425"/>
      <c r="H273" s="426"/>
      <c r="I273" s="426"/>
      <c r="J273" s="426"/>
      <c r="K273" s="378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543"/>
      <c r="AH273" s="544"/>
      <c r="AI273" s="544"/>
      <c r="AJ273" s="544"/>
      <c r="AK273" s="544"/>
      <c r="AL273" s="545"/>
      <c r="AM273" s="384"/>
      <c r="AN273" s="385"/>
      <c r="AO273" s="548"/>
      <c r="AP273" s="548"/>
      <c r="AQ273" s="548"/>
      <c r="AS273" s="96"/>
      <c r="AU273" s="69"/>
    </row>
    <row r="274" spans="1:47" ht="6.75" customHeight="1" x14ac:dyDescent="0.15">
      <c r="A274" s="179"/>
      <c r="B274" s="179"/>
      <c r="C274" s="179"/>
      <c r="D274" s="179"/>
      <c r="E274" s="179"/>
      <c r="F274" s="179"/>
      <c r="G274" s="195"/>
      <c r="H274" s="195"/>
      <c r="I274" s="195"/>
      <c r="J274" s="195"/>
      <c r="K274" s="18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541" t="s">
        <v>236</v>
      </c>
      <c r="AH274" s="446"/>
      <c r="AI274" s="446"/>
      <c r="AJ274" s="446"/>
      <c r="AK274" s="446"/>
      <c r="AL274" s="542"/>
      <c r="AM274" s="382">
        <v>4</v>
      </c>
      <c r="AN274" s="383"/>
      <c r="AO274" s="548">
        <f>K268</f>
        <v>4</v>
      </c>
      <c r="AP274" s="548"/>
      <c r="AQ274" s="548"/>
      <c r="AS274" s="96"/>
      <c r="AU274" s="69"/>
    </row>
    <row r="275" spans="1:47" ht="6.75" customHeight="1" x14ac:dyDescent="0.15">
      <c r="A275" s="179"/>
      <c r="B275" s="179"/>
      <c r="C275" s="179"/>
      <c r="D275" s="179"/>
      <c r="E275" s="179"/>
      <c r="F275" s="179"/>
      <c r="G275" s="195"/>
      <c r="H275" s="195"/>
      <c r="I275" s="195"/>
      <c r="J275" s="195"/>
      <c r="K275" s="18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543"/>
      <c r="AH275" s="544"/>
      <c r="AI275" s="544"/>
      <c r="AJ275" s="544"/>
      <c r="AK275" s="544"/>
      <c r="AL275" s="545"/>
      <c r="AM275" s="384"/>
      <c r="AN275" s="385"/>
      <c r="AO275" s="548"/>
      <c r="AP275" s="548"/>
      <c r="AQ275" s="548"/>
      <c r="AS275" s="96"/>
      <c r="AU275" s="69"/>
    </row>
    <row r="276" spans="1:47" ht="6.75" customHeight="1" x14ac:dyDescent="0.15">
      <c r="A276" s="179"/>
      <c r="B276" s="179"/>
      <c r="C276" s="179"/>
      <c r="D276" s="179"/>
      <c r="E276" s="179"/>
      <c r="F276" s="179"/>
      <c r="G276" s="423" t="s">
        <v>238</v>
      </c>
      <c r="H276" s="424"/>
      <c r="I276" s="424"/>
      <c r="J276" s="424"/>
      <c r="K276" s="546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541" t="s">
        <v>237</v>
      </c>
      <c r="AH276" s="446"/>
      <c r="AI276" s="446"/>
      <c r="AJ276" s="446"/>
      <c r="AK276" s="446"/>
      <c r="AL276" s="542"/>
      <c r="AM276" s="382">
        <v>4</v>
      </c>
      <c r="AN276" s="383"/>
      <c r="AO276" s="548">
        <f>K272</f>
        <v>3</v>
      </c>
      <c r="AP276" s="548"/>
      <c r="AQ276" s="548"/>
      <c r="AS276" s="96"/>
      <c r="AU276" s="69"/>
    </row>
    <row r="277" spans="1:47" ht="6.75" customHeight="1" x14ac:dyDescent="0.15">
      <c r="A277" s="179"/>
      <c r="B277" s="179"/>
      <c r="C277" s="179"/>
      <c r="D277" s="179"/>
      <c r="E277" s="179"/>
      <c r="F277" s="179"/>
      <c r="G277" s="425"/>
      <c r="H277" s="426"/>
      <c r="I277" s="426"/>
      <c r="J277" s="426"/>
      <c r="K277" s="547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543"/>
      <c r="AH277" s="544"/>
      <c r="AI277" s="544"/>
      <c r="AJ277" s="544"/>
      <c r="AK277" s="544"/>
      <c r="AL277" s="545"/>
      <c r="AM277" s="384"/>
      <c r="AN277" s="385"/>
      <c r="AO277" s="548"/>
      <c r="AP277" s="548"/>
      <c r="AQ277" s="548"/>
      <c r="AS277" s="96"/>
      <c r="AU277" s="69"/>
    </row>
    <row r="278" spans="1:47" ht="6.75" customHeight="1" x14ac:dyDescent="0.15">
      <c r="A278" s="179"/>
      <c r="B278" s="179"/>
      <c r="C278" s="179"/>
      <c r="D278" s="179"/>
      <c r="E278" s="179"/>
      <c r="F278" s="179"/>
      <c r="G278" s="195"/>
      <c r="H278" s="195"/>
      <c r="I278" s="195"/>
      <c r="J278" s="195"/>
      <c r="K278" s="195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541" t="s">
        <v>239</v>
      </c>
      <c r="AH278" s="446"/>
      <c r="AI278" s="446"/>
      <c r="AJ278" s="446"/>
      <c r="AK278" s="446"/>
      <c r="AL278" s="542"/>
      <c r="AM278" s="382">
        <v>105</v>
      </c>
      <c r="AN278" s="383"/>
      <c r="AO278" s="548">
        <f>K157</f>
        <v>91</v>
      </c>
      <c r="AP278" s="548"/>
      <c r="AQ278" s="548"/>
      <c r="AS278" s="96"/>
      <c r="AU278" s="69"/>
    </row>
    <row r="279" spans="1:47" ht="6.75" customHeight="1" x14ac:dyDescent="0.15">
      <c r="A279" s="179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543"/>
      <c r="AH279" s="544"/>
      <c r="AI279" s="544"/>
      <c r="AJ279" s="544"/>
      <c r="AK279" s="544"/>
      <c r="AL279" s="545"/>
      <c r="AM279" s="384"/>
      <c r="AN279" s="385"/>
      <c r="AO279" s="548"/>
      <c r="AP279" s="548"/>
      <c r="AQ279" s="548"/>
      <c r="AS279" s="96"/>
      <c r="AU279" s="69"/>
    </row>
    <row r="280" spans="1:47" ht="6.75" customHeight="1" x14ac:dyDescent="0.15">
      <c r="A280" s="179"/>
      <c r="B280" s="179"/>
      <c r="C280" s="179"/>
      <c r="D280" s="179"/>
      <c r="E280" s="179"/>
      <c r="F280" s="347"/>
      <c r="G280" s="348"/>
      <c r="H280" s="348"/>
      <c r="I280" s="348"/>
      <c r="J280" s="348"/>
      <c r="K280" s="348"/>
      <c r="L280" s="348"/>
      <c r="M280" s="348"/>
      <c r="N280" s="348"/>
      <c r="O280" s="348"/>
      <c r="P280" s="348"/>
      <c r="Q280" s="348"/>
      <c r="R280" s="348"/>
      <c r="S280" s="348"/>
      <c r="T280" s="348"/>
      <c r="U280" s="348"/>
      <c r="V280" s="348"/>
      <c r="W280" s="348"/>
      <c r="X280" s="348"/>
      <c r="Y280" s="348"/>
      <c r="Z280" s="348"/>
      <c r="AA280" s="349"/>
      <c r="AB280" s="349"/>
      <c r="AC280" s="348"/>
      <c r="AD280" s="350"/>
      <c r="AE280" s="179"/>
      <c r="AF280" s="179"/>
      <c r="AG280" s="541" t="s">
        <v>242</v>
      </c>
      <c r="AH280" s="446"/>
      <c r="AI280" s="446"/>
      <c r="AJ280" s="446"/>
      <c r="AK280" s="446"/>
      <c r="AL280" s="542"/>
      <c r="AM280" s="550"/>
      <c r="AN280" s="551"/>
      <c r="AO280" s="548">
        <f>SUM(AQ154:AQ161)</f>
        <v>5</v>
      </c>
      <c r="AP280" s="548"/>
      <c r="AQ280" s="548"/>
      <c r="AS280" s="96"/>
      <c r="AU280" s="69"/>
    </row>
    <row r="281" spans="1:47" ht="6.75" customHeight="1" x14ac:dyDescent="0.15">
      <c r="A281" s="179"/>
      <c r="B281" s="179"/>
      <c r="C281" s="179"/>
      <c r="D281" s="179"/>
      <c r="E281" s="179"/>
      <c r="F281" s="351"/>
      <c r="G281" s="382" t="s">
        <v>240</v>
      </c>
      <c r="H281" s="383"/>
      <c r="I281" s="383"/>
      <c r="J281" s="383"/>
      <c r="K281" s="388">
        <f>U281</f>
        <v>11</v>
      </c>
      <c r="L281" s="285"/>
      <c r="M281" s="285"/>
      <c r="N281" s="183"/>
      <c r="O281" s="382" t="s">
        <v>115</v>
      </c>
      <c r="P281" s="383"/>
      <c r="Q281" s="383"/>
      <c r="R281" s="383"/>
      <c r="S281" s="383"/>
      <c r="T281" s="386">
        <f>T123</f>
        <v>17</v>
      </c>
      <c r="U281" s="377">
        <f>U123</f>
        <v>11</v>
      </c>
      <c r="V281" s="183"/>
      <c r="W281" s="382" t="s">
        <v>241</v>
      </c>
      <c r="X281" s="383"/>
      <c r="Y281" s="383"/>
      <c r="Z281" s="383"/>
      <c r="AA281" s="383"/>
      <c r="AB281" s="386">
        <f>AB123</f>
        <v>8</v>
      </c>
      <c r="AC281" s="377">
        <f>AC123+AJ123</f>
        <v>10</v>
      </c>
      <c r="AD281" s="352"/>
      <c r="AE281" s="179"/>
      <c r="AF281" s="179"/>
      <c r="AG281" s="543"/>
      <c r="AH281" s="544"/>
      <c r="AI281" s="544"/>
      <c r="AJ281" s="544"/>
      <c r="AK281" s="544"/>
      <c r="AL281" s="545"/>
      <c r="AM281" s="552"/>
      <c r="AN281" s="553"/>
      <c r="AO281" s="548"/>
      <c r="AP281" s="548"/>
      <c r="AQ281" s="548"/>
      <c r="AS281" s="96"/>
      <c r="AU281" s="69"/>
    </row>
    <row r="282" spans="1:47" ht="6.75" customHeight="1" x14ac:dyDescent="0.15">
      <c r="A282" s="179"/>
      <c r="B282" s="179"/>
      <c r="C282" s="179"/>
      <c r="D282" s="179"/>
      <c r="E282" s="179"/>
      <c r="F282" s="351"/>
      <c r="G282" s="384"/>
      <c r="H282" s="385"/>
      <c r="I282" s="385"/>
      <c r="J282" s="385"/>
      <c r="K282" s="389"/>
      <c r="L282" s="284"/>
      <c r="M282" s="284"/>
      <c r="N282" s="193"/>
      <c r="O282" s="384"/>
      <c r="P282" s="385"/>
      <c r="Q282" s="385"/>
      <c r="R282" s="385"/>
      <c r="S282" s="385"/>
      <c r="T282" s="387"/>
      <c r="U282" s="378"/>
      <c r="V282" s="193"/>
      <c r="W282" s="384"/>
      <c r="X282" s="385"/>
      <c r="Y282" s="385"/>
      <c r="Z282" s="385"/>
      <c r="AA282" s="385"/>
      <c r="AB282" s="387"/>
      <c r="AC282" s="378"/>
      <c r="AD282" s="352"/>
      <c r="AE282" s="179"/>
      <c r="AF282" s="179"/>
      <c r="AG282" s="541" t="s">
        <v>272</v>
      </c>
      <c r="AH282" s="446"/>
      <c r="AI282" s="446"/>
      <c r="AJ282" s="446"/>
      <c r="AK282" s="446"/>
      <c r="AL282" s="542"/>
      <c r="AM282" s="382">
        <v>42</v>
      </c>
      <c r="AN282" s="383"/>
      <c r="AO282" s="548">
        <f>K181</f>
        <v>38</v>
      </c>
      <c r="AP282" s="548"/>
      <c r="AQ282" s="548"/>
      <c r="AR282" s="70"/>
      <c r="AS282" s="96"/>
      <c r="AU282" s="69"/>
    </row>
    <row r="283" spans="1:47" ht="6.75" customHeight="1" x14ac:dyDescent="0.15">
      <c r="A283" s="179"/>
      <c r="B283" s="179"/>
      <c r="C283" s="179"/>
      <c r="D283" s="179"/>
      <c r="E283" s="179"/>
      <c r="F283" s="351"/>
      <c r="G283" s="264"/>
      <c r="H283" s="383"/>
      <c r="I283" s="383"/>
      <c r="J283" s="383"/>
      <c r="K283" s="279"/>
      <c r="L283" s="184"/>
      <c r="M283" s="184"/>
      <c r="N283" s="195"/>
      <c r="O283" s="424" t="s">
        <v>243</v>
      </c>
      <c r="P283" s="424"/>
      <c r="Q283" s="424"/>
      <c r="R283" s="424"/>
      <c r="S283" s="424"/>
      <c r="T283" s="424"/>
      <c r="U283" s="424"/>
      <c r="V283" s="184"/>
      <c r="W283" s="383"/>
      <c r="X283" s="383"/>
      <c r="Y283" s="383"/>
      <c r="Z283" s="383"/>
      <c r="AA283" s="383"/>
      <c r="AB283" s="386"/>
      <c r="AC283" s="279"/>
      <c r="AD283" s="352"/>
      <c r="AE283" s="179"/>
      <c r="AF283" s="179"/>
      <c r="AG283" s="543"/>
      <c r="AH283" s="544"/>
      <c r="AI283" s="544"/>
      <c r="AJ283" s="544"/>
      <c r="AK283" s="544"/>
      <c r="AL283" s="545"/>
      <c r="AM283" s="384"/>
      <c r="AN283" s="385"/>
      <c r="AO283" s="548"/>
      <c r="AP283" s="548"/>
      <c r="AQ283" s="548"/>
      <c r="AR283" s="133"/>
    </row>
    <row r="284" spans="1:47" ht="6.75" customHeight="1" x14ac:dyDescent="0.15">
      <c r="A284" s="179"/>
      <c r="B284" s="179"/>
      <c r="C284" s="179"/>
      <c r="D284" s="179"/>
      <c r="E284" s="179"/>
      <c r="F284" s="351"/>
      <c r="G284" s="184"/>
      <c r="H284" s="379"/>
      <c r="I284" s="379"/>
      <c r="J284" s="379"/>
      <c r="K284" s="279"/>
      <c r="L284" s="184"/>
      <c r="M284" s="184"/>
      <c r="N284" s="195"/>
      <c r="O284" s="439"/>
      <c r="P284" s="439"/>
      <c r="Q284" s="439"/>
      <c r="R284" s="439"/>
      <c r="S284" s="439"/>
      <c r="T284" s="439"/>
      <c r="U284" s="439"/>
      <c r="V284" s="184"/>
      <c r="W284" s="379"/>
      <c r="X284" s="379"/>
      <c r="Y284" s="379"/>
      <c r="Z284" s="379"/>
      <c r="AA284" s="379"/>
      <c r="AB284" s="380"/>
      <c r="AC284" s="279"/>
      <c r="AD284" s="352"/>
      <c r="AE284" s="179"/>
      <c r="AF284" s="179"/>
      <c r="AG284" s="534" t="s">
        <v>245</v>
      </c>
      <c r="AH284" s="535"/>
      <c r="AI284" s="535"/>
      <c r="AJ284" s="535"/>
      <c r="AK284" s="535"/>
      <c r="AL284" s="536"/>
      <c r="AM284" s="382">
        <f>SUM(AM268:AN283)</f>
        <v>793</v>
      </c>
      <c r="AN284" s="383"/>
      <c r="AO284" s="548">
        <f>SUM(AO268:AP283)</f>
        <v>752</v>
      </c>
      <c r="AP284" s="548"/>
      <c r="AQ284" s="548"/>
      <c r="AR284" s="134"/>
    </row>
    <row r="285" spans="1:47" s="70" customFormat="1" ht="6.75" customHeight="1" x14ac:dyDescent="0.15">
      <c r="A285" s="184"/>
      <c r="B285" s="272"/>
      <c r="C285" s="272"/>
      <c r="D285" s="272"/>
      <c r="E285" s="272"/>
      <c r="F285" s="351"/>
      <c r="G285" s="184"/>
      <c r="H285" s="290"/>
      <c r="I285" s="290"/>
      <c r="J285" s="290"/>
      <c r="K285" s="280"/>
      <c r="L285" s="184"/>
      <c r="M285" s="184"/>
      <c r="N285" s="184"/>
      <c r="O285" s="554" t="s">
        <v>244</v>
      </c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554"/>
      <c r="AB285" s="554"/>
      <c r="AC285" s="204"/>
      <c r="AD285" s="352"/>
      <c r="AE285" s="184"/>
      <c r="AF285" s="272"/>
      <c r="AG285" s="537"/>
      <c r="AH285" s="538"/>
      <c r="AI285" s="538"/>
      <c r="AJ285" s="538"/>
      <c r="AK285" s="538"/>
      <c r="AL285" s="539"/>
      <c r="AM285" s="384"/>
      <c r="AN285" s="385"/>
      <c r="AO285" s="548"/>
      <c r="AP285" s="548"/>
      <c r="AQ285" s="548"/>
      <c r="AR285" s="268"/>
      <c r="AU285" s="85"/>
    </row>
    <row r="286" spans="1:47" s="70" customFormat="1" ht="6.75" customHeight="1" x14ac:dyDescent="0.15">
      <c r="A286" s="184"/>
      <c r="B286" s="272"/>
      <c r="C286" s="272"/>
      <c r="D286" s="272"/>
      <c r="E286" s="272"/>
      <c r="F286" s="353"/>
      <c r="G286" s="354"/>
      <c r="H286" s="355"/>
      <c r="I286" s="355"/>
      <c r="J286" s="355"/>
      <c r="K286" s="356"/>
      <c r="L286" s="354"/>
      <c r="M286" s="354"/>
      <c r="N286" s="354"/>
      <c r="O286" s="555"/>
      <c r="P286" s="555"/>
      <c r="Q286" s="555"/>
      <c r="R286" s="555"/>
      <c r="S286" s="555"/>
      <c r="T286" s="555"/>
      <c r="U286" s="555"/>
      <c r="V286" s="555"/>
      <c r="W286" s="555"/>
      <c r="X286" s="555"/>
      <c r="Y286" s="555"/>
      <c r="Z286" s="555"/>
      <c r="AA286" s="555"/>
      <c r="AB286" s="555"/>
      <c r="AC286" s="357"/>
      <c r="AD286" s="358"/>
      <c r="AE286" s="184"/>
      <c r="AF286" s="272"/>
      <c r="AG286" s="284"/>
      <c r="AH286" s="284"/>
      <c r="AI286" s="284"/>
      <c r="AJ286" s="284"/>
      <c r="AK286" s="284"/>
      <c r="AL286" s="284"/>
      <c r="AM286" s="284"/>
      <c r="AN286" s="284"/>
      <c r="AO286" s="265"/>
      <c r="AP286" s="184"/>
      <c r="AQ286" s="266"/>
      <c r="AR286" s="268"/>
      <c r="AU286" s="85"/>
    </row>
    <row r="287" spans="1:47" ht="6.75" customHeight="1" x14ac:dyDescent="0.15">
      <c r="F287" s="272"/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267"/>
    </row>
    <row r="288" spans="1:47" ht="6.75" customHeight="1" x14ac:dyDescent="0.15">
      <c r="F288" s="272"/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  <c r="AP288" s="533"/>
      <c r="AQ288" s="272"/>
    </row>
    <row r="289" spans="33:43" ht="6.75" customHeight="1" x14ac:dyDescent="0.15">
      <c r="AG289" s="272"/>
      <c r="AH289" s="272"/>
      <c r="AI289" s="272"/>
      <c r="AJ289" s="272"/>
      <c r="AK289" s="272"/>
      <c r="AL289" s="272"/>
      <c r="AM289" s="272"/>
      <c r="AN289" s="272"/>
      <c r="AO289" s="272"/>
      <c r="AP289" s="533"/>
      <c r="AQ289" s="272"/>
    </row>
  </sheetData>
  <mergeCells count="979">
    <mergeCell ref="AM284:AN285"/>
    <mergeCell ref="AO284:AQ285"/>
    <mergeCell ref="O285:AB286"/>
    <mergeCell ref="AP288:AP289"/>
    <mergeCell ref="H283:J284"/>
    <mergeCell ref="O283:U284"/>
    <mergeCell ref="W283:AA284"/>
    <mergeCell ref="AB283:AB284"/>
    <mergeCell ref="AG284:AL285"/>
    <mergeCell ref="W281:AA282"/>
    <mergeCell ref="AB281:AB282"/>
    <mergeCell ref="AC281:AC282"/>
    <mergeCell ref="AG282:AL283"/>
    <mergeCell ref="AM282:AN283"/>
    <mergeCell ref="AO282:AQ283"/>
    <mergeCell ref="G281:J282"/>
    <mergeCell ref="K281:K282"/>
    <mergeCell ref="O281:S282"/>
    <mergeCell ref="T281:T282"/>
    <mergeCell ref="U281:U282"/>
    <mergeCell ref="AG278:AL279"/>
    <mergeCell ref="AM278:AN279"/>
    <mergeCell ref="AO278:AQ279"/>
    <mergeCell ref="AG280:AL281"/>
    <mergeCell ref="AM280:AN281"/>
    <mergeCell ref="AO280:AQ281"/>
    <mergeCell ref="AG274:AL275"/>
    <mergeCell ref="AM274:AN275"/>
    <mergeCell ref="AO274:AQ275"/>
    <mergeCell ref="G268:J269"/>
    <mergeCell ref="K268:K269"/>
    <mergeCell ref="AG268:AL269"/>
    <mergeCell ref="AM268:AN269"/>
    <mergeCell ref="G276:K277"/>
    <mergeCell ref="AG276:AL277"/>
    <mergeCell ref="AM276:AN277"/>
    <mergeCell ref="AO276:AQ277"/>
    <mergeCell ref="AO268:AQ269"/>
    <mergeCell ref="AG270:AL271"/>
    <mergeCell ref="AM270:AN271"/>
    <mergeCell ref="AO270:AQ271"/>
    <mergeCell ref="G272:J273"/>
    <mergeCell ref="K272:K273"/>
    <mergeCell ref="AG272:AL273"/>
    <mergeCell ref="AM272:AN273"/>
    <mergeCell ref="AO272:AQ273"/>
    <mergeCell ref="G263:I264"/>
    <mergeCell ref="J263:J264"/>
    <mergeCell ref="G265:N266"/>
    <mergeCell ref="W259:AA260"/>
    <mergeCell ref="AB259:AB260"/>
    <mergeCell ref="AC259:AC260"/>
    <mergeCell ref="AR265:AR266"/>
    <mergeCell ref="AG266:AL267"/>
    <mergeCell ref="AM266:AN267"/>
    <mergeCell ref="AO266:AQ267"/>
    <mergeCell ref="AD259:AH260"/>
    <mergeCell ref="AI259:AI260"/>
    <mergeCell ref="AJ259:AJ260"/>
    <mergeCell ref="G259:J260"/>
    <mergeCell ref="K259:K260"/>
    <mergeCell ref="O259:S260"/>
    <mergeCell ref="T259:T260"/>
    <mergeCell ref="U259:U260"/>
    <mergeCell ref="G261:I262"/>
    <mergeCell ref="J261:J262"/>
    <mergeCell ref="O261:V262"/>
    <mergeCell ref="AP255:AP256"/>
    <mergeCell ref="AQ255:AQ256"/>
    <mergeCell ref="AU255:AZ256"/>
    <mergeCell ref="O253:S254"/>
    <mergeCell ref="T253:T254"/>
    <mergeCell ref="U253:U254"/>
    <mergeCell ref="W253:AA254"/>
    <mergeCell ref="AB253:AB254"/>
    <mergeCell ref="AC253:AC254"/>
    <mergeCell ref="AP248:AP249"/>
    <mergeCell ref="AQ248:AQ249"/>
    <mergeCell ref="W250:AA251"/>
    <mergeCell ref="AB250:AB251"/>
    <mergeCell ref="AC250:AC251"/>
    <mergeCell ref="AK245:AO246"/>
    <mergeCell ref="AP245:AP246"/>
    <mergeCell ref="AQ245:AQ246"/>
    <mergeCell ref="AD253:AH254"/>
    <mergeCell ref="AI253:AI254"/>
    <mergeCell ref="AJ253:AJ254"/>
    <mergeCell ref="O248:S249"/>
    <mergeCell ref="T248:T249"/>
    <mergeCell ref="U248:U249"/>
    <mergeCell ref="W248:AA249"/>
    <mergeCell ref="AB248:AB249"/>
    <mergeCell ref="AC248:AC249"/>
    <mergeCell ref="AD248:AH249"/>
    <mergeCell ref="AJ243:AJ244"/>
    <mergeCell ref="AK243:AO244"/>
    <mergeCell ref="AI248:AI249"/>
    <mergeCell ref="AJ248:AJ249"/>
    <mergeCell ref="AK248:AO249"/>
    <mergeCell ref="W245:AA246"/>
    <mergeCell ref="AB245:AB246"/>
    <mergeCell ref="AC245:AC246"/>
    <mergeCell ref="AD245:AH246"/>
    <mergeCell ref="AI245:AI246"/>
    <mergeCell ref="AJ245:AJ246"/>
    <mergeCell ref="AJ241:AJ242"/>
    <mergeCell ref="AK241:AO242"/>
    <mergeCell ref="W243:AA244"/>
    <mergeCell ref="AB243:AB244"/>
    <mergeCell ref="AC243:AC244"/>
    <mergeCell ref="AD243:AH244"/>
    <mergeCell ref="AI243:AI244"/>
    <mergeCell ref="O241:S242"/>
    <mergeCell ref="T241:T242"/>
    <mergeCell ref="U241:U242"/>
    <mergeCell ref="W241:AA242"/>
    <mergeCell ref="AB241:AB242"/>
    <mergeCell ref="AC241:AC242"/>
    <mergeCell ref="AD241:AH242"/>
    <mergeCell ref="AP243:AP244"/>
    <mergeCell ref="AQ243:AQ244"/>
    <mergeCell ref="AP241:AP242"/>
    <mergeCell ref="AQ241:AQ242"/>
    <mergeCell ref="AU236:AZ237"/>
    <mergeCell ref="W238:AA239"/>
    <mergeCell ref="AB238:AB239"/>
    <mergeCell ref="AC238:AC239"/>
    <mergeCell ref="AD238:AH239"/>
    <mergeCell ref="AI238:AI239"/>
    <mergeCell ref="AJ238:AJ239"/>
    <mergeCell ref="AK238:AO239"/>
    <mergeCell ref="AP238:AP239"/>
    <mergeCell ref="AQ238:AQ239"/>
    <mergeCell ref="W236:AA237"/>
    <mergeCell ref="AB236:AB237"/>
    <mergeCell ref="AC236:AC237"/>
    <mergeCell ref="AD236:AH237"/>
    <mergeCell ref="AI236:AI237"/>
    <mergeCell ref="AJ236:AJ237"/>
    <mergeCell ref="AK236:AO237"/>
    <mergeCell ref="AP236:AP237"/>
    <mergeCell ref="AQ236:AQ237"/>
    <mergeCell ref="AI241:AI242"/>
    <mergeCell ref="AQ231:AQ232"/>
    <mergeCell ref="O233:V233"/>
    <mergeCell ref="O234:S235"/>
    <mergeCell ref="T234:T235"/>
    <mergeCell ref="U234:U235"/>
    <mergeCell ref="W234:AA235"/>
    <mergeCell ref="AB234:AB235"/>
    <mergeCell ref="AC234:AC235"/>
    <mergeCell ref="AD234:AH235"/>
    <mergeCell ref="AI234:AI235"/>
    <mergeCell ref="AC231:AC232"/>
    <mergeCell ref="AD231:AH232"/>
    <mergeCell ref="AI231:AI232"/>
    <mergeCell ref="AJ231:AJ232"/>
    <mergeCell ref="AK231:AO232"/>
    <mergeCell ref="AP231:AP232"/>
    <mergeCell ref="AJ234:AJ235"/>
    <mergeCell ref="AK234:AO235"/>
    <mergeCell ref="AP234:AP235"/>
    <mergeCell ref="AQ234:AQ235"/>
    <mergeCell ref="G231:J232"/>
    <mergeCell ref="O231:S232"/>
    <mergeCell ref="T231:T232"/>
    <mergeCell ref="U231:U232"/>
    <mergeCell ref="W231:AA232"/>
    <mergeCell ref="AB231:AB232"/>
    <mergeCell ref="AB228:AB229"/>
    <mergeCell ref="AC228:AC229"/>
    <mergeCell ref="AP228:AP229"/>
    <mergeCell ref="AQ228:AQ229"/>
    <mergeCell ref="G229:I230"/>
    <mergeCell ref="J229:J230"/>
    <mergeCell ref="AK225:AO226"/>
    <mergeCell ref="AP225:AP226"/>
    <mergeCell ref="AQ225:AQ226"/>
    <mergeCell ref="AU225:AZ226"/>
    <mergeCell ref="G227:I228"/>
    <mergeCell ref="J227:J228"/>
    <mergeCell ref="O228:S229"/>
    <mergeCell ref="T228:T229"/>
    <mergeCell ref="U228:U229"/>
    <mergeCell ref="W228:AA229"/>
    <mergeCell ref="W225:AA226"/>
    <mergeCell ref="AB225:AB226"/>
    <mergeCell ref="AC225:AC226"/>
    <mergeCell ref="AD225:AH226"/>
    <mergeCell ref="AI225:AI226"/>
    <mergeCell ref="AJ225:AJ226"/>
    <mergeCell ref="G225:J226"/>
    <mergeCell ref="K225:K226"/>
    <mergeCell ref="O225:S226"/>
    <mergeCell ref="T225:T226"/>
    <mergeCell ref="U225:U226"/>
    <mergeCell ref="O220:S221"/>
    <mergeCell ref="T220:T221"/>
    <mergeCell ref="U220:U221"/>
    <mergeCell ref="W220:AA221"/>
    <mergeCell ref="AU214:AZ215"/>
    <mergeCell ref="O217:S218"/>
    <mergeCell ref="T217:T218"/>
    <mergeCell ref="U217:U218"/>
    <mergeCell ref="W217:AA218"/>
    <mergeCell ref="AB217:AB218"/>
    <mergeCell ref="AC217:AC218"/>
    <mergeCell ref="AD220:AH221"/>
    <mergeCell ref="AI220:AI221"/>
    <mergeCell ref="AJ220:AJ221"/>
    <mergeCell ref="AU220:AZ221"/>
    <mergeCell ref="AB220:AB221"/>
    <mergeCell ref="AC220:AC221"/>
    <mergeCell ref="AP206:AP207"/>
    <mergeCell ref="AQ206:AQ207"/>
    <mergeCell ref="P208:AA209"/>
    <mergeCell ref="AD206:AH207"/>
    <mergeCell ref="AI206:AI207"/>
    <mergeCell ref="AJ206:AJ207"/>
    <mergeCell ref="AK206:AO207"/>
    <mergeCell ref="AD214:AH215"/>
    <mergeCell ref="AI214:AI215"/>
    <mergeCell ref="AJ214:AJ215"/>
    <mergeCell ref="W211:AA212"/>
    <mergeCell ref="AB211:AB212"/>
    <mergeCell ref="AB206:AB207"/>
    <mergeCell ref="AC206:AC207"/>
    <mergeCell ref="AC211:AC212"/>
    <mergeCell ref="O214:S215"/>
    <mergeCell ref="T214:T215"/>
    <mergeCell ref="U214:U215"/>
    <mergeCell ref="W214:AA215"/>
    <mergeCell ref="AB214:AB215"/>
    <mergeCell ref="AC214:AC215"/>
    <mergeCell ref="B205:B216"/>
    <mergeCell ref="D205:D216"/>
    <mergeCell ref="O206:S207"/>
    <mergeCell ref="T206:T207"/>
    <mergeCell ref="U206:U207"/>
    <mergeCell ref="W206:AA207"/>
    <mergeCell ref="AP201:AP202"/>
    <mergeCell ref="AQ201:AQ202"/>
    <mergeCell ref="AU201:BA202"/>
    <mergeCell ref="G202:I203"/>
    <mergeCell ref="J202:J203"/>
    <mergeCell ref="O203:AG204"/>
    <mergeCell ref="G204:J205"/>
    <mergeCell ref="AB201:AB202"/>
    <mergeCell ref="AC201:AC202"/>
    <mergeCell ref="AD201:AH202"/>
    <mergeCell ref="AI201:AI202"/>
    <mergeCell ref="AJ201:AJ202"/>
    <mergeCell ref="AK201:AO202"/>
    <mergeCell ref="F211:H212"/>
    <mergeCell ref="I211:J212"/>
    <mergeCell ref="O211:S212"/>
    <mergeCell ref="T211:T212"/>
    <mergeCell ref="U211:U212"/>
    <mergeCell ref="AP198:AP199"/>
    <mergeCell ref="O189:S190"/>
    <mergeCell ref="T189:T190"/>
    <mergeCell ref="U189:U190"/>
    <mergeCell ref="W189:AA190"/>
    <mergeCell ref="AQ198:AQ199"/>
    <mergeCell ref="AU198:BA199"/>
    <mergeCell ref="G200:I201"/>
    <mergeCell ref="J200:J201"/>
    <mergeCell ref="O200:S200"/>
    <mergeCell ref="O201:S202"/>
    <mergeCell ref="T201:T202"/>
    <mergeCell ref="U201:U202"/>
    <mergeCell ref="W201:AA202"/>
    <mergeCell ref="AB198:AB199"/>
    <mergeCell ref="AC198:AC199"/>
    <mergeCell ref="AD198:AH199"/>
    <mergeCell ref="AI198:AI199"/>
    <mergeCell ref="AJ198:AJ199"/>
    <mergeCell ref="AK198:AO199"/>
    <mergeCell ref="AD192:AH193"/>
    <mergeCell ref="AI192:AI193"/>
    <mergeCell ref="AJ192:AJ193"/>
    <mergeCell ref="G198:J199"/>
    <mergeCell ref="K198:K199"/>
    <mergeCell ref="O198:S199"/>
    <mergeCell ref="T198:T199"/>
    <mergeCell ref="U198:U199"/>
    <mergeCell ref="W198:AA199"/>
    <mergeCell ref="O192:S193"/>
    <mergeCell ref="T192:T193"/>
    <mergeCell ref="U192:U193"/>
    <mergeCell ref="W192:AA193"/>
    <mergeCell ref="AB192:AB193"/>
    <mergeCell ref="AC192:AC193"/>
    <mergeCell ref="AB189:AB190"/>
    <mergeCell ref="AC189:AC190"/>
    <mergeCell ref="AD189:AH190"/>
    <mergeCell ref="AI189:AI190"/>
    <mergeCell ref="AJ189:AJ190"/>
    <mergeCell ref="G185:J186"/>
    <mergeCell ref="O186:S187"/>
    <mergeCell ref="T186:T187"/>
    <mergeCell ref="U186:U187"/>
    <mergeCell ref="W186:AA187"/>
    <mergeCell ref="AB186:AB187"/>
    <mergeCell ref="AI186:AI187"/>
    <mergeCell ref="AJ186:AJ187"/>
    <mergeCell ref="G183:I184"/>
    <mergeCell ref="J183:J184"/>
    <mergeCell ref="O183:V184"/>
    <mergeCell ref="W183:AA184"/>
    <mergeCell ref="AB183:AB184"/>
    <mergeCell ref="AC183:AC184"/>
    <mergeCell ref="W181:AA182"/>
    <mergeCell ref="AB181:AB182"/>
    <mergeCell ref="AC181:AC182"/>
    <mergeCell ref="AQ186:AQ187"/>
    <mergeCell ref="AC186:AC187"/>
    <mergeCell ref="AD186:AH187"/>
    <mergeCell ref="AQ173:AQ174"/>
    <mergeCell ref="AK170:AO171"/>
    <mergeCell ref="AP170:AP171"/>
    <mergeCell ref="AQ170:AQ171"/>
    <mergeCell ref="AK175:AO176"/>
    <mergeCell ref="AP175:AP176"/>
    <mergeCell ref="AQ175:AQ176"/>
    <mergeCell ref="AD175:AH176"/>
    <mergeCell ref="AI175:AI176"/>
    <mergeCell ref="AJ175:AJ176"/>
    <mergeCell ref="AK181:AO182"/>
    <mergeCell ref="AP181:AP182"/>
    <mergeCell ref="AQ181:AQ182"/>
    <mergeCell ref="AD181:AH182"/>
    <mergeCell ref="AI181:AI182"/>
    <mergeCell ref="AJ181:AJ182"/>
    <mergeCell ref="AK186:AO187"/>
    <mergeCell ref="AP186:AP187"/>
    <mergeCell ref="B181:E182"/>
    <mergeCell ref="G181:J182"/>
    <mergeCell ref="K181:K182"/>
    <mergeCell ref="O181:S182"/>
    <mergeCell ref="T181:T182"/>
    <mergeCell ref="U181:U182"/>
    <mergeCell ref="W175:AA176"/>
    <mergeCell ref="AB175:AB176"/>
    <mergeCell ref="AC175:AC176"/>
    <mergeCell ref="O173:S174"/>
    <mergeCell ref="T173:T174"/>
    <mergeCell ref="U173:U174"/>
    <mergeCell ref="W173:AA174"/>
    <mergeCell ref="AB173:AB174"/>
    <mergeCell ref="AC173:AC174"/>
    <mergeCell ref="AJ168:AJ169"/>
    <mergeCell ref="AK168:AO169"/>
    <mergeCell ref="AP168:AP169"/>
    <mergeCell ref="W170:AA171"/>
    <mergeCell ref="AB170:AB171"/>
    <mergeCell ref="AC170:AC171"/>
    <mergeCell ref="AD170:AH171"/>
    <mergeCell ref="AI170:AI171"/>
    <mergeCell ref="AJ170:AJ171"/>
    <mergeCell ref="AD173:AH174"/>
    <mergeCell ref="AI173:AI174"/>
    <mergeCell ref="AJ173:AJ174"/>
    <mergeCell ref="AK173:AO174"/>
    <mergeCell ref="AP173:AP174"/>
    <mergeCell ref="O168:S169"/>
    <mergeCell ref="T168:T169"/>
    <mergeCell ref="U168:U169"/>
    <mergeCell ref="W168:AA169"/>
    <mergeCell ref="AB168:AB169"/>
    <mergeCell ref="AC168:AC169"/>
    <mergeCell ref="AD168:AH169"/>
    <mergeCell ref="AI168:AI169"/>
    <mergeCell ref="AU170:BA171"/>
    <mergeCell ref="AQ168:AQ169"/>
    <mergeCell ref="AP163:AP164"/>
    <mergeCell ref="AQ163:AQ164"/>
    <mergeCell ref="AU163:AZ164"/>
    <mergeCell ref="AP165:AP166"/>
    <mergeCell ref="AQ165:AQ166"/>
    <mergeCell ref="W165:AA166"/>
    <mergeCell ref="AB165:AB166"/>
    <mergeCell ref="AC165:AC166"/>
    <mergeCell ref="AD165:AH166"/>
    <mergeCell ref="AI165:AI166"/>
    <mergeCell ref="AJ165:AJ166"/>
    <mergeCell ref="AK165:AO166"/>
    <mergeCell ref="AB163:AB164"/>
    <mergeCell ref="AC163:AC164"/>
    <mergeCell ref="AD163:AH164"/>
    <mergeCell ref="AI163:AI164"/>
    <mergeCell ref="AJ163:AJ164"/>
    <mergeCell ref="AK163:AO164"/>
    <mergeCell ref="G163:J164"/>
    <mergeCell ref="O163:S164"/>
    <mergeCell ref="T163:T164"/>
    <mergeCell ref="U163:U164"/>
    <mergeCell ref="W163:AA164"/>
    <mergeCell ref="W160:AA161"/>
    <mergeCell ref="AB160:AB161"/>
    <mergeCell ref="AC160:AC161"/>
    <mergeCell ref="AD160:AH161"/>
    <mergeCell ref="AQ158:AQ159"/>
    <mergeCell ref="G159:I160"/>
    <mergeCell ref="J159:J160"/>
    <mergeCell ref="O160:S161"/>
    <mergeCell ref="T160:T161"/>
    <mergeCell ref="U160:U161"/>
    <mergeCell ref="G157:J158"/>
    <mergeCell ref="K157:K158"/>
    <mergeCell ref="O157:S158"/>
    <mergeCell ref="T157:T158"/>
    <mergeCell ref="U157:U158"/>
    <mergeCell ref="AL160:AO161"/>
    <mergeCell ref="AP160:AP161"/>
    <mergeCell ref="AQ160:AQ161"/>
    <mergeCell ref="G161:I162"/>
    <mergeCell ref="J161:J162"/>
    <mergeCell ref="AI160:AI161"/>
    <mergeCell ref="AJ160:AJ161"/>
    <mergeCell ref="AP152:AP153"/>
    <mergeCell ref="AQ152:AQ153"/>
    <mergeCell ref="AU152:BB161"/>
    <mergeCell ref="O154:S155"/>
    <mergeCell ref="T154:T155"/>
    <mergeCell ref="U154:U155"/>
    <mergeCell ref="W154:AA155"/>
    <mergeCell ref="AB154:AB155"/>
    <mergeCell ref="AC154:AC155"/>
    <mergeCell ref="AL154:AO155"/>
    <mergeCell ref="AP154:AP155"/>
    <mergeCell ref="AQ154:AQ155"/>
    <mergeCell ref="O156:S156"/>
    <mergeCell ref="AL156:AO157"/>
    <mergeCell ref="AP156:AP157"/>
    <mergeCell ref="AQ156:AQ157"/>
    <mergeCell ref="W157:AA158"/>
    <mergeCell ref="AB157:AB158"/>
    <mergeCell ref="AC157:AC158"/>
    <mergeCell ref="AD157:AH158"/>
    <mergeCell ref="AI157:AI158"/>
    <mergeCell ref="AJ157:AJ158"/>
    <mergeCell ref="AL158:AO159"/>
    <mergeCell ref="AP158:AP159"/>
    <mergeCell ref="G149:J150"/>
    <mergeCell ref="A151:O151"/>
    <mergeCell ref="P151:Q151"/>
    <mergeCell ref="R151:AH151"/>
    <mergeCell ref="AC141:AC142"/>
    <mergeCell ref="G145:J146"/>
    <mergeCell ref="K145:K146"/>
    <mergeCell ref="O145:S146"/>
    <mergeCell ref="T145:T146"/>
    <mergeCell ref="U145:U146"/>
    <mergeCell ref="W145:AA146"/>
    <mergeCell ref="AB145:AB146"/>
    <mergeCell ref="AC145:AC146"/>
    <mergeCell ref="G141:J142"/>
    <mergeCell ref="O141:S142"/>
    <mergeCell ref="T141:T142"/>
    <mergeCell ref="U141:U142"/>
    <mergeCell ref="W141:AA142"/>
    <mergeCell ref="AB141:AB142"/>
    <mergeCell ref="G147:I148"/>
    <mergeCell ref="J147:J148"/>
    <mergeCell ref="O147:V148"/>
    <mergeCell ref="AU135:AY136"/>
    <mergeCell ref="G137:I138"/>
    <mergeCell ref="J137:J138"/>
    <mergeCell ref="AU137:AY137"/>
    <mergeCell ref="O138:S139"/>
    <mergeCell ref="T138:T139"/>
    <mergeCell ref="U138:U139"/>
    <mergeCell ref="W138:AA139"/>
    <mergeCell ref="AB138:AB139"/>
    <mergeCell ref="AC138:AC139"/>
    <mergeCell ref="G139:I140"/>
    <mergeCell ref="J139:J140"/>
    <mergeCell ref="AD131:AH132"/>
    <mergeCell ref="AI131:AI132"/>
    <mergeCell ref="AJ131:AJ132"/>
    <mergeCell ref="G135:J136"/>
    <mergeCell ref="K135:K136"/>
    <mergeCell ref="O135:S136"/>
    <mergeCell ref="T135:T136"/>
    <mergeCell ref="U135:U136"/>
    <mergeCell ref="W135:AA136"/>
    <mergeCell ref="O131:S132"/>
    <mergeCell ref="T131:T132"/>
    <mergeCell ref="U131:U132"/>
    <mergeCell ref="W131:AA132"/>
    <mergeCell ref="AB131:AB132"/>
    <mergeCell ref="AC131:AC132"/>
    <mergeCell ref="AB135:AB136"/>
    <mergeCell ref="AC135:AC136"/>
    <mergeCell ref="O128:V129"/>
    <mergeCell ref="W128:AA129"/>
    <mergeCell ref="AB128:AB129"/>
    <mergeCell ref="AC128:AC129"/>
    <mergeCell ref="AD128:AH129"/>
    <mergeCell ref="AI128:AI129"/>
    <mergeCell ref="AJ128:AJ129"/>
    <mergeCell ref="AC126:AC127"/>
    <mergeCell ref="AD126:AH127"/>
    <mergeCell ref="AI126:AI127"/>
    <mergeCell ref="AJ126:AJ127"/>
    <mergeCell ref="AJ123:AJ124"/>
    <mergeCell ref="AU123:AZ124"/>
    <mergeCell ref="O125:V125"/>
    <mergeCell ref="O126:S127"/>
    <mergeCell ref="T126:T127"/>
    <mergeCell ref="U126:U127"/>
    <mergeCell ref="W126:AA127"/>
    <mergeCell ref="AB126:AB127"/>
    <mergeCell ref="O123:S124"/>
    <mergeCell ref="T123:T124"/>
    <mergeCell ref="U123:U124"/>
    <mergeCell ref="W123:AA124"/>
    <mergeCell ref="AB123:AB124"/>
    <mergeCell ref="AC123:AC124"/>
    <mergeCell ref="AQ126:AQ127"/>
    <mergeCell ref="AU126:AY127"/>
    <mergeCell ref="AK126:AO127"/>
    <mergeCell ref="AP126:AP127"/>
    <mergeCell ref="AI120:AI121"/>
    <mergeCell ref="G117:J118"/>
    <mergeCell ref="O117:S118"/>
    <mergeCell ref="T117:T118"/>
    <mergeCell ref="U117:U118"/>
    <mergeCell ref="W117:AA118"/>
    <mergeCell ref="AB117:AB118"/>
    <mergeCell ref="AD123:AH124"/>
    <mergeCell ref="AI123:AI124"/>
    <mergeCell ref="AC117:AC118"/>
    <mergeCell ref="AD117:AH118"/>
    <mergeCell ref="AI117:AI118"/>
    <mergeCell ref="G113:I114"/>
    <mergeCell ref="J113:J114"/>
    <mergeCell ref="O113:V113"/>
    <mergeCell ref="O114:S115"/>
    <mergeCell ref="T114:T115"/>
    <mergeCell ref="U114:U115"/>
    <mergeCell ref="W114:AA115"/>
    <mergeCell ref="AU117:AY118"/>
    <mergeCell ref="G119:I120"/>
    <mergeCell ref="J119:J120"/>
    <mergeCell ref="O119:U119"/>
    <mergeCell ref="O120:S121"/>
    <mergeCell ref="T120:T121"/>
    <mergeCell ref="AJ120:AJ121"/>
    <mergeCell ref="AK120:AO121"/>
    <mergeCell ref="AP120:AP121"/>
    <mergeCell ref="AQ120:AQ121"/>
    <mergeCell ref="AU120:AY121"/>
    <mergeCell ref="G121:J122"/>
    <mergeCell ref="U120:U121"/>
    <mergeCell ref="W120:AA121"/>
    <mergeCell ref="AB120:AB121"/>
    <mergeCell ref="AC120:AC121"/>
    <mergeCell ref="AD120:AH121"/>
    <mergeCell ref="AJ117:AJ118"/>
    <mergeCell ref="AD111:AH112"/>
    <mergeCell ref="AI111:AI112"/>
    <mergeCell ref="AJ111:AJ112"/>
    <mergeCell ref="AK111:AO112"/>
    <mergeCell ref="AP111:AP112"/>
    <mergeCell ref="AD114:AH115"/>
    <mergeCell ref="AI114:AI115"/>
    <mergeCell ref="AJ114:AJ115"/>
    <mergeCell ref="AQ111:AQ112"/>
    <mergeCell ref="AJ107:AJ108"/>
    <mergeCell ref="AU114:AY115"/>
    <mergeCell ref="G115:I116"/>
    <mergeCell ref="J115:J116"/>
    <mergeCell ref="O116:U116"/>
    <mergeCell ref="AK114:AO115"/>
    <mergeCell ref="AP114:AP115"/>
    <mergeCell ref="AQ114:AQ115"/>
    <mergeCell ref="AK113:AO113"/>
    <mergeCell ref="G111:J112"/>
    <mergeCell ref="K111:K112"/>
    <mergeCell ref="O111:S112"/>
    <mergeCell ref="T111:T112"/>
    <mergeCell ref="U111:U112"/>
    <mergeCell ref="W111:AA112"/>
    <mergeCell ref="AB111:AB112"/>
    <mergeCell ref="AC111:AC112"/>
    <mergeCell ref="AB114:AB115"/>
    <mergeCell ref="AC114:AC115"/>
    <mergeCell ref="O107:V108"/>
    <mergeCell ref="W107:AA108"/>
    <mergeCell ref="AB107:AB108"/>
    <mergeCell ref="AC107:AC108"/>
    <mergeCell ref="AD107:AH108"/>
    <mergeCell ref="AI107:AI108"/>
    <mergeCell ref="AD105:AH106"/>
    <mergeCell ref="AI105:AI106"/>
    <mergeCell ref="AJ105:AJ106"/>
    <mergeCell ref="AK105:AO106"/>
    <mergeCell ref="AP105:AP106"/>
    <mergeCell ref="AQ105:AQ106"/>
    <mergeCell ref="O105:S106"/>
    <mergeCell ref="T105:T106"/>
    <mergeCell ref="U105:U106"/>
    <mergeCell ref="W105:AA106"/>
    <mergeCell ref="AB105:AB106"/>
    <mergeCell ref="AC105:AC106"/>
    <mergeCell ref="AU100:AZ101"/>
    <mergeCell ref="W102:AA103"/>
    <mergeCell ref="AB102:AB103"/>
    <mergeCell ref="AC102:AC103"/>
    <mergeCell ref="W100:AA101"/>
    <mergeCell ref="AB100:AB101"/>
    <mergeCell ref="AC100:AC101"/>
    <mergeCell ref="AD100:AH101"/>
    <mergeCell ref="AI100:AI101"/>
    <mergeCell ref="AJ100:AJ101"/>
    <mergeCell ref="G97:I98"/>
    <mergeCell ref="J97:J98"/>
    <mergeCell ref="G99:J100"/>
    <mergeCell ref="O100:S101"/>
    <mergeCell ref="T100:T101"/>
    <mergeCell ref="U100:U101"/>
    <mergeCell ref="AK93:AO94"/>
    <mergeCell ref="AP93:AP94"/>
    <mergeCell ref="AQ93:AQ94"/>
    <mergeCell ref="AK100:AO101"/>
    <mergeCell ref="AP100:AP101"/>
    <mergeCell ref="AQ100:AQ101"/>
    <mergeCell ref="O87:S88"/>
    <mergeCell ref="T87:T88"/>
    <mergeCell ref="U87:U88"/>
    <mergeCell ref="W87:AA88"/>
    <mergeCell ref="AB87:AB88"/>
    <mergeCell ref="AQ87:AQ88"/>
    <mergeCell ref="AU93:AY94"/>
    <mergeCell ref="G95:I96"/>
    <mergeCell ref="J95:J96"/>
    <mergeCell ref="O95:V96"/>
    <mergeCell ref="W95:AA96"/>
    <mergeCell ref="AB95:AB96"/>
    <mergeCell ref="AC95:AC96"/>
    <mergeCell ref="W93:AA94"/>
    <mergeCell ref="AB93:AB94"/>
    <mergeCell ref="AC93:AC94"/>
    <mergeCell ref="AD93:AH94"/>
    <mergeCell ref="AI93:AI94"/>
    <mergeCell ref="AJ93:AJ94"/>
    <mergeCell ref="G93:J94"/>
    <mergeCell ref="K93:K94"/>
    <mergeCell ref="O93:S94"/>
    <mergeCell ref="T93:T94"/>
    <mergeCell ref="U93:U94"/>
    <mergeCell ref="AU87:AZ88"/>
    <mergeCell ref="W89:AB90"/>
    <mergeCell ref="AD89:AI90"/>
    <mergeCell ref="AK87:AO88"/>
    <mergeCell ref="AP87:AP88"/>
    <mergeCell ref="AJ82:AJ83"/>
    <mergeCell ref="AK82:AO83"/>
    <mergeCell ref="AP82:AP83"/>
    <mergeCell ref="AQ82:AQ83"/>
    <mergeCell ref="AU82:BB83"/>
    <mergeCell ref="AJ84:AJ85"/>
    <mergeCell ref="AK84:AO85"/>
    <mergeCell ref="AP84:AP85"/>
    <mergeCell ref="AC87:AC88"/>
    <mergeCell ref="AD87:AH88"/>
    <mergeCell ref="AI87:AI88"/>
    <mergeCell ref="AJ87:AJ88"/>
    <mergeCell ref="AQ84:AQ85"/>
    <mergeCell ref="G83:J84"/>
    <mergeCell ref="W84:AA85"/>
    <mergeCell ref="AB84:AB85"/>
    <mergeCell ref="AC84:AC85"/>
    <mergeCell ref="AD84:AH85"/>
    <mergeCell ref="G81:J82"/>
    <mergeCell ref="AD81:AI81"/>
    <mergeCell ref="O82:S83"/>
    <mergeCell ref="T82:T83"/>
    <mergeCell ref="U82:U83"/>
    <mergeCell ref="W82:AA83"/>
    <mergeCell ref="AB82:AB83"/>
    <mergeCell ref="AC82:AC83"/>
    <mergeCell ref="AD82:AH83"/>
    <mergeCell ref="AI82:AI83"/>
    <mergeCell ref="AI84:AI85"/>
    <mergeCell ref="W79:AA80"/>
    <mergeCell ref="AB79:AB80"/>
    <mergeCell ref="AC79:AC80"/>
    <mergeCell ref="AD79:AH80"/>
    <mergeCell ref="AI79:AI80"/>
    <mergeCell ref="AJ79:AJ80"/>
    <mergeCell ref="AK76:AO77"/>
    <mergeCell ref="AP76:AP77"/>
    <mergeCell ref="AQ76:AQ77"/>
    <mergeCell ref="G77:I78"/>
    <mergeCell ref="J77:J78"/>
    <mergeCell ref="G79:I80"/>
    <mergeCell ref="J79:J80"/>
    <mergeCell ref="O79:S80"/>
    <mergeCell ref="T79:T80"/>
    <mergeCell ref="U79:U80"/>
    <mergeCell ref="G75:J76"/>
    <mergeCell ref="K75:K76"/>
    <mergeCell ref="AU71:AZ72"/>
    <mergeCell ref="O74:S75"/>
    <mergeCell ref="T74:T75"/>
    <mergeCell ref="U74:U75"/>
    <mergeCell ref="W74:AA75"/>
    <mergeCell ref="AB74:AB75"/>
    <mergeCell ref="AC74:AC75"/>
    <mergeCell ref="AD74:AH75"/>
    <mergeCell ref="AU75:AZ76"/>
    <mergeCell ref="W76:AA77"/>
    <mergeCell ref="AB76:AB77"/>
    <mergeCell ref="AC76:AC77"/>
    <mergeCell ref="AD76:AH77"/>
    <mergeCell ref="AI76:AI77"/>
    <mergeCell ref="AJ76:AJ77"/>
    <mergeCell ref="AI74:AI75"/>
    <mergeCell ref="AJ74:AJ75"/>
    <mergeCell ref="AK74:AO75"/>
    <mergeCell ref="AP74:AP75"/>
    <mergeCell ref="AQ74:AQ75"/>
    <mergeCell ref="AU74:AZ74"/>
    <mergeCell ref="G64:I65"/>
    <mergeCell ref="O68:S69"/>
    <mergeCell ref="T68:T69"/>
    <mergeCell ref="U68:U69"/>
    <mergeCell ref="W68:AA69"/>
    <mergeCell ref="AB68:AB69"/>
    <mergeCell ref="AQ68:AQ69"/>
    <mergeCell ref="AU69:AZ70"/>
    <mergeCell ref="H70:J71"/>
    <mergeCell ref="O71:S72"/>
    <mergeCell ref="T71:T72"/>
    <mergeCell ref="U71:U72"/>
    <mergeCell ref="W71:AA72"/>
    <mergeCell ref="AB71:AB72"/>
    <mergeCell ref="AC71:AC72"/>
    <mergeCell ref="AD71:AH72"/>
    <mergeCell ref="AC68:AC69"/>
    <mergeCell ref="AD68:AH69"/>
    <mergeCell ref="AI68:AI69"/>
    <mergeCell ref="AJ68:AJ69"/>
    <mergeCell ref="AK68:AO69"/>
    <mergeCell ref="AP68:AP69"/>
    <mergeCell ref="AI71:AI72"/>
    <mergeCell ref="AJ71:AJ72"/>
    <mergeCell ref="AP59:AP60"/>
    <mergeCell ref="AQ59:AQ60"/>
    <mergeCell ref="O63:S64"/>
    <mergeCell ref="T63:T64"/>
    <mergeCell ref="U63:U64"/>
    <mergeCell ref="W63:AA64"/>
    <mergeCell ref="AB63:AB64"/>
    <mergeCell ref="T59:T60"/>
    <mergeCell ref="U59:U60"/>
    <mergeCell ref="W59:AA60"/>
    <mergeCell ref="AB59:AB60"/>
    <mergeCell ref="AC59:AC60"/>
    <mergeCell ref="AD59:AH60"/>
    <mergeCell ref="AC63:AC64"/>
    <mergeCell ref="AD63:AH64"/>
    <mergeCell ref="AI63:AI64"/>
    <mergeCell ref="AJ63:AJ64"/>
    <mergeCell ref="AI59:AI60"/>
    <mergeCell ref="AJ59:AJ60"/>
    <mergeCell ref="AK59:AO60"/>
    <mergeCell ref="H57:J57"/>
    <mergeCell ref="A59:C60"/>
    <mergeCell ref="E59:G60"/>
    <mergeCell ref="H59:J60"/>
    <mergeCell ref="O59:S60"/>
    <mergeCell ref="AC51:AC52"/>
    <mergeCell ref="AD51:AH52"/>
    <mergeCell ref="AI51:AI52"/>
    <mergeCell ref="AJ51:AJ52"/>
    <mergeCell ref="O54:S55"/>
    <mergeCell ref="T54:T55"/>
    <mergeCell ref="U54:U55"/>
    <mergeCell ref="W54:AA55"/>
    <mergeCell ref="AB54:AB55"/>
    <mergeCell ref="AC54:AC55"/>
    <mergeCell ref="G51:J52"/>
    <mergeCell ref="O51:S52"/>
    <mergeCell ref="T51:T52"/>
    <mergeCell ref="U51:U52"/>
    <mergeCell ref="W51:AA52"/>
    <mergeCell ref="AB51:AB52"/>
    <mergeCell ref="AU54:AZ55"/>
    <mergeCell ref="W56:AA57"/>
    <mergeCell ref="AB56:AB57"/>
    <mergeCell ref="AC56:AC57"/>
    <mergeCell ref="AP54:AP55"/>
    <mergeCell ref="AQ54:AQ55"/>
    <mergeCell ref="AD54:AH55"/>
    <mergeCell ref="AI54:AI55"/>
    <mergeCell ref="AJ54:AJ55"/>
    <mergeCell ref="AK54:AO55"/>
    <mergeCell ref="G49:I50"/>
    <mergeCell ref="J49:J50"/>
    <mergeCell ref="AU45:AY46"/>
    <mergeCell ref="G47:I48"/>
    <mergeCell ref="J47:J48"/>
    <mergeCell ref="O48:S49"/>
    <mergeCell ref="T48:T49"/>
    <mergeCell ref="U48:U49"/>
    <mergeCell ref="W48:AA49"/>
    <mergeCell ref="AB48:AB49"/>
    <mergeCell ref="AC48:AC49"/>
    <mergeCell ref="AD48:AH49"/>
    <mergeCell ref="AD45:AH46"/>
    <mergeCell ref="AI45:AI46"/>
    <mergeCell ref="AJ45:AJ46"/>
    <mergeCell ref="AK45:AO46"/>
    <mergeCell ref="AP45:AP46"/>
    <mergeCell ref="AQ45:AQ46"/>
    <mergeCell ref="AI48:AI49"/>
    <mergeCell ref="AJ48:AJ49"/>
    <mergeCell ref="AK48:AO49"/>
    <mergeCell ref="AP48:AP49"/>
    <mergeCell ref="AQ48:AQ49"/>
    <mergeCell ref="AU42:AZ43"/>
    <mergeCell ref="G45:J46"/>
    <mergeCell ref="K45:K46"/>
    <mergeCell ref="O45:S46"/>
    <mergeCell ref="T45:T46"/>
    <mergeCell ref="U45:U46"/>
    <mergeCell ref="W45:AA46"/>
    <mergeCell ref="AB45:AB46"/>
    <mergeCell ref="AC45:AC46"/>
    <mergeCell ref="O42:S43"/>
    <mergeCell ref="T42:T43"/>
    <mergeCell ref="U42:U43"/>
    <mergeCell ref="W42:AA43"/>
    <mergeCell ref="AB42:AB43"/>
    <mergeCell ref="AC42:AC43"/>
    <mergeCell ref="AD39:AH40"/>
    <mergeCell ref="AI39:AI40"/>
    <mergeCell ref="AJ39:AJ40"/>
    <mergeCell ref="AL39:AR39"/>
    <mergeCell ref="AU39:AW39"/>
    <mergeCell ref="AU40:BB41"/>
    <mergeCell ref="O39:S40"/>
    <mergeCell ref="T39:T40"/>
    <mergeCell ref="U39:U40"/>
    <mergeCell ref="W39:AA40"/>
    <mergeCell ref="AB39:AB40"/>
    <mergeCell ref="AC39:AC40"/>
    <mergeCell ref="G34:K35"/>
    <mergeCell ref="AU34:BB35"/>
    <mergeCell ref="O36:S37"/>
    <mergeCell ref="T36:T37"/>
    <mergeCell ref="U36:U37"/>
    <mergeCell ref="W36:AA37"/>
    <mergeCell ref="AB36:AB37"/>
    <mergeCell ref="AC36:AC37"/>
    <mergeCell ref="AU36:AZ37"/>
    <mergeCell ref="AU32:BB32"/>
    <mergeCell ref="O33:S34"/>
    <mergeCell ref="T33:T34"/>
    <mergeCell ref="U33:U34"/>
    <mergeCell ref="W33:AA34"/>
    <mergeCell ref="AB33:AB34"/>
    <mergeCell ref="AC33:AC34"/>
    <mergeCell ref="AD33:AH34"/>
    <mergeCell ref="AI33:AI34"/>
    <mergeCell ref="AJ33:AJ34"/>
    <mergeCell ref="AU33:AW33"/>
    <mergeCell ref="G32:I33"/>
    <mergeCell ref="J32:J33"/>
    <mergeCell ref="O32:S32"/>
    <mergeCell ref="AL33:AR33"/>
    <mergeCell ref="AB28:AB29"/>
    <mergeCell ref="AC28:AC29"/>
    <mergeCell ref="AD28:AH29"/>
    <mergeCell ref="AI28:AI29"/>
    <mergeCell ref="AJ28:AJ29"/>
    <mergeCell ref="AK28:AO29"/>
    <mergeCell ref="G28:J29"/>
    <mergeCell ref="K28:K29"/>
    <mergeCell ref="O28:S29"/>
    <mergeCell ref="T28:T29"/>
    <mergeCell ref="U28:U29"/>
    <mergeCell ref="W28:AA29"/>
    <mergeCell ref="AP28:AP29"/>
    <mergeCell ref="AQ28:AQ29"/>
    <mergeCell ref="G30:I31"/>
    <mergeCell ref="J30:J31"/>
    <mergeCell ref="O30:AB31"/>
    <mergeCell ref="AQ23:AQ24"/>
    <mergeCell ref="O23:S24"/>
    <mergeCell ref="T23:T24"/>
    <mergeCell ref="U23:U24"/>
    <mergeCell ref="W23:AA24"/>
    <mergeCell ref="AB23:AB24"/>
    <mergeCell ref="AC23:AC24"/>
    <mergeCell ref="W25:AA26"/>
    <mergeCell ref="AB25:AB26"/>
    <mergeCell ref="AC25:AC26"/>
    <mergeCell ref="W20:AA21"/>
    <mergeCell ref="AB20:AB21"/>
    <mergeCell ref="AC20:AC21"/>
    <mergeCell ref="AD21:AJ22"/>
    <mergeCell ref="AD23:AH24"/>
    <mergeCell ref="AI23:AI24"/>
    <mergeCell ref="AJ23:AJ24"/>
    <mergeCell ref="AK23:AO24"/>
    <mergeCell ref="AP23:AP24"/>
    <mergeCell ref="AU17:BA17"/>
    <mergeCell ref="O18:S19"/>
    <mergeCell ref="T18:T19"/>
    <mergeCell ref="U18:U19"/>
    <mergeCell ref="W18:AA19"/>
    <mergeCell ref="AB18:AB19"/>
    <mergeCell ref="AC18:AC19"/>
    <mergeCell ref="AD18:AH19"/>
    <mergeCell ref="AI18:AI19"/>
    <mergeCell ref="AJ18:AJ19"/>
    <mergeCell ref="AK18:AO19"/>
    <mergeCell ref="AP18:AP19"/>
    <mergeCell ref="AQ18:AQ19"/>
    <mergeCell ref="G12:K13"/>
    <mergeCell ref="O12:U13"/>
    <mergeCell ref="W12:AQ13"/>
    <mergeCell ref="AU12:BA13"/>
    <mergeCell ref="O14:S15"/>
    <mergeCell ref="T14:T15"/>
    <mergeCell ref="U14:U15"/>
    <mergeCell ref="W14:AA15"/>
    <mergeCell ref="AB14:AB15"/>
    <mergeCell ref="AC14:AC15"/>
    <mergeCell ref="AU14:BA16"/>
    <mergeCell ref="O16:V16"/>
    <mergeCell ref="AP4:AP5"/>
    <mergeCell ref="AB10:AB11"/>
    <mergeCell ref="AC10:AC11"/>
    <mergeCell ref="AD10:AH11"/>
    <mergeCell ref="AI10:AI11"/>
    <mergeCell ref="AJ10:AJ11"/>
    <mergeCell ref="AU10:AY11"/>
    <mergeCell ref="W7:AA8"/>
    <mergeCell ref="AB7:AB8"/>
    <mergeCell ref="AC7:AC8"/>
    <mergeCell ref="U4:U5"/>
    <mergeCell ref="G8:K9"/>
    <mergeCell ref="G10:I11"/>
    <mergeCell ref="J10:J11"/>
    <mergeCell ref="O10:S11"/>
    <mergeCell ref="T10:T11"/>
    <mergeCell ref="U10:U11"/>
    <mergeCell ref="W10:AA11"/>
    <mergeCell ref="AK4:AO5"/>
    <mergeCell ref="AU1:AX1"/>
    <mergeCell ref="A2:O2"/>
    <mergeCell ref="P2:Q2"/>
    <mergeCell ref="R2:AH2"/>
    <mergeCell ref="AI2:AQ2"/>
    <mergeCell ref="AU2:BA3"/>
    <mergeCell ref="AQ4:AQ5"/>
    <mergeCell ref="AU4:BC5"/>
    <mergeCell ref="G6:I7"/>
    <mergeCell ref="J6:J7"/>
    <mergeCell ref="AU6:BC8"/>
    <mergeCell ref="O7:S8"/>
    <mergeCell ref="T7:T8"/>
    <mergeCell ref="U7:U8"/>
    <mergeCell ref="W4:AA5"/>
    <mergeCell ref="AB4:AB5"/>
    <mergeCell ref="AC4:AC5"/>
    <mergeCell ref="AD4:AH5"/>
    <mergeCell ref="AI4:AI5"/>
    <mergeCell ref="AJ4:AJ5"/>
    <mergeCell ref="G4:J5"/>
    <mergeCell ref="K4:K5"/>
    <mergeCell ref="O4:S5"/>
    <mergeCell ref="T4:T5"/>
  </mergeCells>
  <phoneticPr fontId="6"/>
  <pageMargins left="0.23622047244094491" right="0" top="0.35433070866141736" bottom="0.15748031496062992" header="0.31496062992125984" footer="0.31496062992125984"/>
  <pageSetup paperSize="9" scale="84" fitToWidth="0" fitToHeight="0" orientation="portrait" cellComments="asDisplayed" r:id="rId1"/>
  <headerFooter alignWithMargins="0"/>
  <rowBreaks count="1" manualBreakCount="1">
    <brk id="15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view="pageBreakPreview" zoomScaleNormal="25" zoomScaleSheetLayoutView="100" workbookViewId="0"/>
  </sheetViews>
  <sheetFormatPr defaultRowHeight="13.5" x14ac:dyDescent="0.15"/>
  <cols>
    <col min="1" max="2" width="7.5" style="135" customWidth="1"/>
    <col min="3" max="3" width="8.25" style="135" customWidth="1"/>
    <col min="4" max="12" width="7.5" style="135" customWidth="1"/>
    <col min="13" max="16384" width="9" style="135"/>
  </cols>
  <sheetData>
    <row r="1" spans="1:12" ht="21" x14ac:dyDescent="0.1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7.5" customHeight="1" x14ac:dyDescent="0.1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40" customFormat="1" ht="12" customHeight="1" x14ac:dyDescent="0.15">
      <c r="A4" s="138"/>
      <c r="B4" s="158"/>
      <c r="C4" s="139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40" customFormat="1" ht="12" customHeight="1" x14ac:dyDescent="0.15">
      <c r="A5" s="141"/>
      <c r="B5" s="158"/>
      <c r="C5" s="139"/>
      <c r="D5" s="158"/>
      <c r="E5" s="158"/>
      <c r="F5" s="158"/>
      <c r="G5" s="158"/>
      <c r="H5" s="158"/>
      <c r="I5" s="158"/>
      <c r="J5" s="158"/>
      <c r="K5" s="158"/>
      <c r="L5" s="158"/>
    </row>
    <row r="6" spans="1:12" ht="12" customHeight="1" x14ac:dyDescent="0.15">
      <c r="A6" s="142"/>
      <c r="B6" s="142"/>
      <c r="C6" s="142"/>
      <c r="D6" s="142"/>
      <c r="E6" s="142"/>
      <c r="F6" s="142"/>
      <c r="G6" s="143"/>
      <c r="H6" s="142"/>
      <c r="I6" s="142"/>
      <c r="J6" s="142"/>
      <c r="K6" s="143"/>
      <c r="L6" s="143"/>
    </row>
    <row r="7" spans="1:12" ht="12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ht="12" customHeight="1" x14ac:dyDescent="0.15">
      <c r="A8" s="142"/>
      <c r="B8" s="142"/>
      <c r="C8" s="142"/>
      <c r="D8" s="143"/>
      <c r="E8" s="142"/>
      <c r="F8" s="142"/>
      <c r="G8" s="142"/>
      <c r="H8" s="142"/>
      <c r="I8" s="142"/>
      <c r="J8" s="142"/>
      <c r="K8" s="142"/>
      <c r="L8" s="142"/>
    </row>
    <row r="9" spans="1:12" ht="12" customHeight="1" x14ac:dyDescent="0.15">
      <c r="A9" s="144"/>
      <c r="B9" s="142"/>
      <c r="C9" s="143"/>
      <c r="D9" s="142"/>
      <c r="E9" s="142"/>
      <c r="F9" s="142"/>
      <c r="G9" s="143"/>
      <c r="H9" s="142"/>
      <c r="I9" s="142"/>
      <c r="J9" s="142"/>
      <c r="K9" s="143"/>
      <c r="L9" s="143"/>
    </row>
    <row r="10" spans="1:12" ht="12" customHeight="1" x14ac:dyDescent="0.15">
      <c r="A10" s="142"/>
      <c r="B10" s="142"/>
      <c r="C10" s="143"/>
      <c r="D10" s="142"/>
      <c r="E10" s="142"/>
      <c r="F10" s="142"/>
      <c r="G10" s="143"/>
      <c r="H10" s="142"/>
      <c r="I10" s="142"/>
      <c r="J10" s="142"/>
      <c r="K10" s="143"/>
      <c r="L10" s="143"/>
    </row>
    <row r="11" spans="1:12" ht="12" customHeight="1" x14ac:dyDescent="0.15">
      <c r="A11" s="145"/>
      <c r="B11" s="142"/>
      <c r="C11" s="143"/>
      <c r="D11" s="142"/>
      <c r="E11" s="142"/>
      <c r="F11" s="142"/>
      <c r="G11" s="72"/>
      <c r="H11" s="142"/>
      <c r="I11" s="142"/>
      <c r="J11" s="142"/>
      <c r="K11" s="143"/>
      <c r="L11" s="143"/>
    </row>
    <row r="12" spans="1:12" ht="12" customHeight="1" x14ac:dyDescent="0.1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ht="12" customHeight="1" x14ac:dyDescent="0.15">
      <c r="A13" s="142"/>
      <c r="B13" s="142"/>
      <c r="C13" s="142"/>
      <c r="D13" s="142"/>
      <c r="E13" s="142"/>
      <c r="F13" s="142"/>
      <c r="G13" s="143"/>
      <c r="H13" s="142"/>
      <c r="I13" s="142"/>
      <c r="J13" s="142"/>
      <c r="K13" s="143"/>
      <c r="L13" s="143"/>
    </row>
    <row r="14" spans="1:12" ht="12" customHeight="1" x14ac:dyDescent="0.15">
      <c r="A14" s="142"/>
      <c r="B14" s="142"/>
      <c r="C14" s="142"/>
      <c r="D14" s="142"/>
      <c r="E14" s="142"/>
      <c r="F14" s="142"/>
      <c r="G14" s="143"/>
      <c r="H14" s="142"/>
      <c r="I14" s="142"/>
      <c r="J14" s="142"/>
      <c r="K14" s="143"/>
      <c r="L14" s="143"/>
    </row>
    <row r="15" spans="1:12" ht="12" customHeight="1" x14ac:dyDescent="0.15">
      <c r="A15" s="142"/>
      <c r="B15" s="142"/>
      <c r="C15" s="142"/>
      <c r="D15" s="142"/>
      <c r="E15" s="142"/>
      <c r="F15" s="142"/>
      <c r="G15" s="143"/>
      <c r="H15" s="142"/>
      <c r="I15" s="142"/>
      <c r="J15" s="142"/>
      <c r="K15" s="142"/>
      <c r="L15" s="142"/>
    </row>
    <row r="16" spans="1:12" ht="12" customHeight="1" x14ac:dyDescent="0.15">
      <c r="A16" s="142"/>
      <c r="B16" s="142"/>
      <c r="C16" s="142"/>
      <c r="D16" s="142"/>
      <c r="E16" s="142"/>
      <c r="F16" s="146"/>
      <c r="G16" s="142"/>
      <c r="H16" s="142"/>
      <c r="I16" s="142"/>
      <c r="J16" s="142"/>
      <c r="K16" s="142"/>
      <c r="L16" s="142"/>
    </row>
    <row r="17" spans="1:12" ht="12" customHeight="1" x14ac:dyDescent="0.1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ht="7.5" customHeight="1" x14ac:dyDescent="0.1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140" customFormat="1" ht="12" customHeight="1" x14ac:dyDescent="0.15">
      <c r="A20" s="139"/>
      <c r="B20" s="158"/>
      <c r="C20" s="158"/>
      <c r="D20" s="139"/>
      <c r="E20" s="139"/>
      <c r="F20" s="139"/>
      <c r="G20" s="158"/>
      <c r="H20" s="139"/>
      <c r="I20" s="158"/>
      <c r="J20" s="158"/>
      <c r="K20" s="158"/>
      <c r="L20" s="158"/>
    </row>
    <row r="21" spans="1:12" s="140" customFormat="1" ht="12" customHeight="1" x14ac:dyDescent="0.15">
      <c r="A21" s="141"/>
      <c r="B21" s="158"/>
      <c r="C21" s="158"/>
      <c r="D21" s="139"/>
      <c r="E21" s="139"/>
      <c r="F21" s="139"/>
      <c r="G21" s="158"/>
      <c r="H21" s="139"/>
      <c r="I21" s="158"/>
      <c r="J21" s="158"/>
      <c r="K21" s="158"/>
      <c r="L21" s="158"/>
    </row>
    <row r="22" spans="1:12" ht="12" customHeight="1" x14ac:dyDescent="0.15">
      <c r="A22" s="148"/>
      <c r="B22" s="148"/>
      <c r="C22" s="148"/>
      <c r="D22" s="148"/>
      <c r="E22" s="148"/>
      <c r="F22" s="148"/>
      <c r="G22" s="148"/>
      <c r="H22" s="143"/>
      <c r="I22" s="148"/>
      <c r="J22" s="148"/>
      <c r="K22" s="148"/>
      <c r="L22" s="148"/>
    </row>
    <row r="23" spans="1:12" ht="12" customHeight="1" x14ac:dyDescent="0.1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ht="12" customHeight="1" x14ac:dyDescent="0.15">
      <c r="A24" s="148"/>
      <c r="B24" s="148"/>
      <c r="C24" s="148"/>
      <c r="D24" s="148"/>
      <c r="E24" s="143"/>
      <c r="F24" s="148"/>
      <c r="G24" s="148"/>
      <c r="H24" s="148"/>
      <c r="I24" s="148"/>
      <c r="J24" s="148"/>
      <c r="K24" s="148"/>
      <c r="L24" s="148"/>
    </row>
    <row r="25" spans="1:12" ht="12" customHeight="1" x14ac:dyDescent="0.15">
      <c r="A25" s="148"/>
      <c r="B25" s="148"/>
      <c r="C25" s="148"/>
      <c r="D25" s="148"/>
      <c r="E25" s="143"/>
      <c r="F25" s="143"/>
      <c r="G25" s="148"/>
      <c r="H25" s="148"/>
      <c r="I25" s="148"/>
      <c r="J25" s="148"/>
      <c r="K25" s="148"/>
      <c r="L25" s="148"/>
    </row>
    <row r="26" spans="1:12" ht="12" customHeight="1" x14ac:dyDescent="0.15">
      <c r="A26" s="148"/>
      <c r="B26" s="148"/>
      <c r="C26" s="148"/>
      <c r="D26" s="143"/>
      <c r="E26" s="148"/>
      <c r="F26" s="148"/>
      <c r="G26" s="143"/>
      <c r="H26" s="143"/>
      <c r="I26" s="148"/>
      <c r="J26" s="148"/>
      <c r="K26" s="143"/>
      <c r="L26" s="143"/>
    </row>
    <row r="27" spans="1:12" ht="12" customHeight="1" x14ac:dyDescent="0.15">
      <c r="A27" s="148"/>
      <c r="B27" s="148"/>
      <c r="C27" s="148"/>
      <c r="D27" s="143"/>
      <c r="E27" s="148"/>
      <c r="F27" s="148"/>
      <c r="G27" s="143"/>
      <c r="H27" s="143"/>
      <c r="I27" s="148"/>
      <c r="J27" s="148"/>
      <c r="K27" s="143"/>
      <c r="L27" s="143"/>
    </row>
    <row r="28" spans="1:12" ht="12" customHeight="1" x14ac:dyDescent="0.15">
      <c r="A28" s="148"/>
      <c r="B28" s="148"/>
      <c r="C28" s="148"/>
      <c r="D28" s="148"/>
      <c r="E28" s="148"/>
      <c r="F28" s="148"/>
      <c r="G28" s="148"/>
      <c r="H28" s="148"/>
      <c r="I28" s="143"/>
      <c r="J28" s="143"/>
      <c r="K28" s="148"/>
      <c r="L28" s="148"/>
    </row>
    <row r="29" spans="1:12" ht="12" customHeight="1" x14ac:dyDescent="0.15">
      <c r="A29" s="148"/>
      <c r="B29" s="148"/>
      <c r="C29" s="148"/>
      <c r="D29" s="148"/>
      <c r="E29" s="143"/>
      <c r="F29" s="148"/>
      <c r="G29" s="148"/>
      <c r="H29" s="148"/>
      <c r="I29" s="143"/>
      <c r="J29" s="143"/>
      <c r="K29" s="148"/>
      <c r="L29" s="148"/>
    </row>
    <row r="30" spans="1:12" ht="12" customHeight="1" x14ac:dyDescent="0.15">
      <c r="A30" s="148"/>
      <c r="B30" s="148"/>
      <c r="C30" s="148"/>
      <c r="D30" s="143"/>
      <c r="E30" s="148"/>
      <c r="F30" s="148"/>
      <c r="G30" s="143"/>
      <c r="H30" s="143"/>
      <c r="I30" s="148"/>
      <c r="J30" s="148"/>
      <c r="K30" s="143"/>
      <c r="L30" s="143"/>
    </row>
    <row r="31" spans="1:12" ht="12" customHeight="1" x14ac:dyDescent="0.15">
      <c r="A31" s="148"/>
      <c r="B31" s="148"/>
      <c r="C31" s="148"/>
      <c r="D31" s="148"/>
      <c r="E31" s="148"/>
      <c r="F31" s="148"/>
      <c r="G31" s="143"/>
      <c r="H31" s="143"/>
      <c r="I31" s="148"/>
      <c r="J31" s="148"/>
      <c r="K31" s="148"/>
      <c r="L31" s="148"/>
    </row>
    <row r="32" spans="1:12" ht="12" customHeight="1" x14ac:dyDescent="0.15">
      <c r="A32" s="148"/>
      <c r="B32" s="148"/>
      <c r="C32" s="148"/>
      <c r="D32" s="148"/>
      <c r="E32" s="143"/>
      <c r="F32" s="148"/>
      <c r="G32" s="148"/>
      <c r="H32" s="148"/>
      <c r="I32" s="148"/>
      <c r="J32" s="148"/>
      <c r="K32" s="148"/>
      <c r="L32" s="148"/>
    </row>
    <row r="33" spans="1:12" ht="12" customHeight="1" x14ac:dyDescent="0.15">
      <c r="A33" s="148"/>
      <c r="B33" s="148"/>
      <c r="C33" s="148"/>
      <c r="D33" s="148"/>
      <c r="E33" s="143"/>
      <c r="F33" s="148"/>
      <c r="G33" s="148"/>
      <c r="H33" s="148"/>
      <c r="I33" s="148"/>
      <c r="J33" s="148"/>
      <c r="K33" s="148"/>
      <c r="L33" s="148"/>
    </row>
    <row r="34" spans="1:12" ht="7.5" customHeight="1" x14ac:dyDescent="0.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0.5" customHeight="1" x14ac:dyDescent="0.15">
      <c r="A36" s="149"/>
      <c r="B36" s="139"/>
      <c r="C36" s="159"/>
      <c r="D36" s="159"/>
      <c r="E36" s="159"/>
      <c r="F36" s="159"/>
      <c r="G36" s="150"/>
      <c r="H36" s="150"/>
      <c r="I36" s="150"/>
      <c r="J36" s="150"/>
      <c r="K36" s="150"/>
      <c r="L36" s="150"/>
    </row>
    <row r="37" spans="1:12" ht="10.5" customHeight="1" x14ac:dyDescent="0.15">
      <c r="A37" s="139"/>
      <c r="B37" s="139"/>
      <c r="C37" s="160"/>
      <c r="D37" s="160"/>
      <c r="E37" s="160"/>
      <c r="F37" s="160"/>
      <c r="G37" s="139"/>
      <c r="H37" s="139"/>
      <c r="I37" s="139"/>
      <c r="J37" s="139"/>
      <c r="K37" s="139"/>
      <c r="L37" s="139"/>
    </row>
    <row r="38" spans="1:12" ht="10.5" customHeight="1" x14ac:dyDescent="0.15">
      <c r="A38" s="139"/>
      <c r="B38" s="151"/>
      <c r="C38" s="160"/>
      <c r="D38" s="160"/>
      <c r="E38" s="160"/>
      <c r="F38" s="160"/>
      <c r="G38" s="139"/>
      <c r="H38" s="139"/>
      <c r="I38" s="139"/>
      <c r="J38" s="139"/>
      <c r="K38" s="139"/>
      <c r="L38" s="139"/>
    </row>
    <row r="39" spans="1:12" ht="12" customHeight="1" x14ac:dyDescent="0.15">
      <c r="A39" s="142"/>
      <c r="B39" s="142"/>
      <c r="C39" s="142"/>
      <c r="D39" s="142"/>
      <c r="E39" s="142"/>
      <c r="F39" s="143"/>
      <c r="G39" s="143"/>
      <c r="H39" s="143"/>
      <c r="I39" s="142"/>
      <c r="J39" s="143"/>
      <c r="K39" s="143"/>
      <c r="L39" s="143"/>
    </row>
    <row r="40" spans="1:12" ht="12" customHeight="1" x14ac:dyDescent="0.15">
      <c r="A40" s="142"/>
      <c r="B40" s="142"/>
      <c r="C40" s="142"/>
      <c r="D40" s="142"/>
      <c r="E40" s="142"/>
      <c r="F40" s="143"/>
      <c r="G40" s="142"/>
      <c r="H40" s="142"/>
      <c r="I40" s="142"/>
      <c r="J40" s="142"/>
      <c r="K40" s="143"/>
      <c r="L40" s="143"/>
    </row>
    <row r="41" spans="1:12" ht="12" customHeight="1" x14ac:dyDescent="0.15">
      <c r="A41" s="142"/>
      <c r="B41" s="142"/>
      <c r="C41" s="142"/>
      <c r="D41" s="143"/>
      <c r="E41" s="142"/>
      <c r="F41" s="142"/>
      <c r="G41" s="142"/>
      <c r="H41" s="142"/>
      <c r="I41" s="142"/>
      <c r="J41" s="143"/>
      <c r="K41" s="142"/>
      <c r="L41" s="142"/>
    </row>
    <row r="42" spans="1:12" ht="12" customHeight="1" x14ac:dyDescent="0.15">
      <c r="A42" s="145"/>
      <c r="B42" s="142"/>
      <c r="C42" s="143"/>
      <c r="D42" s="142"/>
      <c r="E42" s="143"/>
      <c r="F42" s="143"/>
      <c r="G42" s="143"/>
      <c r="H42" s="143"/>
      <c r="I42" s="143"/>
      <c r="J42" s="143"/>
      <c r="K42" s="143"/>
      <c r="L42" s="143"/>
    </row>
    <row r="43" spans="1:12" ht="12" customHeight="1" x14ac:dyDescent="0.15">
      <c r="A43" s="142"/>
      <c r="B43" s="142"/>
      <c r="C43" s="143"/>
      <c r="D43" s="142"/>
      <c r="E43" s="142"/>
      <c r="F43" s="142"/>
      <c r="G43" s="143"/>
      <c r="H43" s="142"/>
      <c r="I43" s="142"/>
      <c r="J43" s="142"/>
      <c r="K43" s="143"/>
      <c r="L43" s="143"/>
    </row>
    <row r="44" spans="1:12" ht="12" customHeight="1" x14ac:dyDescent="0.15">
      <c r="A44" s="152"/>
      <c r="B44" s="142"/>
      <c r="C44" s="143"/>
      <c r="D44" s="142"/>
      <c r="E44" s="142"/>
      <c r="F44" s="142"/>
      <c r="G44" s="143"/>
      <c r="H44" s="142"/>
      <c r="I44" s="142"/>
      <c r="J44" s="142"/>
      <c r="K44" s="143"/>
      <c r="L44" s="143"/>
    </row>
    <row r="45" spans="1:12" ht="12" customHeight="1" x14ac:dyDescent="0.15">
      <c r="A45" s="142"/>
      <c r="B45" s="142"/>
      <c r="C45" s="143"/>
      <c r="D45" s="142"/>
      <c r="E45" s="143"/>
      <c r="F45" s="143"/>
      <c r="G45" s="142"/>
      <c r="H45" s="142"/>
      <c r="I45" s="143"/>
      <c r="J45" s="142"/>
      <c r="K45" s="143"/>
      <c r="L45" s="143"/>
    </row>
    <row r="46" spans="1:12" ht="12" customHeight="1" x14ac:dyDescent="0.15">
      <c r="A46" s="142"/>
      <c r="B46" s="142"/>
      <c r="C46" s="142"/>
      <c r="D46" s="142"/>
      <c r="E46" s="142"/>
      <c r="F46" s="143"/>
      <c r="G46" s="143"/>
      <c r="H46" s="142"/>
      <c r="I46" s="142"/>
      <c r="J46" s="142"/>
      <c r="K46" s="143"/>
      <c r="L46" s="143"/>
    </row>
    <row r="47" spans="1:12" ht="12" customHeight="1" x14ac:dyDescent="0.15">
      <c r="A47" s="142"/>
      <c r="B47" s="142"/>
      <c r="C47" s="142"/>
      <c r="D47" s="142"/>
      <c r="E47" s="142"/>
      <c r="F47" s="142"/>
      <c r="G47" s="143"/>
      <c r="H47" s="142"/>
      <c r="I47" s="142"/>
      <c r="J47" s="142"/>
      <c r="K47" s="143"/>
      <c r="L47" s="143"/>
    </row>
    <row r="48" spans="1:12" ht="12" customHeight="1" x14ac:dyDescent="0.15">
      <c r="A48" s="142"/>
      <c r="B48" s="142"/>
      <c r="C48" s="143"/>
      <c r="D48" s="142"/>
      <c r="E48" s="142"/>
      <c r="F48" s="143"/>
      <c r="G48" s="143"/>
      <c r="H48" s="142"/>
      <c r="I48" s="142"/>
      <c r="J48" s="142"/>
      <c r="K48" s="142"/>
      <c r="L48" s="142"/>
    </row>
    <row r="49" spans="1:12" ht="12" customHeight="1" x14ac:dyDescent="0.15">
      <c r="A49" s="142"/>
      <c r="B49" s="142"/>
      <c r="C49" s="142"/>
      <c r="D49" s="142"/>
      <c r="E49" s="142"/>
      <c r="F49" s="153"/>
      <c r="G49" s="142"/>
      <c r="H49" s="142"/>
      <c r="I49" s="142"/>
      <c r="J49" s="142"/>
      <c r="K49" s="142"/>
      <c r="L49" s="142"/>
    </row>
    <row r="50" spans="1:12" ht="12" customHeight="1" x14ac:dyDescent="0.15">
      <c r="A50" s="143"/>
      <c r="B50" s="142"/>
      <c r="C50" s="142"/>
      <c r="D50" s="143"/>
      <c r="E50" s="142"/>
      <c r="F50" s="142"/>
      <c r="G50" s="143"/>
      <c r="H50" s="143"/>
      <c r="I50" s="142"/>
      <c r="J50" s="142"/>
      <c r="K50" s="142"/>
      <c r="L50" s="142"/>
    </row>
    <row r="51" spans="1:12" ht="7.5" customHeight="1" x14ac:dyDescent="0.15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2" customHeight="1" x14ac:dyDescent="0.15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</row>
    <row r="54" spans="1:12" ht="12" customHeight="1" x14ac:dyDescent="0.15">
      <c r="A54" s="161"/>
      <c r="B54" s="162"/>
      <c r="C54" s="161"/>
      <c r="D54" s="162"/>
      <c r="E54" s="162"/>
      <c r="F54" s="162"/>
      <c r="G54" s="162"/>
      <c r="H54" s="162"/>
      <c r="I54" s="162"/>
      <c r="J54" s="162"/>
      <c r="K54" s="162"/>
    </row>
    <row r="55" spans="1:12" ht="12" customHeight="1" x14ac:dyDescent="0.15">
      <c r="A55" s="148"/>
      <c r="B55" s="148"/>
      <c r="C55" s="143"/>
      <c r="D55" s="148"/>
      <c r="E55" s="148"/>
      <c r="F55" s="148"/>
      <c r="G55" s="143"/>
      <c r="H55" s="143"/>
      <c r="I55" s="148"/>
      <c r="J55" s="148"/>
      <c r="K55" s="143"/>
    </row>
    <row r="56" spans="1:12" ht="12" customHeight="1" x14ac:dyDescent="0.15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</row>
    <row r="57" spans="1:12" ht="12" customHeight="1" x14ac:dyDescent="0.15">
      <c r="A57" s="148"/>
      <c r="B57" s="148"/>
      <c r="C57" s="148"/>
      <c r="D57" s="143"/>
      <c r="E57" s="143"/>
      <c r="F57" s="148"/>
      <c r="G57" s="148"/>
      <c r="H57" s="148"/>
      <c r="I57" s="143"/>
      <c r="J57" s="148"/>
      <c r="K57" s="148"/>
    </row>
    <row r="58" spans="1:12" ht="12" customHeight="1" x14ac:dyDescent="0.15">
      <c r="A58" s="148"/>
      <c r="B58" s="143"/>
      <c r="C58" s="143"/>
      <c r="D58" s="148"/>
      <c r="E58" s="148"/>
      <c r="F58" s="148"/>
      <c r="G58" s="143"/>
      <c r="H58" s="143"/>
      <c r="I58" s="148"/>
      <c r="J58" s="148"/>
      <c r="K58" s="143"/>
    </row>
    <row r="59" spans="1:12" ht="12" customHeight="1" x14ac:dyDescent="0.15">
      <c r="A59" s="154"/>
      <c r="B59" s="148"/>
      <c r="C59" s="143"/>
      <c r="D59" s="148"/>
      <c r="E59" s="148"/>
      <c r="F59" s="148"/>
      <c r="G59" s="143"/>
      <c r="H59" s="143"/>
      <c r="I59" s="148"/>
      <c r="J59" s="148"/>
      <c r="K59" s="143"/>
    </row>
    <row r="60" spans="1:12" ht="12" customHeight="1" x14ac:dyDescent="0.1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</row>
    <row r="61" spans="1:12" ht="12" customHeight="1" x14ac:dyDescent="0.15">
      <c r="A61" s="143"/>
      <c r="B61" s="148"/>
      <c r="C61" s="148"/>
      <c r="D61" s="143"/>
      <c r="E61" s="148"/>
      <c r="F61" s="148"/>
      <c r="G61" s="148"/>
      <c r="H61" s="148"/>
      <c r="I61" s="143"/>
      <c r="J61" s="148"/>
      <c r="K61" s="148"/>
    </row>
    <row r="62" spans="1:12" ht="12" customHeight="1" x14ac:dyDescent="0.15">
      <c r="A62" s="143"/>
      <c r="B62" s="148"/>
      <c r="C62" s="155"/>
      <c r="D62" s="143"/>
      <c r="E62" s="148"/>
      <c r="F62" s="148"/>
      <c r="G62" s="148"/>
      <c r="H62" s="148"/>
      <c r="I62" s="148"/>
      <c r="J62" s="148"/>
      <c r="K62" s="148"/>
    </row>
    <row r="63" spans="1:12" ht="12" customHeight="1" x14ac:dyDescent="0.15">
      <c r="A63" s="148"/>
      <c r="B63" s="143"/>
      <c r="C63" s="143"/>
      <c r="D63" s="148"/>
      <c r="E63" s="148"/>
      <c r="F63" s="148"/>
      <c r="G63" s="143"/>
      <c r="H63" s="143"/>
      <c r="I63" s="148"/>
      <c r="J63" s="143"/>
      <c r="K63" s="143"/>
    </row>
    <row r="64" spans="1:12" ht="12" customHeight="1" x14ac:dyDescent="0.15">
      <c r="A64" s="148"/>
      <c r="B64" s="148"/>
      <c r="C64" s="148"/>
      <c r="D64" s="148"/>
      <c r="E64" s="148"/>
      <c r="F64" s="148"/>
      <c r="G64" s="143"/>
      <c r="H64" s="143"/>
      <c r="I64" s="148"/>
      <c r="J64" s="148"/>
      <c r="K64" s="148"/>
    </row>
    <row r="65" spans="1:11" ht="12" customHeight="1" x14ac:dyDescent="0.1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</row>
    <row r="75" spans="1:11" x14ac:dyDescent="0.15">
      <c r="A75" s="135" t="s">
        <v>543</v>
      </c>
    </row>
  </sheetData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view="pageBreakPreview" zoomScaleNormal="25" zoomScaleSheetLayoutView="100" workbookViewId="0">
      <selection sqref="A1:L1"/>
    </sheetView>
  </sheetViews>
  <sheetFormatPr defaultRowHeight="13.5" x14ac:dyDescent="0.15"/>
  <cols>
    <col min="1" max="2" width="7.5" style="28" customWidth="1"/>
    <col min="3" max="3" width="8.25" style="28" customWidth="1"/>
    <col min="4" max="12" width="7.5" style="28" customWidth="1"/>
    <col min="13" max="16384" width="9" style="28"/>
  </cols>
  <sheetData>
    <row r="1" spans="1:12" ht="21" x14ac:dyDescent="0.15">
      <c r="A1" s="361" t="s">
        <v>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7.5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15">
      <c r="A3" s="562" t="s">
        <v>53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12" s="33" customFormat="1" ht="12" customHeight="1" x14ac:dyDescent="0.15">
      <c r="A4" s="31" t="s">
        <v>54</v>
      </c>
      <c r="B4" s="559" t="s">
        <v>55</v>
      </c>
      <c r="C4" s="32" t="s">
        <v>56</v>
      </c>
      <c r="D4" s="559" t="s">
        <v>57</v>
      </c>
      <c r="E4" s="559" t="s">
        <v>58</v>
      </c>
      <c r="F4" s="559" t="s">
        <v>59</v>
      </c>
      <c r="G4" s="559" t="s">
        <v>60</v>
      </c>
      <c r="H4" s="559" t="s">
        <v>61</v>
      </c>
      <c r="I4" s="559" t="s">
        <v>62</v>
      </c>
      <c r="J4" s="559" t="s">
        <v>63</v>
      </c>
      <c r="K4" s="559" t="s">
        <v>64</v>
      </c>
      <c r="L4" s="563" t="s">
        <v>65</v>
      </c>
    </row>
    <row r="5" spans="1:12" s="33" customFormat="1" ht="12" customHeight="1" x14ac:dyDescent="0.15">
      <c r="A5" s="34" t="s">
        <v>55</v>
      </c>
      <c r="B5" s="560"/>
      <c r="C5" s="35" t="s">
        <v>55</v>
      </c>
      <c r="D5" s="560"/>
      <c r="E5" s="560"/>
      <c r="F5" s="560"/>
      <c r="G5" s="560"/>
      <c r="H5" s="560"/>
      <c r="I5" s="560"/>
      <c r="J5" s="560"/>
      <c r="K5" s="560"/>
      <c r="L5" s="564"/>
    </row>
    <row r="6" spans="1:12" ht="12" customHeight="1" x14ac:dyDescent="0.15">
      <c r="A6" s="87">
        <v>1</v>
      </c>
      <c r="B6" s="38">
        <v>0.01</v>
      </c>
      <c r="C6" s="38">
        <v>1.0000000000000001E-5</v>
      </c>
      <c r="D6" s="38">
        <v>0.39369999999999999</v>
      </c>
      <c r="E6" s="38">
        <v>3.2809999999999999E-2</v>
      </c>
      <c r="F6" s="38">
        <v>1.094E-2</v>
      </c>
      <c r="G6" s="39" t="s">
        <v>66</v>
      </c>
      <c r="H6" s="38">
        <v>2.64E-2</v>
      </c>
      <c r="I6" s="38">
        <v>3.3000000000000002E-2</v>
      </c>
      <c r="J6" s="38">
        <v>5.4999999999999997E-3</v>
      </c>
      <c r="K6" s="39" t="s">
        <v>66</v>
      </c>
      <c r="L6" s="40" t="s">
        <v>66</v>
      </c>
    </row>
    <row r="7" spans="1:12" ht="12" customHeight="1" x14ac:dyDescent="0.15">
      <c r="A7" s="37">
        <v>100</v>
      </c>
      <c r="B7" s="88">
        <v>1</v>
      </c>
      <c r="C7" s="38">
        <v>1E-3</v>
      </c>
      <c r="D7" s="38">
        <v>39.369999999999997</v>
      </c>
      <c r="E7" s="38">
        <v>3.2808299999999999</v>
      </c>
      <c r="F7" s="38">
        <v>1.0935999999999999</v>
      </c>
      <c r="G7" s="38">
        <v>6.2E-4</v>
      </c>
      <c r="H7" s="38">
        <v>2.64</v>
      </c>
      <c r="I7" s="38">
        <v>3.3</v>
      </c>
      <c r="J7" s="38">
        <v>0.55000000000000004</v>
      </c>
      <c r="K7" s="38">
        <v>9.1999999999999998E-3</v>
      </c>
      <c r="L7" s="41">
        <v>2.5000000000000001E-4</v>
      </c>
    </row>
    <row r="8" spans="1:12" ht="12" customHeight="1" x14ac:dyDescent="0.15">
      <c r="A8" s="37">
        <v>100000</v>
      </c>
      <c r="B8" s="38">
        <v>1000</v>
      </c>
      <c r="C8" s="88">
        <v>1</v>
      </c>
      <c r="D8" s="39" t="s">
        <v>66</v>
      </c>
      <c r="E8" s="38">
        <v>3280.8</v>
      </c>
      <c r="F8" s="38">
        <v>1093.5999999999999</v>
      </c>
      <c r="G8" s="38">
        <v>0.62136999999999998</v>
      </c>
      <c r="H8" s="38">
        <v>2640</v>
      </c>
      <c r="I8" s="38">
        <v>3300</v>
      </c>
      <c r="J8" s="38">
        <v>550</v>
      </c>
      <c r="K8" s="38">
        <v>9.1667000000000005</v>
      </c>
      <c r="L8" s="41">
        <v>0.25463000000000002</v>
      </c>
    </row>
    <row r="9" spans="1:12" ht="12" customHeight="1" x14ac:dyDescent="0.15">
      <c r="A9" s="42">
        <v>2.54</v>
      </c>
      <c r="B9" s="38">
        <v>2.5399999999999999E-2</v>
      </c>
      <c r="C9" s="39" t="s">
        <v>66</v>
      </c>
      <c r="D9" s="88">
        <v>1</v>
      </c>
      <c r="E9" s="38">
        <v>8.3330000000000001E-2</v>
      </c>
      <c r="F9" s="38">
        <v>2.777E-2</v>
      </c>
      <c r="G9" s="39" t="s">
        <v>66</v>
      </c>
      <c r="H9" s="38">
        <v>6.7059999999999995E-2</v>
      </c>
      <c r="I9" s="38">
        <v>8.3820000000000006E-2</v>
      </c>
      <c r="J9" s="38">
        <v>1.397E-2</v>
      </c>
      <c r="K9" s="39" t="s">
        <v>66</v>
      </c>
      <c r="L9" s="40" t="s">
        <v>66</v>
      </c>
    </row>
    <row r="10" spans="1:12" ht="12" customHeight="1" x14ac:dyDescent="0.15">
      <c r="A10" s="37">
        <v>30.48</v>
      </c>
      <c r="B10" s="38">
        <v>0.30480000000000002</v>
      </c>
      <c r="C10" s="39" t="s">
        <v>66</v>
      </c>
      <c r="D10" s="38">
        <v>12</v>
      </c>
      <c r="E10" s="88">
        <v>1</v>
      </c>
      <c r="F10" s="38">
        <v>0.33333000000000002</v>
      </c>
      <c r="G10" s="39" t="s">
        <v>66</v>
      </c>
      <c r="H10" s="38">
        <v>0.80469000000000002</v>
      </c>
      <c r="I10" s="38">
        <v>1.0058</v>
      </c>
      <c r="J10" s="38">
        <v>0.16763</v>
      </c>
      <c r="K10" s="39" t="s">
        <v>66</v>
      </c>
      <c r="L10" s="40" t="s">
        <v>66</v>
      </c>
    </row>
    <row r="11" spans="1:12" ht="12" customHeight="1" x14ac:dyDescent="0.15">
      <c r="A11" s="43">
        <v>91.44</v>
      </c>
      <c r="B11" s="38">
        <v>0.91439999999999999</v>
      </c>
      <c r="C11" s="39" t="s">
        <v>66</v>
      </c>
      <c r="D11" s="38">
        <v>36</v>
      </c>
      <c r="E11" s="38">
        <v>3</v>
      </c>
      <c r="F11" s="88">
        <v>1</v>
      </c>
      <c r="G11" s="44"/>
      <c r="H11" s="38">
        <v>2.4140000000000001</v>
      </c>
      <c r="I11" s="38">
        <v>3.0175000000000001</v>
      </c>
      <c r="J11" s="38">
        <v>0.50292000000000003</v>
      </c>
      <c r="K11" s="39" t="s">
        <v>66</v>
      </c>
      <c r="L11" s="40" t="s">
        <v>66</v>
      </c>
    </row>
    <row r="12" spans="1:12" ht="12" customHeight="1" x14ac:dyDescent="0.15">
      <c r="A12" s="37">
        <v>160934</v>
      </c>
      <c r="B12" s="38">
        <v>1609.3</v>
      </c>
      <c r="C12" s="38">
        <v>1.6093</v>
      </c>
      <c r="D12" s="38">
        <v>63360</v>
      </c>
      <c r="E12" s="38">
        <v>5280</v>
      </c>
      <c r="F12" s="38">
        <v>1760</v>
      </c>
      <c r="G12" s="88">
        <v>1</v>
      </c>
      <c r="H12" s="38">
        <v>4248.6400000000003</v>
      </c>
      <c r="I12" s="38">
        <v>5310.8</v>
      </c>
      <c r="J12" s="38">
        <v>885.12</v>
      </c>
      <c r="K12" s="38">
        <v>14.752000000000001</v>
      </c>
      <c r="L12" s="41">
        <v>0.40977999999999998</v>
      </c>
    </row>
    <row r="13" spans="1:12" ht="12" customHeight="1" x14ac:dyDescent="0.15">
      <c r="A13" s="37">
        <v>37.878999999999998</v>
      </c>
      <c r="B13" s="38">
        <v>0.37879000000000002</v>
      </c>
      <c r="C13" s="38">
        <v>3.8000000000000002E-4</v>
      </c>
      <c r="D13" s="38">
        <v>14.913</v>
      </c>
      <c r="E13" s="38">
        <v>1.2426999999999999</v>
      </c>
      <c r="F13" s="38">
        <v>0.41425000000000001</v>
      </c>
      <c r="G13" s="39" t="s">
        <v>66</v>
      </c>
      <c r="H13" s="88">
        <v>1</v>
      </c>
      <c r="I13" s="38">
        <v>1.25</v>
      </c>
      <c r="J13" s="38">
        <v>0.20824999999999999</v>
      </c>
      <c r="K13" s="39" t="s">
        <v>66</v>
      </c>
      <c r="L13" s="40" t="s">
        <v>66</v>
      </c>
    </row>
    <row r="14" spans="1:12" ht="12" customHeight="1" x14ac:dyDescent="0.15">
      <c r="A14" s="37">
        <v>30.303000000000001</v>
      </c>
      <c r="B14" s="38">
        <v>0.30303000000000002</v>
      </c>
      <c r="C14" s="38">
        <v>2.9999999999999997E-4</v>
      </c>
      <c r="D14" s="38">
        <v>11.93</v>
      </c>
      <c r="E14" s="38">
        <v>0.99419999999999997</v>
      </c>
      <c r="F14" s="38">
        <v>0.33139999999999997</v>
      </c>
      <c r="G14" s="39" t="s">
        <v>66</v>
      </c>
      <c r="H14" s="38">
        <v>0.8</v>
      </c>
      <c r="I14" s="88">
        <v>1</v>
      </c>
      <c r="J14" s="38">
        <v>0.16667000000000001</v>
      </c>
      <c r="K14" s="39" t="s">
        <v>66</v>
      </c>
      <c r="L14" s="40" t="s">
        <v>66</v>
      </c>
    </row>
    <row r="15" spans="1:12" ht="12" customHeight="1" x14ac:dyDescent="0.15">
      <c r="A15" s="37">
        <v>181.82</v>
      </c>
      <c r="B15" s="38">
        <v>1.8182</v>
      </c>
      <c r="C15" s="38">
        <v>1.82E-3</v>
      </c>
      <c r="D15" s="38">
        <v>71.581999999999994</v>
      </c>
      <c r="E15" s="38">
        <v>5.9652000000000003</v>
      </c>
      <c r="F15" s="38">
        <v>1.9883999999999999</v>
      </c>
      <c r="G15" s="39" t="s">
        <v>66</v>
      </c>
      <c r="H15" s="38">
        <v>4.8</v>
      </c>
      <c r="I15" s="38">
        <v>6</v>
      </c>
      <c r="J15" s="88">
        <v>1</v>
      </c>
      <c r="K15" s="38">
        <v>1.6670000000000001E-2</v>
      </c>
      <c r="L15" s="41">
        <v>4.6000000000000001E-4</v>
      </c>
    </row>
    <row r="16" spans="1:12" ht="12" customHeight="1" x14ac:dyDescent="0.15">
      <c r="A16" s="37">
        <v>10909</v>
      </c>
      <c r="B16" s="38">
        <v>109.09</v>
      </c>
      <c r="C16" s="38">
        <v>0.10909000000000001</v>
      </c>
      <c r="D16" s="38">
        <v>4295.04</v>
      </c>
      <c r="E16" s="38">
        <v>357.92</v>
      </c>
      <c r="F16" s="45">
        <v>119.3</v>
      </c>
      <c r="G16" s="38">
        <v>6.7780000000000007E-2</v>
      </c>
      <c r="H16" s="38">
        <v>288</v>
      </c>
      <c r="I16" s="38">
        <v>360</v>
      </c>
      <c r="J16" s="38">
        <v>60</v>
      </c>
      <c r="K16" s="88">
        <v>1</v>
      </c>
      <c r="L16" s="41">
        <v>2.7779999999999999E-2</v>
      </c>
    </row>
    <row r="17" spans="1:12" ht="12" customHeight="1" x14ac:dyDescent="0.15">
      <c r="A17" s="46">
        <v>392730</v>
      </c>
      <c r="B17" s="47">
        <v>3927.3</v>
      </c>
      <c r="C17" s="47">
        <v>3.9272999999999998</v>
      </c>
      <c r="D17" s="47">
        <v>154620</v>
      </c>
      <c r="E17" s="47">
        <v>12885</v>
      </c>
      <c r="F17" s="47">
        <v>4295</v>
      </c>
      <c r="G17" s="47">
        <v>2.4403000000000001</v>
      </c>
      <c r="H17" s="47">
        <v>10368</v>
      </c>
      <c r="I17" s="47">
        <v>12960</v>
      </c>
      <c r="J17" s="47">
        <v>2160</v>
      </c>
      <c r="K17" s="47">
        <v>36</v>
      </c>
      <c r="L17" s="89">
        <v>1</v>
      </c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562" t="s">
        <v>67</v>
      </c>
      <c r="B19" s="562"/>
      <c r="C19" s="562"/>
      <c r="D19" s="562"/>
      <c r="E19" s="562"/>
      <c r="F19" s="562"/>
      <c r="G19" s="562"/>
      <c r="H19" s="562"/>
      <c r="I19" s="562"/>
      <c r="J19" s="562"/>
      <c r="K19" s="562"/>
      <c r="L19" s="562"/>
    </row>
    <row r="20" spans="1:12" s="33" customFormat="1" ht="12" customHeight="1" x14ac:dyDescent="0.15">
      <c r="A20" s="48" t="s">
        <v>68</v>
      </c>
      <c r="B20" s="559" t="s">
        <v>69</v>
      </c>
      <c r="C20" s="559" t="s">
        <v>70</v>
      </c>
      <c r="D20" s="32" t="s">
        <v>71</v>
      </c>
      <c r="E20" s="32" t="s">
        <v>68</v>
      </c>
      <c r="F20" s="32" t="s">
        <v>72</v>
      </c>
      <c r="G20" s="559" t="s">
        <v>73</v>
      </c>
      <c r="H20" s="32" t="s">
        <v>74</v>
      </c>
      <c r="I20" s="559" t="s">
        <v>75</v>
      </c>
      <c r="J20" s="559" t="s">
        <v>76</v>
      </c>
      <c r="K20" s="559" t="s">
        <v>77</v>
      </c>
      <c r="L20" s="563" t="s">
        <v>78</v>
      </c>
    </row>
    <row r="21" spans="1:12" s="33" customFormat="1" ht="12" customHeight="1" x14ac:dyDescent="0.15">
      <c r="A21" s="34" t="s">
        <v>79</v>
      </c>
      <c r="B21" s="560"/>
      <c r="C21" s="560"/>
      <c r="D21" s="35" t="s">
        <v>79</v>
      </c>
      <c r="E21" s="35" t="s">
        <v>80</v>
      </c>
      <c r="F21" s="35" t="s">
        <v>81</v>
      </c>
      <c r="G21" s="560"/>
      <c r="H21" s="35" t="s">
        <v>82</v>
      </c>
      <c r="I21" s="560"/>
      <c r="J21" s="560"/>
      <c r="K21" s="560"/>
      <c r="L21" s="564"/>
    </row>
    <row r="22" spans="1:12" ht="12" customHeight="1" x14ac:dyDescent="0.15">
      <c r="A22" s="90">
        <v>1</v>
      </c>
      <c r="B22" s="50">
        <v>0.01</v>
      </c>
      <c r="C22" s="50">
        <v>1E-4</v>
      </c>
      <c r="D22" s="50">
        <v>9.9999999999999995E-7</v>
      </c>
      <c r="E22" s="50">
        <v>10.763999999999999</v>
      </c>
      <c r="F22" s="50">
        <v>1.196</v>
      </c>
      <c r="G22" s="50">
        <v>2.4699999999999999E-4</v>
      </c>
      <c r="H22" s="39" t="s">
        <v>83</v>
      </c>
      <c r="I22" s="50">
        <v>10.89</v>
      </c>
      <c r="J22" s="50">
        <v>0.30249999999999999</v>
      </c>
      <c r="K22" s="50">
        <v>1.008E-3</v>
      </c>
      <c r="L22" s="51">
        <v>1.008E-3</v>
      </c>
    </row>
    <row r="23" spans="1:12" ht="12" customHeight="1" x14ac:dyDescent="0.15">
      <c r="A23" s="49">
        <v>100</v>
      </c>
      <c r="B23" s="91">
        <v>1</v>
      </c>
      <c r="C23" s="50">
        <v>0.01</v>
      </c>
      <c r="D23" s="50">
        <v>1E-4</v>
      </c>
      <c r="E23" s="50">
        <v>1076.4000000000001</v>
      </c>
      <c r="F23" s="50">
        <v>119.6</v>
      </c>
      <c r="G23" s="50">
        <v>2.4711E-2</v>
      </c>
      <c r="H23" s="50">
        <v>3.8999999999999999E-5</v>
      </c>
      <c r="I23" s="50">
        <v>1089</v>
      </c>
      <c r="J23" s="50">
        <v>30.25</v>
      </c>
      <c r="K23" s="50">
        <v>0.10083</v>
      </c>
      <c r="L23" s="51">
        <v>1.0083E-2</v>
      </c>
    </row>
    <row r="24" spans="1:12" ht="12" customHeight="1" x14ac:dyDescent="0.15">
      <c r="A24" s="49">
        <v>10000</v>
      </c>
      <c r="B24" s="50">
        <v>100</v>
      </c>
      <c r="C24" s="91">
        <v>1</v>
      </c>
      <c r="D24" s="50">
        <v>0.01</v>
      </c>
      <c r="E24" s="39" t="s">
        <v>83</v>
      </c>
      <c r="F24" s="50">
        <v>11960</v>
      </c>
      <c r="G24" s="50">
        <v>2.4710999999999999</v>
      </c>
      <c r="H24" s="50">
        <v>3.8609999999999998E-3</v>
      </c>
      <c r="I24" s="50">
        <v>108900</v>
      </c>
      <c r="J24" s="50">
        <v>3025</v>
      </c>
      <c r="K24" s="50">
        <v>10.083</v>
      </c>
      <c r="L24" s="51">
        <v>1.0083</v>
      </c>
    </row>
    <row r="25" spans="1:12" ht="12" customHeight="1" x14ac:dyDescent="0.15">
      <c r="A25" s="49">
        <v>1000000</v>
      </c>
      <c r="B25" s="50">
        <v>10000</v>
      </c>
      <c r="C25" s="50">
        <v>100</v>
      </c>
      <c r="D25" s="91">
        <v>1</v>
      </c>
      <c r="E25" s="39" t="s">
        <v>83</v>
      </c>
      <c r="F25" s="39" t="s">
        <v>83</v>
      </c>
      <c r="G25" s="50">
        <v>247.11</v>
      </c>
      <c r="H25" s="50">
        <v>0.3861</v>
      </c>
      <c r="I25" s="50">
        <v>10890000</v>
      </c>
      <c r="J25" s="50">
        <v>302500</v>
      </c>
      <c r="K25" s="50">
        <v>1008.3</v>
      </c>
      <c r="L25" s="51">
        <v>100.83</v>
      </c>
    </row>
    <row r="26" spans="1:12" ht="12" customHeight="1" x14ac:dyDescent="0.15">
      <c r="A26" s="49">
        <v>9.2902999999999999E-2</v>
      </c>
      <c r="B26" s="50">
        <v>9.2900000000000003E-4</v>
      </c>
      <c r="C26" s="50">
        <v>9.3000000000000007E-6</v>
      </c>
      <c r="D26" s="39" t="s">
        <v>83</v>
      </c>
      <c r="E26" s="91">
        <v>1</v>
      </c>
      <c r="F26" s="50">
        <v>0.11</v>
      </c>
      <c r="G26" s="39" t="s">
        <v>83</v>
      </c>
      <c r="H26" s="39" t="s">
        <v>83</v>
      </c>
      <c r="I26" s="50">
        <v>1.0117</v>
      </c>
      <c r="J26" s="50">
        <v>2.81E-2</v>
      </c>
      <c r="K26" s="39" t="s">
        <v>83</v>
      </c>
      <c r="L26" s="40" t="s">
        <v>83</v>
      </c>
    </row>
    <row r="27" spans="1:12" ht="12" customHeight="1" x14ac:dyDescent="0.15">
      <c r="A27" s="49">
        <v>0.83613000000000004</v>
      </c>
      <c r="B27" s="50">
        <v>8.3610000000000004E-3</v>
      </c>
      <c r="C27" s="50">
        <v>8.3999999999999995E-5</v>
      </c>
      <c r="D27" s="39" t="s">
        <v>83</v>
      </c>
      <c r="E27" s="50">
        <v>9</v>
      </c>
      <c r="F27" s="91">
        <v>1</v>
      </c>
      <c r="G27" s="39" t="s">
        <v>83</v>
      </c>
      <c r="H27" s="39" t="s">
        <v>83</v>
      </c>
      <c r="I27" s="50">
        <v>9.1054999999999993</v>
      </c>
      <c r="J27" s="50">
        <v>0.25292999999999999</v>
      </c>
      <c r="K27" s="39" t="s">
        <v>83</v>
      </c>
      <c r="L27" s="40" t="s">
        <v>83</v>
      </c>
    </row>
    <row r="28" spans="1:12" ht="12" customHeight="1" x14ac:dyDescent="0.15">
      <c r="A28" s="49">
        <v>4046.8</v>
      </c>
      <c r="B28" s="50">
        <v>40.468000000000004</v>
      </c>
      <c r="C28" s="50">
        <v>0.40467999999999998</v>
      </c>
      <c r="D28" s="50">
        <v>4.0470000000000002E-3</v>
      </c>
      <c r="E28" s="50">
        <v>43560</v>
      </c>
      <c r="F28" s="50">
        <v>4840</v>
      </c>
      <c r="G28" s="91">
        <v>1</v>
      </c>
      <c r="H28" s="50">
        <v>1.56E-3</v>
      </c>
      <c r="I28" s="39" t="s">
        <v>83</v>
      </c>
      <c r="J28" s="39" t="s">
        <v>83</v>
      </c>
      <c r="K28" s="50">
        <v>4.0804299999999998</v>
      </c>
      <c r="L28" s="51">
        <v>0.40804000000000001</v>
      </c>
    </row>
    <row r="29" spans="1:12" ht="12" customHeight="1" x14ac:dyDescent="0.15">
      <c r="A29" s="49">
        <v>2589998</v>
      </c>
      <c r="B29" s="50">
        <v>25899</v>
      </c>
      <c r="C29" s="50">
        <v>258.99</v>
      </c>
      <c r="D29" s="50">
        <v>2.5899000000000001</v>
      </c>
      <c r="E29" s="39" t="s">
        <v>83</v>
      </c>
      <c r="F29" s="50">
        <v>3097600</v>
      </c>
      <c r="G29" s="50">
        <v>640</v>
      </c>
      <c r="H29" s="91">
        <v>1</v>
      </c>
      <c r="I29" s="39" t="s">
        <v>83</v>
      </c>
      <c r="J29" s="39" t="s">
        <v>83</v>
      </c>
      <c r="K29" s="50">
        <v>2611.5</v>
      </c>
      <c r="L29" s="51">
        <v>261.14999999999998</v>
      </c>
    </row>
    <row r="30" spans="1:12" ht="12" customHeight="1" x14ac:dyDescent="0.15">
      <c r="A30" s="49">
        <v>9.1827000000000006E-2</v>
      </c>
      <c r="B30" s="50">
        <v>9.1799999999999998E-4</v>
      </c>
      <c r="C30" s="50">
        <v>9.2E-5</v>
      </c>
      <c r="D30" s="39" t="s">
        <v>83</v>
      </c>
      <c r="E30" s="50">
        <v>0.98846000000000001</v>
      </c>
      <c r="F30" s="50">
        <v>0.10982</v>
      </c>
      <c r="G30" s="39" t="s">
        <v>83</v>
      </c>
      <c r="H30" s="39" t="s">
        <v>83</v>
      </c>
      <c r="I30" s="91">
        <v>1</v>
      </c>
      <c r="J30" s="50">
        <v>2.7779999999999999E-2</v>
      </c>
      <c r="K30" s="39" t="s">
        <v>83</v>
      </c>
      <c r="L30" s="40" t="s">
        <v>83</v>
      </c>
    </row>
    <row r="31" spans="1:12" ht="12" customHeight="1" x14ac:dyDescent="0.15">
      <c r="A31" s="49">
        <v>3.3058000000000001</v>
      </c>
      <c r="B31" s="50">
        <v>3.3057999999999997E-2</v>
      </c>
      <c r="C31" s="50">
        <v>3.3100000000000002E-4</v>
      </c>
      <c r="D31" s="50">
        <v>3.0000000000000001E-6</v>
      </c>
      <c r="E31" s="50">
        <v>35.582999999999998</v>
      </c>
      <c r="F31" s="50">
        <v>3.9537</v>
      </c>
      <c r="G31" s="39" t="s">
        <v>83</v>
      </c>
      <c r="H31" s="39" t="s">
        <v>83</v>
      </c>
      <c r="I31" s="50">
        <v>36</v>
      </c>
      <c r="J31" s="91">
        <v>1</v>
      </c>
      <c r="K31" s="50">
        <v>3.3300000000000001E-3</v>
      </c>
      <c r="L31" s="51">
        <v>3.3E-4</v>
      </c>
    </row>
    <row r="32" spans="1:12" ht="12" customHeight="1" x14ac:dyDescent="0.15">
      <c r="A32" s="49">
        <v>991.74</v>
      </c>
      <c r="B32" s="50">
        <v>9.9174000000000007</v>
      </c>
      <c r="C32" s="50">
        <v>9.9173999999999998E-2</v>
      </c>
      <c r="D32" s="50">
        <v>9.9200000000000004E-4</v>
      </c>
      <c r="E32" s="39" t="s">
        <v>83</v>
      </c>
      <c r="F32" s="50">
        <v>1186.0999999999999</v>
      </c>
      <c r="G32" s="50">
        <v>0.24506</v>
      </c>
      <c r="H32" s="50">
        <v>3.8200000000000002E-4</v>
      </c>
      <c r="I32" s="50">
        <v>10800</v>
      </c>
      <c r="J32" s="50">
        <v>300</v>
      </c>
      <c r="K32" s="91">
        <v>1</v>
      </c>
      <c r="L32" s="51">
        <v>0.1</v>
      </c>
    </row>
    <row r="33" spans="1:12" ht="12" customHeight="1" x14ac:dyDescent="0.15">
      <c r="A33" s="52">
        <v>9917.36</v>
      </c>
      <c r="B33" s="53">
        <v>99.173599999999993</v>
      </c>
      <c r="C33" s="53">
        <v>0.99173599999999995</v>
      </c>
      <c r="D33" s="53">
        <v>9.9170000000000005E-3</v>
      </c>
      <c r="E33" s="54" t="s">
        <v>83</v>
      </c>
      <c r="F33" s="53">
        <v>11861</v>
      </c>
      <c r="G33" s="53">
        <v>2.4506999999999999</v>
      </c>
      <c r="H33" s="53">
        <v>3.8289999999999999E-3</v>
      </c>
      <c r="I33" s="53">
        <v>108000</v>
      </c>
      <c r="J33" s="53">
        <v>3000</v>
      </c>
      <c r="K33" s="53">
        <v>10</v>
      </c>
      <c r="L33" s="92">
        <v>1</v>
      </c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562" t="s">
        <v>84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</row>
    <row r="36" spans="1:12" ht="10.5" customHeight="1" x14ac:dyDescent="0.15">
      <c r="A36" s="55" t="s">
        <v>85</v>
      </c>
      <c r="B36" s="32" t="s">
        <v>86</v>
      </c>
      <c r="C36" s="556" t="s">
        <v>87</v>
      </c>
      <c r="D36" s="556" t="s">
        <v>88</v>
      </c>
      <c r="E36" s="556" t="s">
        <v>89</v>
      </c>
      <c r="F36" s="556" t="s">
        <v>90</v>
      </c>
      <c r="G36" s="56"/>
      <c r="H36" s="56"/>
      <c r="I36" s="56"/>
      <c r="J36" s="56"/>
      <c r="K36" s="56"/>
      <c r="L36" s="57"/>
    </row>
    <row r="37" spans="1:12" ht="10.5" customHeight="1" x14ac:dyDescent="0.15">
      <c r="A37" s="58" t="s">
        <v>91</v>
      </c>
      <c r="B37" s="59" t="s">
        <v>79</v>
      </c>
      <c r="C37" s="557"/>
      <c r="D37" s="557"/>
      <c r="E37" s="557"/>
      <c r="F37" s="557"/>
      <c r="G37" s="59" t="s">
        <v>92</v>
      </c>
      <c r="H37" s="59" t="s">
        <v>93</v>
      </c>
      <c r="I37" s="59" t="s">
        <v>94</v>
      </c>
      <c r="J37" s="59" t="s">
        <v>95</v>
      </c>
      <c r="K37" s="59" t="s">
        <v>96</v>
      </c>
      <c r="L37" s="60" t="s">
        <v>97</v>
      </c>
    </row>
    <row r="38" spans="1:12" ht="10.5" customHeight="1" x14ac:dyDescent="0.15">
      <c r="A38" s="61" t="s">
        <v>98</v>
      </c>
      <c r="B38" s="62" t="s">
        <v>99</v>
      </c>
      <c r="C38" s="558"/>
      <c r="D38" s="558"/>
      <c r="E38" s="558"/>
      <c r="F38" s="558"/>
      <c r="G38" s="35"/>
      <c r="H38" s="35"/>
      <c r="I38" s="35"/>
      <c r="J38" s="35"/>
      <c r="K38" s="35"/>
      <c r="L38" s="36"/>
    </row>
    <row r="39" spans="1:12" ht="12" customHeight="1" x14ac:dyDescent="0.15">
      <c r="A39" s="87">
        <v>1</v>
      </c>
      <c r="B39" s="38">
        <v>1E-3</v>
      </c>
      <c r="C39" s="38">
        <v>9.9999999999999995E-7</v>
      </c>
      <c r="D39" s="38">
        <v>6.1024000000000002E-2</v>
      </c>
      <c r="E39" s="38">
        <v>3.4999999999999997E-5</v>
      </c>
      <c r="F39" s="39" t="s">
        <v>100</v>
      </c>
      <c r="G39" s="39" t="s">
        <v>100</v>
      </c>
      <c r="H39" s="39" t="s">
        <v>100</v>
      </c>
      <c r="I39" s="38">
        <v>4.0000000000000003E-5</v>
      </c>
      <c r="J39" s="39" t="s">
        <v>100</v>
      </c>
      <c r="K39" s="39" t="s">
        <v>100</v>
      </c>
      <c r="L39" s="40" t="s">
        <v>100</v>
      </c>
    </row>
    <row r="40" spans="1:12" ht="12" customHeight="1" x14ac:dyDescent="0.15">
      <c r="A40" s="37">
        <v>1000</v>
      </c>
      <c r="B40" s="88">
        <v>1</v>
      </c>
      <c r="C40" s="38">
        <v>1E-3</v>
      </c>
      <c r="D40" s="38">
        <v>61.024000000000001</v>
      </c>
      <c r="E40" s="38">
        <v>3.5310000000000001E-2</v>
      </c>
      <c r="F40" s="39" t="s">
        <v>100</v>
      </c>
      <c r="G40" s="38">
        <v>2.1133999999999999</v>
      </c>
      <c r="H40" s="38">
        <v>0.26417000000000002</v>
      </c>
      <c r="I40" s="38">
        <v>3.594E-2</v>
      </c>
      <c r="J40" s="38">
        <v>0.55435000000000001</v>
      </c>
      <c r="K40" s="39" t="s">
        <v>100</v>
      </c>
      <c r="L40" s="40" t="s">
        <v>100</v>
      </c>
    </row>
    <row r="41" spans="1:12" ht="12" customHeight="1" x14ac:dyDescent="0.15">
      <c r="A41" s="37">
        <v>1000000</v>
      </c>
      <c r="B41" s="38">
        <v>1000</v>
      </c>
      <c r="C41" s="88">
        <v>1</v>
      </c>
      <c r="D41" s="39">
        <v>61024</v>
      </c>
      <c r="E41" s="38">
        <v>35.314999999999998</v>
      </c>
      <c r="F41" s="38">
        <v>1.3079499999999999</v>
      </c>
      <c r="G41" s="38">
        <v>2113.4</v>
      </c>
      <c r="H41" s="38">
        <v>264.17</v>
      </c>
      <c r="I41" s="38">
        <v>35.936999999999998</v>
      </c>
      <c r="J41" s="39" t="s">
        <v>100</v>
      </c>
      <c r="K41" s="38">
        <v>5.5434999999999999</v>
      </c>
      <c r="L41" s="41">
        <v>0.16636999999999999</v>
      </c>
    </row>
    <row r="42" spans="1:12" ht="12" customHeight="1" x14ac:dyDescent="0.15">
      <c r="A42" s="43">
        <v>16.387</v>
      </c>
      <c r="B42" s="38">
        <v>1.6379999999999999E-2</v>
      </c>
      <c r="C42" s="39">
        <v>1.5999999999999999E-5</v>
      </c>
      <c r="D42" s="88">
        <v>1</v>
      </c>
      <c r="E42" s="39" t="s">
        <v>100</v>
      </c>
      <c r="F42" s="39" t="s">
        <v>100</v>
      </c>
      <c r="G42" s="39" t="s">
        <v>100</v>
      </c>
      <c r="H42" s="39" t="s">
        <v>100</v>
      </c>
      <c r="I42" s="39" t="s">
        <v>100</v>
      </c>
      <c r="J42" s="39" t="s">
        <v>100</v>
      </c>
      <c r="K42" s="39" t="s">
        <v>100</v>
      </c>
      <c r="L42" s="40" t="s">
        <v>100</v>
      </c>
    </row>
    <row r="43" spans="1:12" ht="12" customHeight="1" x14ac:dyDescent="0.15">
      <c r="A43" s="37">
        <v>28317</v>
      </c>
      <c r="B43" s="38">
        <v>28.317</v>
      </c>
      <c r="C43" s="39">
        <v>2.8309999999999998E-2</v>
      </c>
      <c r="D43" s="38">
        <v>1728</v>
      </c>
      <c r="E43" s="88">
        <v>1</v>
      </c>
      <c r="F43" s="38">
        <v>3.7039999999999997E-2</v>
      </c>
      <c r="G43" s="39" t="s">
        <v>100</v>
      </c>
      <c r="H43" s="38">
        <v>7.4805000000000001</v>
      </c>
      <c r="I43" s="38">
        <v>1.0176000000000001</v>
      </c>
      <c r="J43" s="38">
        <v>15.698</v>
      </c>
      <c r="K43" s="39">
        <v>0.15698000000000001</v>
      </c>
      <c r="L43" s="40" t="s">
        <v>100</v>
      </c>
    </row>
    <row r="44" spans="1:12" ht="12" customHeight="1" x14ac:dyDescent="0.15">
      <c r="A44" s="63">
        <v>764559.8</v>
      </c>
      <c r="B44" s="38">
        <v>764.53</v>
      </c>
      <c r="C44" s="39">
        <v>0.76453000000000004</v>
      </c>
      <c r="D44" s="38">
        <v>46656</v>
      </c>
      <c r="E44" s="38">
        <v>27</v>
      </c>
      <c r="F44" s="88">
        <v>1</v>
      </c>
      <c r="G44" s="39" t="s">
        <v>66</v>
      </c>
      <c r="H44" s="38">
        <v>201.97</v>
      </c>
      <c r="I44" s="38">
        <v>27.475000000000001</v>
      </c>
      <c r="J44" s="38">
        <v>423.83</v>
      </c>
      <c r="K44" s="39">
        <v>4.2382999999999997</v>
      </c>
      <c r="L44" s="40">
        <v>0.12719</v>
      </c>
    </row>
    <row r="45" spans="1:12" ht="12" customHeight="1" x14ac:dyDescent="0.15">
      <c r="A45" s="37">
        <v>473.18</v>
      </c>
      <c r="B45" s="38">
        <v>0.47317999999999999</v>
      </c>
      <c r="C45" s="39" t="s">
        <v>66</v>
      </c>
      <c r="D45" s="38">
        <v>28.875</v>
      </c>
      <c r="E45" s="39" t="s">
        <v>66</v>
      </c>
      <c r="F45" s="39" t="s">
        <v>66</v>
      </c>
      <c r="G45" s="88">
        <v>1</v>
      </c>
      <c r="H45" s="38">
        <v>0.125</v>
      </c>
      <c r="I45" s="39" t="s">
        <v>66</v>
      </c>
      <c r="J45" s="38">
        <v>0.26230999999999999</v>
      </c>
      <c r="K45" s="39" t="s">
        <v>66</v>
      </c>
      <c r="L45" s="40" t="s">
        <v>66</v>
      </c>
    </row>
    <row r="46" spans="1:12" ht="12" customHeight="1" x14ac:dyDescent="0.15">
      <c r="A46" s="37">
        <v>3785.4</v>
      </c>
      <c r="B46" s="38">
        <v>3.7854000000000001</v>
      </c>
      <c r="C46" s="38">
        <v>3.7799999999999999E-3</v>
      </c>
      <c r="D46" s="38">
        <v>231</v>
      </c>
      <c r="E46" s="38">
        <v>0.13367999999999999</v>
      </c>
      <c r="F46" s="39" t="s">
        <v>66</v>
      </c>
      <c r="G46" s="39">
        <v>8</v>
      </c>
      <c r="H46" s="88">
        <v>1</v>
      </c>
      <c r="I46" s="38">
        <v>0.13603999999999999</v>
      </c>
      <c r="J46" s="38">
        <v>2.0985</v>
      </c>
      <c r="K46" s="39">
        <v>2.0985E-2</v>
      </c>
      <c r="L46" s="40" t="s">
        <v>66</v>
      </c>
    </row>
    <row r="47" spans="1:12" ht="12" customHeight="1" x14ac:dyDescent="0.15">
      <c r="A47" s="37">
        <v>27826</v>
      </c>
      <c r="B47" s="38">
        <v>27.826000000000001</v>
      </c>
      <c r="C47" s="38">
        <v>2.7830000000000001E-2</v>
      </c>
      <c r="D47" s="38">
        <v>1698.1</v>
      </c>
      <c r="E47" s="38">
        <v>0.98273999999999995</v>
      </c>
      <c r="F47" s="38">
        <v>3.6700000000000003E-2</v>
      </c>
      <c r="G47" s="39" t="s">
        <v>66</v>
      </c>
      <c r="H47" s="38">
        <v>7.3509000000000002</v>
      </c>
      <c r="I47" s="88">
        <v>1</v>
      </c>
      <c r="J47" s="38">
        <v>15.426</v>
      </c>
      <c r="K47" s="39">
        <v>0.15426000000000001</v>
      </c>
      <c r="L47" s="40">
        <v>4.6299999999999996E-3</v>
      </c>
    </row>
    <row r="48" spans="1:12" ht="12" customHeight="1" x14ac:dyDescent="0.15">
      <c r="A48" s="37">
        <v>1803.9</v>
      </c>
      <c r="B48" s="38">
        <v>1.8039000000000001</v>
      </c>
      <c r="C48" s="39" t="s">
        <v>66</v>
      </c>
      <c r="D48" s="38">
        <v>110.08</v>
      </c>
      <c r="E48" s="38">
        <v>6.3703999999999997E-2</v>
      </c>
      <c r="F48" s="39" t="s">
        <v>66</v>
      </c>
      <c r="G48" s="39">
        <v>3.8123</v>
      </c>
      <c r="H48" s="38">
        <v>0.47654000000000002</v>
      </c>
      <c r="I48" s="38">
        <v>6.4826999999999996E-2</v>
      </c>
      <c r="J48" s="88">
        <v>1</v>
      </c>
      <c r="K48" s="38">
        <v>0.01</v>
      </c>
      <c r="L48" s="41">
        <v>2.9999999999999997E-4</v>
      </c>
    </row>
    <row r="49" spans="1:12" ht="12" customHeight="1" x14ac:dyDescent="0.15">
      <c r="A49" s="37">
        <v>180390</v>
      </c>
      <c r="B49" s="38">
        <v>180.39</v>
      </c>
      <c r="C49" s="38">
        <v>0.18038999999999999</v>
      </c>
      <c r="D49" s="38">
        <v>11008</v>
      </c>
      <c r="E49" s="38">
        <v>6.3704000000000001</v>
      </c>
      <c r="F49" s="64">
        <v>0.23668</v>
      </c>
      <c r="G49" s="38">
        <v>381.23</v>
      </c>
      <c r="H49" s="38">
        <v>47.654000000000003</v>
      </c>
      <c r="I49" s="38">
        <v>6.4827000000000004</v>
      </c>
      <c r="J49" s="38">
        <v>100</v>
      </c>
      <c r="K49" s="88">
        <v>1</v>
      </c>
      <c r="L49" s="41">
        <v>3.0009999999999998E-2</v>
      </c>
    </row>
    <row r="50" spans="1:12" ht="12" customHeight="1" x14ac:dyDescent="0.15">
      <c r="A50" s="65" t="s">
        <v>66</v>
      </c>
      <c r="B50" s="47">
        <v>6010.5</v>
      </c>
      <c r="C50" s="47">
        <v>6.0105000000000004</v>
      </c>
      <c r="D50" s="54" t="s">
        <v>66</v>
      </c>
      <c r="E50" s="47">
        <v>212.26</v>
      </c>
      <c r="F50" s="47">
        <v>7.8615000000000004</v>
      </c>
      <c r="G50" s="54" t="s">
        <v>66</v>
      </c>
      <c r="H50" s="54" t="s">
        <v>66</v>
      </c>
      <c r="I50" s="47">
        <v>216</v>
      </c>
      <c r="J50" s="47">
        <v>3331.9</v>
      </c>
      <c r="K50" s="47">
        <v>33.19</v>
      </c>
      <c r="L50" s="89">
        <v>1</v>
      </c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562" t="s">
        <v>101</v>
      </c>
      <c r="B52" s="562"/>
      <c r="C52" s="562"/>
      <c r="D52" s="562"/>
      <c r="E52" s="562"/>
      <c r="F52" s="562"/>
      <c r="G52" s="562"/>
      <c r="H52" s="562"/>
      <c r="I52" s="562"/>
      <c r="J52" s="562"/>
      <c r="K52" s="562"/>
      <c r="L52" s="562"/>
    </row>
    <row r="53" spans="1:12" ht="12" customHeight="1" x14ac:dyDescent="0.15">
      <c r="A53" s="567" t="s">
        <v>102</v>
      </c>
      <c r="B53" s="559" t="s">
        <v>103</v>
      </c>
      <c r="C53" s="559" t="s">
        <v>104</v>
      </c>
      <c r="D53" s="559" t="s">
        <v>105</v>
      </c>
      <c r="E53" s="559" t="s">
        <v>106</v>
      </c>
      <c r="F53" s="559" t="s">
        <v>107</v>
      </c>
      <c r="G53" s="559" t="s">
        <v>108</v>
      </c>
      <c r="H53" s="559" t="s">
        <v>109</v>
      </c>
      <c r="I53" s="559" t="s">
        <v>110</v>
      </c>
      <c r="J53" s="559" t="s">
        <v>111</v>
      </c>
      <c r="K53" s="563" t="s">
        <v>112</v>
      </c>
    </row>
    <row r="54" spans="1:12" ht="12" customHeight="1" x14ac:dyDescent="0.15">
      <c r="A54" s="568"/>
      <c r="B54" s="566"/>
      <c r="C54" s="569"/>
      <c r="D54" s="566"/>
      <c r="E54" s="566"/>
      <c r="F54" s="566"/>
      <c r="G54" s="566"/>
      <c r="H54" s="566"/>
      <c r="I54" s="566"/>
      <c r="J54" s="566"/>
      <c r="K54" s="565"/>
    </row>
    <row r="55" spans="1:12" ht="12" customHeight="1" x14ac:dyDescent="0.15">
      <c r="A55" s="90">
        <v>1</v>
      </c>
      <c r="B55" s="50">
        <v>1E-3</v>
      </c>
      <c r="C55" s="39" t="s">
        <v>113</v>
      </c>
      <c r="D55" s="50">
        <v>15.432</v>
      </c>
      <c r="E55" s="50">
        <v>3.5270000000000003E-2</v>
      </c>
      <c r="F55" s="50">
        <v>2.2000000000000001E-3</v>
      </c>
      <c r="G55" s="39" t="s">
        <v>113</v>
      </c>
      <c r="H55" s="39" t="s">
        <v>113</v>
      </c>
      <c r="I55" s="50">
        <v>0.26667000000000002</v>
      </c>
      <c r="J55" s="50">
        <v>1.67E-3</v>
      </c>
      <c r="K55" s="40" t="s">
        <v>113</v>
      </c>
    </row>
    <row r="56" spans="1:12" ht="12" customHeight="1" x14ac:dyDescent="0.15">
      <c r="A56" s="49">
        <v>1000</v>
      </c>
      <c r="B56" s="91">
        <v>1</v>
      </c>
      <c r="C56" s="50">
        <v>1E-4</v>
      </c>
      <c r="D56" s="50">
        <v>15432</v>
      </c>
      <c r="E56" s="50">
        <v>35.273000000000003</v>
      </c>
      <c r="F56" s="50">
        <v>2.2046000000000001</v>
      </c>
      <c r="G56" s="50">
        <v>1.1000000000000001E-3</v>
      </c>
      <c r="H56" s="50">
        <v>9.7999999999999997E-4</v>
      </c>
      <c r="I56" s="50">
        <v>266.67</v>
      </c>
      <c r="J56" s="50">
        <v>1.6667000000000001</v>
      </c>
      <c r="K56" s="51">
        <v>0.26667000000000002</v>
      </c>
    </row>
    <row r="57" spans="1:12" ht="12" customHeight="1" x14ac:dyDescent="0.15">
      <c r="A57" s="49">
        <v>1000000</v>
      </c>
      <c r="B57" s="50">
        <v>1000</v>
      </c>
      <c r="C57" s="91">
        <v>1</v>
      </c>
      <c r="D57" s="39" t="s">
        <v>113</v>
      </c>
      <c r="E57" s="39" t="s">
        <v>113</v>
      </c>
      <c r="F57" s="50">
        <v>2204.6</v>
      </c>
      <c r="G57" s="50">
        <v>1.1023000000000001</v>
      </c>
      <c r="H57" s="50">
        <v>0.98421000000000003</v>
      </c>
      <c r="I57" s="39" t="s">
        <v>113</v>
      </c>
      <c r="J57" s="50">
        <v>1666.7</v>
      </c>
      <c r="K57" s="51">
        <v>266.67</v>
      </c>
    </row>
    <row r="58" spans="1:12" ht="12" customHeight="1" x14ac:dyDescent="0.15">
      <c r="A58" s="49">
        <v>6.4799999999999996E-2</v>
      </c>
      <c r="B58" s="39" t="s">
        <v>113</v>
      </c>
      <c r="C58" s="39" t="s">
        <v>113</v>
      </c>
      <c r="D58" s="91">
        <v>1</v>
      </c>
      <c r="E58" s="50">
        <v>2.2899999999999999E-3</v>
      </c>
      <c r="F58" s="50">
        <v>7.4299999999999995E-4</v>
      </c>
      <c r="G58" s="39" t="s">
        <v>113</v>
      </c>
      <c r="H58" s="39" t="s">
        <v>113</v>
      </c>
      <c r="I58" s="50">
        <v>1.728E-2</v>
      </c>
      <c r="J58" s="50">
        <v>1.08E-3</v>
      </c>
      <c r="K58" s="40" t="s">
        <v>113</v>
      </c>
    </row>
    <row r="59" spans="1:12" ht="12" customHeight="1" x14ac:dyDescent="0.15">
      <c r="A59" s="66">
        <v>28.35</v>
      </c>
      <c r="B59" s="50">
        <v>2.835E-2</v>
      </c>
      <c r="C59" s="39" t="s">
        <v>113</v>
      </c>
      <c r="D59" s="50">
        <v>437.5</v>
      </c>
      <c r="E59" s="91">
        <v>1</v>
      </c>
      <c r="F59" s="50">
        <v>6.25E-2</v>
      </c>
      <c r="G59" s="39" t="s">
        <v>113</v>
      </c>
      <c r="H59" s="39" t="s">
        <v>113</v>
      </c>
      <c r="I59" s="50">
        <v>7.5598000000000001</v>
      </c>
      <c r="J59" s="50">
        <v>4.725E-2</v>
      </c>
      <c r="K59" s="40" t="s">
        <v>113</v>
      </c>
    </row>
    <row r="60" spans="1:12" ht="12" customHeight="1" x14ac:dyDescent="0.15">
      <c r="A60" s="49">
        <v>453.6</v>
      </c>
      <c r="B60" s="50">
        <v>0.4536</v>
      </c>
      <c r="C60" s="50">
        <v>4.5399999999999998E-4</v>
      </c>
      <c r="D60" s="50">
        <v>7000</v>
      </c>
      <c r="E60" s="50">
        <v>16</v>
      </c>
      <c r="F60" s="91">
        <v>1</v>
      </c>
      <c r="G60" s="50">
        <v>4.4999999999999999E-4</v>
      </c>
      <c r="H60" s="50">
        <v>4.4999999999999999E-4</v>
      </c>
      <c r="I60" s="50">
        <v>120.96</v>
      </c>
      <c r="J60" s="50">
        <v>0.75599000000000005</v>
      </c>
      <c r="K60" s="51">
        <v>0.12096</v>
      </c>
    </row>
    <row r="61" spans="1:12" ht="12" customHeight="1" x14ac:dyDescent="0.15">
      <c r="A61" s="67" t="s">
        <v>113</v>
      </c>
      <c r="B61" s="50">
        <v>907.18</v>
      </c>
      <c r="C61" s="50">
        <v>0.90717999999999999</v>
      </c>
      <c r="D61" s="39" t="s">
        <v>113</v>
      </c>
      <c r="E61" s="50">
        <v>32000</v>
      </c>
      <c r="F61" s="50">
        <v>2000</v>
      </c>
      <c r="G61" s="50">
        <v>0.89290000000000003</v>
      </c>
      <c r="H61" s="50">
        <v>0.89290000000000003</v>
      </c>
      <c r="I61" s="39" t="s">
        <v>113</v>
      </c>
      <c r="J61" s="50">
        <v>1512</v>
      </c>
      <c r="K61" s="51">
        <v>241.92</v>
      </c>
    </row>
    <row r="62" spans="1:12" ht="12" customHeight="1" x14ac:dyDescent="0.15">
      <c r="A62" s="67" t="s">
        <v>113</v>
      </c>
      <c r="B62" s="50">
        <v>1016.05</v>
      </c>
      <c r="C62" s="68">
        <v>1.016</v>
      </c>
      <c r="D62" s="39" t="s">
        <v>113</v>
      </c>
      <c r="E62" s="50">
        <v>35840</v>
      </c>
      <c r="F62" s="50">
        <v>2240</v>
      </c>
      <c r="G62" s="50">
        <v>1.1200000000000001</v>
      </c>
      <c r="H62" s="91">
        <v>1</v>
      </c>
      <c r="I62" s="50">
        <v>270944</v>
      </c>
      <c r="J62" s="50">
        <v>1693.4</v>
      </c>
      <c r="K62" s="51">
        <v>270.95</v>
      </c>
    </row>
    <row r="63" spans="1:12" ht="12" customHeight="1" x14ac:dyDescent="0.15">
      <c r="A63" s="49">
        <v>3.75</v>
      </c>
      <c r="B63" s="39" t="s">
        <v>113</v>
      </c>
      <c r="C63" s="39" t="s">
        <v>113</v>
      </c>
      <c r="D63" s="50">
        <v>57.872</v>
      </c>
      <c r="E63" s="50">
        <v>0.13228000000000001</v>
      </c>
      <c r="F63" s="50">
        <v>8.2699999999999996E-3</v>
      </c>
      <c r="G63" s="39" t="s">
        <v>113</v>
      </c>
      <c r="H63" s="39" t="s">
        <v>113</v>
      </c>
      <c r="I63" s="91">
        <v>1</v>
      </c>
      <c r="J63" s="39" t="s">
        <v>113</v>
      </c>
      <c r="K63" s="40" t="s">
        <v>113</v>
      </c>
    </row>
    <row r="64" spans="1:12" ht="12" customHeight="1" x14ac:dyDescent="0.15">
      <c r="A64" s="49">
        <v>600</v>
      </c>
      <c r="B64" s="50">
        <v>0.6</v>
      </c>
      <c r="C64" s="50">
        <v>5.9999999999999995E-4</v>
      </c>
      <c r="D64" s="50">
        <v>9259.6</v>
      </c>
      <c r="E64" s="50">
        <v>21.164000000000001</v>
      </c>
      <c r="F64" s="50">
        <v>1.3228</v>
      </c>
      <c r="G64" s="39" t="s">
        <v>113</v>
      </c>
      <c r="H64" s="39" t="s">
        <v>113</v>
      </c>
      <c r="I64" s="50">
        <v>160</v>
      </c>
      <c r="J64" s="91">
        <v>1</v>
      </c>
      <c r="K64" s="51">
        <v>0.16</v>
      </c>
    </row>
    <row r="65" spans="1:11" ht="12" customHeight="1" x14ac:dyDescent="0.15">
      <c r="A65" s="46">
        <v>3750</v>
      </c>
      <c r="B65" s="47">
        <v>3.75</v>
      </c>
      <c r="C65" s="47">
        <v>3.7499999999999999E-3</v>
      </c>
      <c r="D65" s="47">
        <v>57872</v>
      </c>
      <c r="E65" s="47">
        <v>132.28</v>
      </c>
      <c r="F65" s="47">
        <v>8.2672000000000008</v>
      </c>
      <c r="G65" s="47">
        <v>4.13E-3</v>
      </c>
      <c r="H65" s="47">
        <v>3.6900000000000001E-3</v>
      </c>
      <c r="I65" s="47">
        <v>1000</v>
      </c>
      <c r="J65" s="47">
        <v>6.25</v>
      </c>
      <c r="K65" s="89">
        <v>1</v>
      </c>
    </row>
  </sheetData>
  <mergeCells count="37">
    <mergeCell ref="A35:L35"/>
    <mergeCell ref="C36:C38"/>
    <mergeCell ref="D36:D38"/>
    <mergeCell ref="K53:K54"/>
    <mergeCell ref="F53:F54"/>
    <mergeCell ref="G53:G54"/>
    <mergeCell ref="H53:H54"/>
    <mergeCell ref="A52:L52"/>
    <mergeCell ref="J53:J54"/>
    <mergeCell ref="A53:A54"/>
    <mergeCell ref="B53:B54"/>
    <mergeCell ref="C53:C54"/>
    <mergeCell ref="D53:D54"/>
    <mergeCell ref="E53:E54"/>
    <mergeCell ref="I53:I54"/>
    <mergeCell ref="E36:E38"/>
    <mergeCell ref="L20:L21"/>
    <mergeCell ref="C20:C21"/>
    <mergeCell ref="G20:G21"/>
    <mergeCell ref="K20:K21"/>
    <mergeCell ref="J20:J21"/>
    <mergeCell ref="F36:F38"/>
    <mergeCell ref="I20:I21"/>
    <mergeCell ref="A1:L1"/>
    <mergeCell ref="A3:L3"/>
    <mergeCell ref="B4:B5"/>
    <mergeCell ref="D4:D5"/>
    <mergeCell ref="E4:E5"/>
    <mergeCell ref="F4:F5"/>
    <mergeCell ref="G4:G5"/>
    <mergeCell ref="H4:H5"/>
    <mergeCell ref="I4:I5"/>
    <mergeCell ref="K4:K5"/>
    <mergeCell ref="L4:L5"/>
    <mergeCell ref="A19:L19"/>
    <mergeCell ref="B20:B21"/>
    <mergeCell ref="J4:J5"/>
  </mergeCells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付録◎宜野湾市自治会長名簿 </vt:lpstr>
      <vt:lpstr>付録◎市内の公共施設</vt:lpstr>
      <vt:lpstr>付録◎行政組織図</vt:lpstr>
      <vt:lpstr>付録◎日本標準産業分類の大分類体系</vt:lpstr>
      <vt:lpstr>付録◎度量衡換算表</vt:lpstr>
      <vt:lpstr>'付録◎宜野湾市自治会長名簿 '!Print_Area</vt:lpstr>
      <vt:lpstr>付録◎行政組織図!Print_Area</vt:lpstr>
      <vt:lpstr>付録◎市内の公共施設!Print_Area</vt:lpstr>
      <vt:lpstr>付録◎度量衡換算表!Print_Area</vt:lpstr>
      <vt:lpstr>付録◎日本標準産業分類の大分類体系!Print_Area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2022-02-14T00:52:13Z</cp:lastPrinted>
  <dcterms:created xsi:type="dcterms:W3CDTF">2013-02-26T04:32:24Z</dcterms:created>
  <dcterms:modified xsi:type="dcterms:W3CDTF">2023-03-31T01:00:54Z</dcterms:modified>
</cp:coreProperties>
</file>