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fs-01\専用\10企画部\10企画政策課\30統計係\09宜野湾市統計書\R6統計書\エクセルR6統計書\"/>
    </mc:Choice>
  </mc:AlternateContent>
  <xr:revisionPtr revIDLastSave="0" documentId="13_ncr:1_{9B060BC7-3C78-4206-B19F-987E3D1271D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付録◎宜野湾市自治会長名簿 " sheetId="5" r:id="rId1"/>
    <sheet name="付録◎市内の公共施設 " sheetId="18" r:id="rId2"/>
    <sheet name="組織図（R6.4.1）" sheetId="19" r:id="rId3"/>
    <sheet name="付録◎日本標準産業分類の大分類体系" sheetId="12" r:id="rId4"/>
    <sheet name="付録◎度量衡換算表" sheetId="3" r:id="rId5"/>
  </sheets>
  <definedNames>
    <definedName name="aaa" localSheetId="1">#REF!</definedName>
    <definedName name="aaa">#REF!</definedName>
    <definedName name="_xlnm.Print_Area" localSheetId="2">'組織図（R6.4.1）'!$A$1:$AV$298</definedName>
    <definedName name="_xlnm.Print_Area" localSheetId="0">'付録◎宜野湾市自治会長名簿 '!$A$1:$H$33</definedName>
    <definedName name="_xlnm.Print_Area" localSheetId="1">'付録◎市内の公共施設 '!$A$1:$H$107</definedName>
    <definedName name="_xlnm.Print_Area" localSheetId="4">付録◎度量衡換算表!$A$1:$L$74</definedName>
    <definedName name="_xlnm.Print_Area" localSheetId="3">付録◎日本標準産業分類の大分類体系!$A$1:$M$74</definedName>
    <definedName name="ああああ" localSheetId="1">#REF!</definedName>
    <definedName name="ああああ" localSheetId="3">#REF!</definedName>
    <definedName name="ああああ">#REF!</definedName>
    <definedName name="使用場所" localSheetId="0">#REF!</definedName>
    <definedName name="使用場所" localSheetId="1">#REF!</definedName>
    <definedName name="使用場所" localSheetId="4">#REF!</definedName>
    <definedName name="使用場所" localSheetId="3">#REF!</definedName>
    <definedName name="使用場所">#REF!</definedName>
    <definedName name="文化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94" i="19" l="1"/>
  <c r="AE291" i="19"/>
  <c r="AD291" i="19"/>
  <c r="W291" i="19"/>
  <c r="V291" i="19"/>
  <c r="M291" i="19"/>
  <c r="L291" i="19"/>
  <c r="AQ290" i="19"/>
  <c r="AQ286" i="19"/>
  <c r="AQ284" i="19"/>
  <c r="W269" i="19"/>
  <c r="V269" i="19"/>
  <c r="M269" i="19"/>
  <c r="AQ282" i="19" s="1"/>
  <c r="L269" i="19"/>
  <c r="W263" i="19"/>
  <c r="V263" i="19"/>
  <c r="W258" i="19"/>
  <c r="V258" i="19"/>
  <c r="W251" i="19"/>
  <c r="V251" i="19"/>
  <c r="W244" i="19"/>
  <c r="V244" i="19"/>
  <c r="W241" i="19"/>
  <c r="V241" i="19"/>
  <c r="W236" i="19"/>
  <c r="V236" i="19"/>
  <c r="K233" i="19" s="1"/>
  <c r="W233" i="19"/>
  <c r="M233" i="19" s="1"/>
  <c r="V233" i="19"/>
  <c r="W228" i="19"/>
  <c r="W225" i="19"/>
  <c r="W220" i="19"/>
  <c r="V220" i="19"/>
  <c r="W212" i="19"/>
  <c r="V212" i="19"/>
  <c r="W206" i="19"/>
  <c r="M203" i="19" s="1"/>
  <c r="F217" i="19" s="1"/>
  <c r="AQ280" i="19" s="1"/>
  <c r="V206" i="19"/>
  <c r="K203" i="19" s="1"/>
  <c r="W203" i="19"/>
  <c r="V203" i="19"/>
  <c r="W197" i="19"/>
  <c r="V197" i="19"/>
  <c r="W194" i="19"/>
  <c r="V194" i="19"/>
  <c r="W191" i="19"/>
  <c r="V191" i="19"/>
  <c r="W186" i="19"/>
  <c r="M186" i="19" s="1"/>
  <c r="AQ292" i="19" s="1"/>
  <c r="V186" i="19"/>
  <c r="K186" i="19" s="1"/>
  <c r="W178" i="19"/>
  <c r="V178" i="19"/>
  <c r="W173" i="19"/>
  <c r="V173" i="19"/>
  <c r="W168" i="19"/>
  <c r="V168" i="19"/>
  <c r="W163" i="19"/>
  <c r="V163" i="19"/>
  <c r="W160" i="19"/>
  <c r="V160" i="19"/>
  <c r="W157" i="19"/>
  <c r="M160" i="19" s="1"/>
  <c r="AQ288" i="19" s="1"/>
  <c r="V157" i="19"/>
  <c r="K160" i="19" s="1"/>
  <c r="W148" i="19"/>
  <c r="M148" i="19"/>
  <c r="K148" i="19"/>
  <c r="W145" i="19"/>
  <c r="V145" i="19"/>
  <c r="W142" i="19"/>
  <c r="V142" i="19"/>
  <c r="K139" i="19" s="1"/>
  <c r="W139" i="19"/>
  <c r="M139" i="19" s="1"/>
  <c r="V139" i="19"/>
  <c r="W135" i="19"/>
  <c r="V135" i="19"/>
  <c r="W130" i="19"/>
  <c r="V130" i="19"/>
  <c r="W127" i="19"/>
  <c r="V127" i="19"/>
  <c r="W124" i="19"/>
  <c r="M114" i="19" s="1"/>
  <c r="V124" i="19"/>
  <c r="K114" i="19" s="1"/>
  <c r="W121" i="19"/>
  <c r="V121" i="19"/>
  <c r="W118" i="19"/>
  <c r="V118" i="19"/>
  <c r="W114" i="19"/>
  <c r="V114" i="19"/>
  <c r="W108" i="19"/>
  <c r="V108" i="19"/>
  <c r="W103" i="19"/>
  <c r="V103" i="19"/>
  <c r="K96" i="19" s="1"/>
  <c r="W96" i="19"/>
  <c r="M96" i="19" s="1"/>
  <c r="V96" i="19"/>
  <c r="W90" i="19"/>
  <c r="V90" i="19"/>
  <c r="W85" i="19"/>
  <c r="V85" i="19"/>
  <c r="W82" i="19"/>
  <c r="V82" i="19"/>
  <c r="K78" i="19"/>
  <c r="W77" i="19"/>
  <c r="M78" i="19" s="1"/>
  <c r="V77" i="19"/>
  <c r="W74" i="19"/>
  <c r="V74" i="19"/>
  <c r="W71" i="19"/>
  <c r="V71" i="19"/>
  <c r="W66" i="19"/>
  <c r="V66" i="19"/>
  <c r="W62" i="19"/>
  <c r="V62" i="19"/>
  <c r="W57" i="19"/>
  <c r="M48" i="19" s="1"/>
  <c r="V57" i="19"/>
  <c r="K48" i="19" s="1"/>
  <c r="W54" i="19"/>
  <c r="V54" i="19"/>
  <c r="W51" i="19"/>
  <c r="V51" i="19"/>
  <c r="W48" i="19"/>
  <c r="V48" i="19"/>
  <c r="W45" i="19"/>
  <c r="V45" i="19"/>
  <c r="W42" i="19"/>
  <c r="M28" i="19" s="1"/>
  <c r="V42" i="19"/>
  <c r="W39" i="19"/>
  <c r="V39" i="19"/>
  <c r="W36" i="19"/>
  <c r="V36" i="19"/>
  <c r="W32" i="19"/>
  <c r="W28" i="19"/>
  <c r="V28" i="19"/>
  <c r="K28" i="19"/>
  <c r="W23" i="19"/>
  <c r="V23" i="19"/>
  <c r="K4" i="19" s="1"/>
  <c r="W18" i="19"/>
  <c r="M4" i="19" s="1"/>
  <c r="V18" i="19"/>
  <c r="W14" i="19"/>
  <c r="V14" i="19"/>
  <c r="W10" i="19"/>
  <c r="W7" i="19"/>
  <c r="V7" i="19"/>
  <c r="W4" i="19"/>
  <c r="V4" i="19"/>
  <c r="H62" i="19" l="1"/>
  <c r="AQ278" i="19" s="1"/>
  <c r="AQ29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宜野湾市</author>
  </authors>
  <commentList>
    <comment ref="H62" authorId="0" shapeId="0" xr:uid="{2E8F09D7-53DB-4222-B36F-CCB323F3DA33}">
      <text>
        <r>
          <rPr>
            <b/>
            <sz val="9"/>
            <color indexed="81"/>
            <rFont val="ＭＳ Ｐゴシック"/>
            <family val="3"/>
            <charset val="128"/>
          </rPr>
          <t>関数解除してます！
要注意</t>
        </r>
      </text>
    </comment>
  </commentList>
</comments>
</file>

<file path=xl/sharedStrings.xml><?xml version="1.0" encoding="utf-8"?>
<sst xmlns="http://schemas.openxmlformats.org/spreadsheetml/2006/main" count="892" uniqueCount="695">
  <si>
    <t>自治会名</t>
  </si>
  <si>
    <t>自治会長　</t>
  </si>
  <si>
    <t>事務所（公民館）所在地</t>
  </si>
  <si>
    <t>電話</t>
  </si>
  <si>
    <t>８９２－２２５２</t>
  </si>
  <si>
    <t>８９２－３８６３</t>
  </si>
  <si>
    <t>８９２－２０４５</t>
  </si>
  <si>
    <t>８９２－２７９６</t>
  </si>
  <si>
    <t>８９２－２３２７</t>
  </si>
  <si>
    <t>８９２－２５２８</t>
  </si>
  <si>
    <t>８９２－３６４９</t>
  </si>
  <si>
    <t>８９８－２９４４</t>
  </si>
  <si>
    <t>８９７－３３０３</t>
  </si>
  <si>
    <t>８９７－３７６５</t>
  </si>
  <si>
    <t>８９７－４０４８</t>
  </si>
  <si>
    <t>８９７－２９００</t>
  </si>
  <si>
    <t>８９７－７５６１</t>
  </si>
  <si>
    <t>８９８－２３２６</t>
  </si>
  <si>
    <t>８９８－６３０４</t>
  </si>
  <si>
    <t>８９２－３３２１</t>
  </si>
  <si>
    <t>８９２－３２０６</t>
  </si>
  <si>
    <t>８９２－１７６６</t>
  </si>
  <si>
    <t>８９２－５３０３</t>
  </si>
  <si>
    <t>８９７－３０１０</t>
  </si>
  <si>
    <t>８９８－４５９９</t>
  </si>
  <si>
    <t>８９７－２０４３</t>
  </si>
  <si>
    <t>消防本部</t>
    <rPh sb="0" eb="2">
      <t>ショウボウ</t>
    </rPh>
    <rPh sb="2" eb="4">
      <t>ホンブ</t>
    </rPh>
    <phoneticPr fontId="6"/>
  </si>
  <si>
    <t>教育委員会</t>
    <rPh sb="0" eb="2">
      <t>キョウイク</t>
    </rPh>
    <rPh sb="2" eb="5">
      <t>イインカイ</t>
    </rPh>
    <phoneticPr fontId="6"/>
  </si>
  <si>
    <t>市民図書館</t>
    <rPh sb="0" eb="2">
      <t>シミン</t>
    </rPh>
    <rPh sb="2" eb="5">
      <t>トショカン</t>
    </rPh>
    <phoneticPr fontId="6"/>
  </si>
  <si>
    <t>市立博物館</t>
    <rPh sb="0" eb="2">
      <t>シリツ</t>
    </rPh>
    <rPh sb="2" eb="5">
      <t>ハクブツカン</t>
    </rPh>
    <phoneticPr fontId="6"/>
  </si>
  <si>
    <t>はごろも学習センター</t>
    <rPh sb="4" eb="6">
      <t>ガクシュウ</t>
    </rPh>
    <phoneticPr fontId="6"/>
  </si>
  <si>
    <t>普天間幼稚園</t>
    <rPh sb="0" eb="3">
      <t>フテンマ</t>
    </rPh>
    <rPh sb="3" eb="6">
      <t>ヨウチエン</t>
    </rPh>
    <phoneticPr fontId="6"/>
  </si>
  <si>
    <t>普天間第二幼稚園</t>
    <rPh sb="0" eb="3">
      <t>フテンマ</t>
    </rPh>
    <rPh sb="3" eb="5">
      <t>ダイニ</t>
    </rPh>
    <rPh sb="5" eb="8">
      <t>ヨウチエン</t>
    </rPh>
    <phoneticPr fontId="6"/>
  </si>
  <si>
    <t>大山幼稚園</t>
    <rPh sb="0" eb="2">
      <t>オオヤマ</t>
    </rPh>
    <rPh sb="2" eb="5">
      <t>ヨウチエン</t>
    </rPh>
    <phoneticPr fontId="6"/>
  </si>
  <si>
    <t>大謝名幼稚園</t>
    <rPh sb="0" eb="3">
      <t>オオジャナ</t>
    </rPh>
    <rPh sb="3" eb="6">
      <t>ヨウチエン</t>
    </rPh>
    <phoneticPr fontId="6"/>
  </si>
  <si>
    <t>嘉数幼稚園</t>
    <rPh sb="0" eb="2">
      <t>カカズ</t>
    </rPh>
    <rPh sb="2" eb="5">
      <t>ヨウチエン</t>
    </rPh>
    <phoneticPr fontId="6"/>
  </si>
  <si>
    <t>志真志幼稚園</t>
    <rPh sb="0" eb="3">
      <t>シマシ</t>
    </rPh>
    <rPh sb="3" eb="6">
      <t>ヨウチエン</t>
    </rPh>
    <phoneticPr fontId="6"/>
  </si>
  <si>
    <t>宜野湾幼稚園</t>
    <rPh sb="0" eb="3">
      <t>ギノワン</t>
    </rPh>
    <rPh sb="3" eb="6">
      <t>ヨウチエン</t>
    </rPh>
    <phoneticPr fontId="6"/>
  </si>
  <si>
    <t>長田幼稚園</t>
    <rPh sb="0" eb="2">
      <t>ナガタ</t>
    </rPh>
    <rPh sb="2" eb="5">
      <t>ヨウチエン</t>
    </rPh>
    <phoneticPr fontId="6"/>
  </si>
  <si>
    <t>普天間小学校</t>
    <rPh sb="0" eb="3">
      <t>フテンマ</t>
    </rPh>
    <rPh sb="3" eb="6">
      <t>ショウガッコウ</t>
    </rPh>
    <phoneticPr fontId="6"/>
  </si>
  <si>
    <t>普天間第二小学校</t>
    <rPh sb="0" eb="3">
      <t>フテンマ</t>
    </rPh>
    <rPh sb="3" eb="5">
      <t>ダイニ</t>
    </rPh>
    <rPh sb="5" eb="8">
      <t>ショウガッコウ</t>
    </rPh>
    <phoneticPr fontId="6"/>
  </si>
  <si>
    <t>大山小学校</t>
    <rPh sb="0" eb="2">
      <t>オオヤマ</t>
    </rPh>
    <rPh sb="2" eb="5">
      <t>ショウガッコウ</t>
    </rPh>
    <phoneticPr fontId="6"/>
  </si>
  <si>
    <t>大謝名小学校</t>
    <rPh sb="0" eb="3">
      <t>オオジャナ</t>
    </rPh>
    <rPh sb="3" eb="6">
      <t>ショウガッコウ</t>
    </rPh>
    <phoneticPr fontId="6"/>
  </si>
  <si>
    <t>嘉数小学校</t>
    <rPh sb="0" eb="2">
      <t>カカズ</t>
    </rPh>
    <rPh sb="2" eb="5">
      <t>ショウガッコウ</t>
    </rPh>
    <phoneticPr fontId="6"/>
  </si>
  <si>
    <t>志真志小学校</t>
    <rPh sb="0" eb="3">
      <t>シマシ</t>
    </rPh>
    <rPh sb="3" eb="6">
      <t>ショウガッコウ</t>
    </rPh>
    <phoneticPr fontId="6"/>
  </si>
  <si>
    <t>宜野湾小学校</t>
    <rPh sb="0" eb="3">
      <t>ギノワン</t>
    </rPh>
    <rPh sb="3" eb="6">
      <t>ショウガッコウ</t>
    </rPh>
    <phoneticPr fontId="6"/>
  </si>
  <si>
    <t>長田小学校</t>
    <rPh sb="0" eb="2">
      <t>ナガタ</t>
    </rPh>
    <rPh sb="2" eb="5">
      <t>ショウガッコウ</t>
    </rPh>
    <phoneticPr fontId="6"/>
  </si>
  <si>
    <t>普天間中学校</t>
    <rPh sb="0" eb="3">
      <t>フテンマ</t>
    </rPh>
    <rPh sb="3" eb="6">
      <t>チュウガッコウ</t>
    </rPh>
    <phoneticPr fontId="6"/>
  </si>
  <si>
    <t>真志喜中学校</t>
    <rPh sb="0" eb="3">
      <t>マシキ</t>
    </rPh>
    <rPh sb="3" eb="6">
      <t>チュウガッコウ</t>
    </rPh>
    <phoneticPr fontId="6"/>
  </si>
  <si>
    <t>嘉数中学校</t>
    <rPh sb="0" eb="2">
      <t>カカズ</t>
    </rPh>
    <rPh sb="2" eb="5">
      <t>チュウガッコウ</t>
    </rPh>
    <phoneticPr fontId="6"/>
  </si>
  <si>
    <t>宜野湾中学校</t>
    <rPh sb="0" eb="3">
      <t>ギノワン</t>
    </rPh>
    <rPh sb="3" eb="6">
      <t>チュウガッコウ</t>
    </rPh>
    <phoneticPr fontId="6"/>
  </si>
  <si>
    <r>
      <t>◎</t>
    </r>
    <r>
      <rPr>
        <b/>
        <sz val="18"/>
        <rFont val="ＭＳ 明朝"/>
        <family val="1"/>
        <charset val="128"/>
      </rPr>
      <t xml:space="preserve"> 度 量 衡 換 算 表</t>
    </r>
    <rPh sb="2" eb="3">
      <t>タビ</t>
    </rPh>
    <rPh sb="4" eb="5">
      <t>リョウ</t>
    </rPh>
    <rPh sb="6" eb="7">
      <t>コウ</t>
    </rPh>
    <rPh sb="8" eb="9">
      <t>カン</t>
    </rPh>
    <rPh sb="10" eb="11">
      <t>サン</t>
    </rPh>
    <rPh sb="12" eb="13">
      <t>ヒョウ</t>
    </rPh>
    <phoneticPr fontId="6"/>
  </si>
  <si>
    <t>《長　　　さ》</t>
    <rPh sb="1" eb="2">
      <t>ナガ</t>
    </rPh>
    <phoneticPr fontId="6"/>
  </si>
  <si>
    <t>センチ</t>
    <phoneticPr fontId="6"/>
  </si>
  <si>
    <t>メートル</t>
    <phoneticPr fontId="6"/>
  </si>
  <si>
    <t>キロ</t>
    <phoneticPr fontId="6"/>
  </si>
  <si>
    <t>インチ</t>
    <phoneticPr fontId="6"/>
  </si>
  <si>
    <t>フィート</t>
    <phoneticPr fontId="6"/>
  </si>
  <si>
    <t>ヤード</t>
    <phoneticPr fontId="6"/>
  </si>
  <si>
    <t>マイル</t>
    <phoneticPr fontId="6"/>
  </si>
  <si>
    <t>鯨尺</t>
    <rPh sb="0" eb="1">
      <t>クジラ</t>
    </rPh>
    <rPh sb="1" eb="2">
      <t>シャク</t>
    </rPh>
    <phoneticPr fontId="6"/>
  </si>
  <si>
    <t>尺</t>
    <rPh sb="0" eb="1">
      <t>シャク</t>
    </rPh>
    <phoneticPr fontId="6"/>
  </si>
  <si>
    <t>間</t>
    <rPh sb="0" eb="1">
      <t>アイダ</t>
    </rPh>
    <phoneticPr fontId="6"/>
  </si>
  <si>
    <t>町</t>
    <rPh sb="0" eb="1">
      <t>マチ</t>
    </rPh>
    <phoneticPr fontId="6"/>
  </si>
  <si>
    <t>里</t>
    <rPh sb="0" eb="1">
      <t>サト</t>
    </rPh>
    <phoneticPr fontId="6"/>
  </si>
  <si>
    <t>－</t>
    <phoneticPr fontId="6"/>
  </si>
  <si>
    <t>《面　　　積》</t>
    <rPh sb="1" eb="2">
      <t>メン</t>
    </rPh>
    <rPh sb="5" eb="6">
      <t>セキ</t>
    </rPh>
    <phoneticPr fontId="6"/>
  </si>
  <si>
    <t>平 　方</t>
    <rPh sb="0" eb="1">
      <t>ヒラ</t>
    </rPh>
    <rPh sb="3" eb="4">
      <t>カタ</t>
    </rPh>
    <phoneticPr fontId="6"/>
  </si>
  <si>
    <t>アール</t>
    <phoneticPr fontId="6"/>
  </si>
  <si>
    <t>ヘクタール</t>
    <phoneticPr fontId="6"/>
  </si>
  <si>
    <t>平方キロ</t>
    <rPh sb="0" eb="2">
      <t>ヘイホウ</t>
    </rPh>
    <phoneticPr fontId="6"/>
  </si>
  <si>
    <t>平　 方</t>
    <rPh sb="0" eb="1">
      <t>ヒラ</t>
    </rPh>
    <rPh sb="3" eb="4">
      <t>カタ</t>
    </rPh>
    <phoneticPr fontId="6"/>
  </si>
  <si>
    <t>エーカー</t>
    <phoneticPr fontId="6"/>
  </si>
  <si>
    <t>平  方</t>
    <rPh sb="0" eb="1">
      <t>ヒラ</t>
    </rPh>
    <rPh sb="3" eb="4">
      <t>カタ</t>
    </rPh>
    <phoneticPr fontId="6"/>
  </si>
  <si>
    <t>平方尺</t>
    <rPh sb="0" eb="2">
      <t>ヘイホウ</t>
    </rPh>
    <rPh sb="2" eb="3">
      <t>シャク</t>
    </rPh>
    <phoneticPr fontId="6"/>
  </si>
  <si>
    <t>坪･歩</t>
    <rPh sb="0" eb="1">
      <t>ツボ</t>
    </rPh>
    <rPh sb="2" eb="3">
      <t>ホ</t>
    </rPh>
    <phoneticPr fontId="6"/>
  </si>
  <si>
    <t>反</t>
    <rPh sb="0" eb="1">
      <t>ハン</t>
    </rPh>
    <phoneticPr fontId="6"/>
  </si>
  <si>
    <t>町</t>
    <rPh sb="0" eb="1">
      <t>チョウ</t>
    </rPh>
    <phoneticPr fontId="6"/>
  </si>
  <si>
    <t>メートル</t>
    <phoneticPr fontId="6"/>
  </si>
  <si>
    <t>フィート</t>
    <phoneticPr fontId="6"/>
  </si>
  <si>
    <t>ヤード</t>
    <phoneticPr fontId="6"/>
  </si>
  <si>
    <t>マイル</t>
    <phoneticPr fontId="6"/>
  </si>
  <si>
    <t>－</t>
    <phoneticPr fontId="6"/>
  </si>
  <si>
    <t>《体　　　積》</t>
    <rPh sb="1" eb="2">
      <t>タイ</t>
    </rPh>
    <rPh sb="5" eb="6">
      <t>セキ</t>
    </rPh>
    <phoneticPr fontId="6"/>
  </si>
  <si>
    <t>立    方</t>
    <rPh sb="0" eb="1">
      <t>リツ</t>
    </rPh>
    <rPh sb="5" eb="6">
      <t>カタ</t>
    </rPh>
    <phoneticPr fontId="6"/>
  </si>
  <si>
    <t>立方デシ</t>
    <rPh sb="0" eb="2">
      <t>リッポウ</t>
    </rPh>
    <phoneticPr fontId="6"/>
  </si>
  <si>
    <t>立方　　　　　　　　　メートル</t>
    <rPh sb="0" eb="2">
      <t>リッポウ</t>
    </rPh>
    <phoneticPr fontId="6"/>
  </si>
  <si>
    <t>立方　　　　　　　インチ</t>
    <rPh sb="0" eb="2">
      <t>リッポウ</t>
    </rPh>
    <phoneticPr fontId="6"/>
  </si>
  <si>
    <t>立方　　　　　　　フィート</t>
    <rPh sb="0" eb="2">
      <t>リッポウ</t>
    </rPh>
    <phoneticPr fontId="6"/>
  </si>
  <si>
    <t>立方　　　　　　　　　ヤード</t>
    <rPh sb="0" eb="2">
      <t>リッポウ</t>
    </rPh>
    <phoneticPr fontId="6"/>
  </si>
  <si>
    <t>センチ</t>
    <phoneticPr fontId="6"/>
  </si>
  <si>
    <t>パイント</t>
    <phoneticPr fontId="6"/>
  </si>
  <si>
    <t>ガロン</t>
    <phoneticPr fontId="6"/>
  </si>
  <si>
    <t>立方尺</t>
    <rPh sb="0" eb="2">
      <t>リッポウ</t>
    </rPh>
    <rPh sb="2" eb="3">
      <t>シャク</t>
    </rPh>
    <phoneticPr fontId="6"/>
  </si>
  <si>
    <t>升</t>
    <rPh sb="0" eb="1">
      <t>マス</t>
    </rPh>
    <phoneticPr fontId="6"/>
  </si>
  <si>
    <t>石</t>
    <rPh sb="0" eb="1">
      <t>イシ</t>
    </rPh>
    <phoneticPr fontId="6"/>
  </si>
  <si>
    <t>立方坪</t>
    <rPh sb="0" eb="2">
      <t>リッポウ</t>
    </rPh>
    <rPh sb="2" eb="3">
      <t>ツボ</t>
    </rPh>
    <phoneticPr fontId="6"/>
  </si>
  <si>
    <t>メートル</t>
    <phoneticPr fontId="6"/>
  </si>
  <si>
    <t>(リットル)</t>
    <phoneticPr fontId="6"/>
  </si>
  <si>
    <t>－</t>
    <phoneticPr fontId="6"/>
  </si>
  <si>
    <t>《重　　　量》</t>
    <rPh sb="1" eb="2">
      <t>ジュウ</t>
    </rPh>
    <rPh sb="5" eb="6">
      <t>リョウ</t>
    </rPh>
    <phoneticPr fontId="6"/>
  </si>
  <si>
    <t>グラム</t>
    <phoneticPr fontId="6"/>
  </si>
  <si>
    <t>キロ　　　　　　　グラム</t>
    <phoneticPr fontId="6"/>
  </si>
  <si>
    <t>トン</t>
    <phoneticPr fontId="6"/>
  </si>
  <si>
    <t>グレイン</t>
    <phoneticPr fontId="6"/>
  </si>
  <si>
    <t>オンス</t>
    <phoneticPr fontId="6"/>
  </si>
  <si>
    <t>ポンド</t>
    <phoneticPr fontId="6"/>
  </si>
  <si>
    <t>米トン</t>
    <rPh sb="0" eb="1">
      <t>コメ</t>
    </rPh>
    <phoneticPr fontId="6"/>
  </si>
  <si>
    <t>英トン</t>
    <rPh sb="0" eb="1">
      <t>エイ</t>
    </rPh>
    <phoneticPr fontId="6"/>
  </si>
  <si>
    <t>匁</t>
    <rPh sb="0" eb="1">
      <t>モンメ</t>
    </rPh>
    <phoneticPr fontId="6"/>
  </si>
  <si>
    <t>斤</t>
    <rPh sb="0" eb="1">
      <t>キン</t>
    </rPh>
    <phoneticPr fontId="6"/>
  </si>
  <si>
    <t>貫</t>
    <rPh sb="0" eb="1">
      <t>カン</t>
    </rPh>
    <phoneticPr fontId="6"/>
  </si>
  <si>
    <t>－</t>
    <phoneticPr fontId="6"/>
  </si>
  <si>
    <t>総　務　部</t>
    <rPh sb="0" eb="1">
      <t>フサ</t>
    </rPh>
    <rPh sb="2" eb="3">
      <t>ツトム</t>
    </rPh>
    <rPh sb="4" eb="5">
      <t>ブ</t>
    </rPh>
    <phoneticPr fontId="6"/>
  </si>
  <si>
    <t>総務課</t>
    <rPh sb="0" eb="3">
      <t>ソウムカ</t>
    </rPh>
    <phoneticPr fontId="6"/>
  </si>
  <si>
    <t>事業管理係</t>
    <rPh sb="0" eb="2">
      <t>ジギョウ</t>
    </rPh>
    <rPh sb="2" eb="4">
      <t>カンリ</t>
    </rPh>
    <rPh sb="4" eb="5">
      <t>カカリ</t>
    </rPh>
    <phoneticPr fontId="6"/>
  </si>
  <si>
    <t>総務係</t>
    <rPh sb="0" eb="2">
      <t>ソウム</t>
    </rPh>
    <rPh sb="2" eb="3">
      <t>カカリ</t>
    </rPh>
    <phoneticPr fontId="6"/>
  </si>
  <si>
    <t>部長</t>
    <rPh sb="0" eb="2">
      <t>ブチョウ</t>
    </rPh>
    <phoneticPr fontId="6"/>
  </si>
  <si>
    <t>次長</t>
    <rPh sb="0" eb="2">
      <t>ジチョウ</t>
    </rPh>
    <phoneticPr fontId="6"/>
  </si>
  <si>
    <t>人事課</t>
    <rPh sb="0" eb="3">
      <t>ジンジカ</t>
    </rPh>
    <phoneticPr fontId="6"/>
  </si>
  <si>
    <t>人事係</t>
    <rPh sb="0" eb="2">
      <t>ジンジ</t>
    </rPh>
    <rPh sb="2" eb="3">
      <t>カカリ</t>
    </rPh>
    <phoneticPr fontId="6"/>
  </si>
  <si>
    <t>契約検査課</t>
    <rPh sb="0" eb="2">
      <t>ケイヤク</t>
    </rPh>
    <rPh sb="2" eb="5">
      <t>ケンサカ</t>
    </rPh>
    <phoneticPr fontId="6"/>
  </si>
  <si>
    <t>税務課</t>
    <rPh sb="0" eb="2">
      <t>ゼイム</t>
    </rPh>
    <rPh sb="2" eb="3">
      <t>ソウムカ</t>
    </rPh>
    <phoneticPr fontId="6"/>
  </si>
  <si>
    <t>税制係</t>
    <rPh sb="0" eb="2">
      <t>ゼイセイ</t>
    </rPh>
    <rPh sb="2" eb="3">
      <t>カカリ</t>
    </rPh>
    <phoneticPr fontId="6"/>
  </si>
  <si>
    <t>市民税係</t>
    <rPh sb="0" eb="3">
      <t>シミンゼイ</t>
    </rPh>
    <rPh sb="3" eb="4">
      <t>カカリ</t>
    </rPh>
    <phoneticPr fontId="6"/>
  </si>
  <si>
    <t>家屋係</t>
    <rPh sb="0" eb="2">
      <t>カオク</t>
    </rPh>
    <rPh sb="2" eb="3">
      <t>カカリ</t>
    </rPh>
    <phoneticPr fontId="6"/>
  </si>
  <si>
    <t>土地係</t>
    <rPh sb="0" eb="2">
      <t>トチ</t>
    </rPh>
    <rPh sb="2" eb="3">
      <t>カカリ</t>
    </rPh>
    <phoneticPr fontId="6"/>
  </si>
  <si>
    <t>納税課</t>
    <rPh sb="0" eb="3">
      <t>ノウゼイカ</t>
    </rPh>
    <phoneticPr fontId="6"/>
  </si>
  <si>
    <t>納税一係</t>
    <rPh sb="0" eb="2">
      <t>ノウゼイ</t>
    </rPh>
    <rPh sb="2" eb="3">
      <t>イチ</t>
    </rPh>
    <rPh sb="3" eb="4">
      <t>カカリ</t>
    </rPh>
    <phoneticPr fontId="6"/>
  </si>
  <si>
    <t>納税二係</t>
    <rPh sb="0" eb="2">
      <t>ノウゼイ</t>
    </rPh>
    <rPh sb="2" eb="3">
      <t>ニ</t>
    </rPh>
    <rPh sb="3" eb="4">
      <t>カカリ</t>
    </rPh>
    <phoneticPr fontId="6"/>
  </si>
  <si>
    <t>管理係</t>
    <rPh sb="0" eb="2">
      <t>カンリ</t>
    </rPh>
    <rPh sb="2" eb="3">
      <t>カカリ</t>
    </rPh>
    <phoneticPr fontId="6"/>
  </si>
  <si>
    <t>企　画　部</t>
    <rPh sb="0" eb="1">
      <t>クワダ</t>
    </rPh>
    <rPh sb="2" eb="3">
      <t>ガ</t>
    </rPh>
    <rPh sb="4" eb="5">
      <t>ブ</t>
    </rPh>
    <phoneticPr fontId="6"/>
  </si>
  <si>
    <t>企画政策課</t>
    <rPh sb="0" eb="2">
      <t>キカク</t>
    </rPh>
    <rPh sb="2" eb="5">
      <t>セイサクカ</t>
    </rPh>
    <phoneticPr fontId="6"/>
  </si>
  <si>
    <t>企画政策係</t>
    <rPh sb="0" eb="2">
      <t>キカク</t>
    </rPh>
    <rPh sb="2" eb="4">
      <t>セイサク</t>
    </rPh>
    <rPh sb="4" eb="5">
      <t>カカリ</t>
    </rPh>
    <phoneticPr fontId="6"/>
  </si>
  <si>
    <t>統計係</t>
    <rPh sb="0" eb="2">
      <t>トウケイ</t>
    </rPh>
    <rPh sb="2" eb="3">
      <t>カカリ</t>
    </rPh>
    <phoneticPr fontId="6"/>
  </si>
  <si>
    <t>市民協働係</t>
    <rPh sb="0" eb="2">
      <t>シミン</t>
    </rPh>
    <rPh sb="2" eb="4">
      <t>キョウドウ</t>
    </rPh>
    <rPh sb="4" eb="5">
      <t>カカリ</t>
    </rPh>
    <phoneticPr fontId="6"/>
  </si>
  <si>
    <t>秘書広報課</t>
    <rPh sb="0" eb="2">
      <t>ヒショ</t>
    </rPh>
    <rPh sb="2" eb="4">
      <t>コウホウ</t>
    </rPh>
    <rPh sb="4" eb="5">
      <t>カ</t>
    </rPh>
    <phoneticPr fontId="6"/>
  </si>
  <si>
    <t>秘書係</t>
    <rPh sb="0" eb="2">
      <t>ヒショ</t>
    </rPh>
    <rPh sb="2" eb="3">
      <t>カカリ</t>
    </rPh>
    <phoneticPr fontId="6"/>
  </si>
  <si>
    <t>市政広報係</t>
    <rPh sb="0" eb="2">
      <t>シセイ</t>
    </rPh>
    <rPh sb="2" eb="4">
      <t>コウホウ</t>
    </rPh>
    <rPh sb="4" eb="5">
      <t>カカリ</t>
    </rPh>
    <phoneticPr fontId="6"/>
  </si>
  <si>
    <t>財政課</t>
    <rPh sb="0" eb="2">
      <t>ザイセイ</t>
    </rPh>
    <rPh sb="2" eb="3">
      <t>カ</t>
    </rPh>
    <phoneticPr fontId="6"/>
  </si>
  <si>
    <t>財政係</t>
    <rPh sb="0" eb="2">
      <t>ザイセイ</t>
    </rPh>
    <rPh sb="2" eb="3">
      <t>カカリ</t>
    </rPh>
    <phoneticPr fontId="6"/>
  </si>
  <si>
    <t>市民経済部</t>
    <rPh sb="0" eb="2">
      <t>シミン</t>
    </rPh>
    <rPh sb="2" eb="4">
      <t>ケイザイ</t>
    </rPh>
    <rPh sb="4" eb="5">
      <t>ブ</t>
    </rPh>
    <phoneticPr fontId="6"/>
  </si>
  <si>
    <t>環境対策課</t>
    <rPh sb="0" eb="2">
      <t>カンキョウ</t>
    </rPh>
    <rPh sb="2" eb="5">
      <t>タイサクカ</t>
    </rPh>
    <phoneticPr fontId="6"/>
  </si>
  <si>
    <t>清掃指導係</t>
    <rPh sb="0" eb="2">
      <t>セイソウ</t>
    </rPh>
    <rPh sb="2" eb="4">
      <t>シドウ</t>
    </rPh>
    <rPh sb="4" eb="5">
      <t>カカリ</t>
    </rPh>
    <phoneticPr fontId="6"/>
  </si>
  <si>
    <t>環境指導係</t>
    <rPh sb="0" eb="2">
      <t>カンキョウ</t>
    </rPh>
    <rPh sb="2" eb="4">
      <t>シドウ</t>
    </rPh>
    <rPh sb="4" eb="5">
      <t>カカリ</t>
    </rPh>
    <phoneticPr fontId="6"/>
  </si>
  <si>
    <t>市民課</t>
    <rPh sb="0" eb="3">
      <t>シミンカ</t>
    </rPh>
    <phoneticPr fontId="6"/>
  </si>
  <si>
    <t>記録係</t>
    <rPh sb="0" eb="2">
      <t>キロク</t>
    </rPh>
    <rPh sb="2" eb="3">
      <t>カカリ</t>
    </rPh>
    <phoneticPr fontId="6"/>
  </si>
  <si>
    <t>戸籍係</t>
    <rPh sb="0" eb="2">
      <t>コセキ</t>
    </rPh>
    <rPh sb="2" eb="3">
      <t>カカリ</t>
    </rPh>
    <phoneticPr fontId="6"/>
  </si>
  <si>
    <t>市民係</t>
    <rPh sb="0" eb="2">
      <t>シミン</t>
    </rPh>
    <rPh sb="2" eb="3">
      <t>カカリ</t>
    </rPh>
    <phoneticPr fontId="6"/>
  </si>
  <si>
    <t>年金係</t>
    <rPh sb="0" eb="2">
      <t>ネンキン</t>
    </rPh>
    <rPh sb="2" eb="3">
      <t>カカリ</t>
    </rPh>
    <phoneticPr fontId="6"/>
  </si>
  <si>
    <t>市長</t>
    <rPh sb="0" eb="2">
      <t>シチョウ</t>
    </rPh>
    <phoneticPr fontId="6"/>
  </si>
  <si>
    <t>副市長</t>
    <rPh sb="0" eb="3">
      <t>フクシチョウ</t>
    </rPh>
    <phoneticPr fontId="6"/>
  </si>
  <si>
    <t>福祉総務課</t>
    <rPh sb="0" eb="2">
      <t>フクシ</t>
    </rPh>
    <rPh sb="2" eb="5">
      <t>ソウムカ</t>
    </rPh>
    <phoneticPr fontId="6"/>
  </si>
  <si>
    <t>福祉事務所</t>
    <rPh sb="0" eb="2">
      <t>フクシ</t>
    </rPh>
    <rPh sb="2" eb="4">
      <t>ジム</t>
    </rPh>
    <rPh sb="4" eb="5">
      <t>ショ</t>
    </rPh>
    <phoneticPr fontId="6"/>
  </si>
  <si>
    <t>保育児童係</t>
    <rPh sb="0" eb="2">
      <t>ホイク</t>
    </rPh>
    <rPh sb="2" eb="4">
      <t>ジドウ</t>
    </rPh>
    <rPh sb="4" eb="5">
      <t>カカリ</t>
    </rPh>
    <phoneticPr fontId="6"/>
  </si>
  <si>
    <t>給付係</t>
    <rPh sb="0" eb="2">
      <t>キュウフ</t>
    </rPh>
    <rPh sb="2" eb="3">
      <t>カカリ</t>
    </rPh>
    <phoneticPr fontId="6"/>
  </si>
  <si>
    <t>自立支援係</t>
    <rPh sb="0" eb="2">
      <t>ジリツ</t>
    </rPh>
    <rPh sb="2" eb="4">
      <t>シエン</t>
    </rPh>
    <rPh sb="4" eb="5">
      <t>カカリ</t>
    </rPh>
    <phoneticPr fontId="6"/>
  </si>
  <si>
    <t>介護長寿課</t>
    <rPh sb="0" eb="2">
      <t>カイゴ</t>
    </rPh>
    <rPh sb="2" eb="5">
      <t>チョウジュカ</t>
    </rPh>
    <phoneticPr fontId="6"/>
  </si>
  <si>
    <t>認定給付係</t>
    <rPh sb="0" eb="2">
      <t>ニンテイ</t>
    </rPh>
    <rPh sb="2" eb="5">
      <t>キュウフカカリ</t>
    </rPh>
    <phoneticPr fontId="6"/>
  </si>
  <si>
    <t>長寿支援係</t>
    <rPh sb="0" eb="2">
      <t>チョウジュ</t>
    </rPh>
    <rPh sb="2" eb="4">
      <t>シエン</t>
    </rPh>
    <rPh sb="4" eb="5">
      <t>カカリ</t>
    </rPh>
    <phoneticPr fontId="6"/>
  </si>
  <si>
    <t>保険料係</t>
    <rPh sb="0" eb="3">
      <t>ホケンリョウ</t>
    </rPh>
    <rPh sb="3" eb="4">
      <t>カカ</t>
    </rPh>
    <phoneticPr fontId="6"/>
  </si>
  <si>
    <t>国民健康保険課</t>
    <rPh sb="0" eb="2">
      <t>コクミン</t>
    </rPh>
    <rPh sb="2" eb="4">
      <t>ケンコウ</t>
    </rPh>
    <rPh sb="4" eb="7">
      <t>ホケンカ</t>
    </rPh>
    <phoneticPr fontId="6"/>
  </si>
  <si>
    <t>庶務係</t>
    <rPh sb="0" eb="2">
      <t>ショム</t>
    </rPh>
    <rPh sb="2" eb="3">
      <t>カカリ</t>
    </rPh>
    <phoneticPr fontId="6"/>
  </si>
  <si>
    <t>給付係</t>
    <rPh sb="0" eb="3">
      <t>キュウフカカリ</t>
    </rPh>
    <phoneticPr fontId="6"/>
  </si>
  <si>
    <t>保険税係</t>
    <rPh sb="0" eb="3">
      <t>ホケンゼイ</t>
    </rPh>
    <rPh sb="3" eb="4">
      <t>カカリ</t>
    </rPh>
    <phoneticPr fontId="6"/>
  </si>
  <si>
    <t>健康増進課</t>
    <rPh sb="0" eb="2">
      <t>ケンコウ</t>
    </rPh>
    <rPh sb="2" eb="4">
      <t>ゾウシン</t>
    </rPh>
    <rPh sb="4" eb="5">
      <t>カ</t>
    </rPh>
    <phoneticPr fontId="6"/>
  </si>
  <si>
    <t>予防係</t>
    <rPh sb="0" eb="2">
      <t>ヨボウ</t>
    </rPh>
    <rPh sb="2" eb="3">
      <t>カカリ</t>
    </rPh>
    <phoneticPr fontId="6"/>
  </si>
  <si>
    <t>健康推進係</t>
    <rPh sb="0" eb="2">
      <t>ケンコウ</t>
    </rPh>
    <rPh sb="2" eb="4">
      <t>スイシン</t>
    </rPh>
    <rPh sb="4" eb="5">
      <t>カカリ</t>
    </rPh>
    <phoneticPr fontId="6"/>
  </si>
  <si>
    <t>すこやか親子係</t>
    <rPh sb="4" eb="6">
      <t>オヤコ</t>
    </rPh>
    <rPh sb="6" eb="7">
      <t>カカリ</t>
    </rPh>
    <phoneticPr fontId="6"/>
  </si>
  <si>
    <t>健診指導係</t>
    <rPh sb="0" eb="2">
      <t>ケンシン</t>
    </rPh>
    <rPh sb="2" eb="4">
      <t>シドウ</t>
    </rPh>
    <rPh sb="4" eb="5">
      <t>カカ</t>
    </rPh>
    <phoneticPr fontId="6"/>
  </si>
  <si>
    <t>建設部</t>
    <rPh sb="0" eb="3">
      <t>ケンセツブ</t>
    </rPh>
    <phoneticPr fontId="6"/>
  </si>
  <si>
    <t>都市計画課</t>
    <rPh sb="0" eb="2">
      <t>トシ</t>
    </rPh>
    <rPh sb="2" eb="5">
      <t>ケイカクカ</t>
    </rPh>
    <phoneticPr fontId="6"/>
  </si>
  <si>
    <t>工事係</t>
    <rPh sb="0" eb="2">
      <t>コウジ</t>
    </rPh>
    <rPh sb="2" eb="3">
      <t>カカリ</t>
    </rPh>
    <phoneticPr fontId="6"/>
  </si>
  <si>
    <t>建築課</t>
    <rPh sb="0" eb="3">
      <t>ケンチクカ</t>
    </rPh>
    <phoneticPr fontId="6"/>
  </si>
  <si>
    <t>指導係</t>
    <rPh sb="0" eb="2">
      <t>シドウ</t>
    </rPh>
    <rPh sb="2" eb="3">
      <t>カカリ</t>
    </rPh>
    <phoneticPr fontId="6"/>
  </si>
  <si>
    <t>施設係</t>
    <rPh sb="0" eb="2">
      <t>シセツ</t>
    </rPh>
    <rPh sb="2" eb="3">
      <t>カカリ</t>
    </rPh>
    <phoneticPr fontId="6"/>
  </si>
  <si>
    <t>用地課</t>
    <rPh sb="0" eb="3">
      <t>ヨウチカ</t>
    </rPh>
    <phoneticPr fontId="6"/>
  </si>
  <si>
    <t>計画係</t>
    <rPh sb="0" eb="2">
      <t>ケイカク</t>
    </rPh>
    <rPh sb="2" eb="3">
      <t>カカリ</t>
    </rPh>
    <phoneticPr fontId="6"/>
  </si>
  <si>
    <t>施設管理課</t>
    <rPh sb="0" eb="2">
      <t>シセツ</t>
    </rPh>
    <rPh sb="2" eb="4">
      <t>カンリ</t>
    </rPh>
    <rPh sb="4" eb="5">
      <t>カ</t>
    </rPh>
    <phoneticPr fontId="6"/>
  </si>
  <si>
    <t>基地政策部</t>
    <rPh sb="0" eb="2">
      <t>キチ</t>
    </rPh>
    <rPh sb="2" eb="5">
      <t>セイサクブ</t>
    </rPh>
    <phoneticPr fontId="6"/>
  </si>
  <si>
    <t>基地渉外課</t>
    <rPh sb="0" eb="2">
      <t>キチ</t>
    </rPh>
    <rPh sb="2" eb="4">
      <t>ショウガイ</t>
    </rPh>
    <rPh sb="4" eb="5">
      <t>カ</t>
    </rPh>
    <phoneticPr fontId="6"/>
  </si>
  <si>
    <t>基地渉外係</t>
    <rPh sb="0" eb="2">
      <t>キチ</t>
    </rPh>
    <rPh sb="2" eb="4">
      <t>ショウガイ</t>
    </rPh>
    <rPh sb="4" eb="5">
      <t>カカリ</t>
    </rPh>
    <phoneticPr fontId="6"/>
  </si>
  <si>
    <t>会計管理者</t>
    <rPh sb="0" eb="2">
      <t>カイケイ</t>
    </rPh>
    <rPh sb="2" eb="5">
      <t>カンリシャ</t>
    </rPh>
    <phoneticPr fontId="6"/>
  </si>
  <si>
    <t>会計課</t>
    <rPh sb="0" eb="3">
      <t>カイケイカ</t>
    </rPh>
    <phoneticPr fontId="6"/>
  </si>
  <si>
    <t>会計係</t>
    <rPh sb="0" eb="2">
      <t>カイケイ</t>
    </rPh>
    <rPh sb="2" eb="3">
      <t>カカリ</t>
    </rPh>
    <phoneticPr fontId="6"/>
  </si>
  <si>
    <t>予防課</t>
    <rPh sb="0" eb="3">
      <t>ヨボウカ</t>
    </rPh>
    <phoneticPr fontId="6"/>
  </si>
  <si>
    <t>消防長</t>
    <rPh sb="0" eb="2">
      <t>ショウボウチョウ</t>
    </rPh>
    <rPh sb="2" eb="3">
      <t>チョウ</t>
    </rPh>
    <phoneticPr fontId="6"/>
  </si>
  <si>
    <t>警防課</t>
    <rPh sb="0" eb="2">
      <t>ケイボウ</t>
    </rPh>
    <rPh sb="2" eb="3">
      <t>カ</t>
    </rPh>
    <phoneticPr fontId="6"/>
  </si>
  <si>
    <t>警防係</t>
    <rPh sb="0" eb="2">
      <t>ケイボウ</t>
    </rPh>
    <rPh sb="2" eb="3">
      <t>カカリ</t>
    </rPh>
    <phoneticPr fontId="6"/>
  </si>
  <si>
    <t>救急救助係</t>
    <rPh sb="0" eb="2">
      <t>キュウキュウ</t>
    </rPh>
    <rPh sb="2" eb="4">
      <t>キュウジョ</t>
    </rPh>
    <rPh sb="4" eb="5">
      <t>カカリ</t>
    </rPh>
    <phoneticPr fontId="6"/>
  </si>
  <si>
    <t>消防署</t>
    <rPh sb="0" eb="2">
      <t>ショウボウ</t>
    </rPh>
    <rPh sb="2" eb="3">
      <t>ショ</t>
    </rPh>
    <phoneticPr fontId="6"/>
  </si>
  <si>
    <t>警備第一係</t>
    <rPh sb="0" eb="2">
      <t>ケイビ</t>
    </rPh>
    <rPh sb="2" eb="4">
      <t>ダイイチ</t>
    </rPh>
    <rPh sb="4" eb="5">
      <t>カカリ</t>
    </rPh>
    <phoneticPr fontId="6"/>
  </si>
  <si>
    <t>警備第二係</t>
    <rPh sb="0" eb="2">
      <t>ケイビ</t>
    </rPh>
    <rPh sb="2" eb="3">
      <t>ダイイチ</t>
    </rPh>
    <rPh sb="3" eb="4">
      <t>ニ</t>
    </rPh>
    <rPh sb="4" eb="5">
      <t>カカリ</t>
    </rPh>
    <phoneticPr fontId="6"/>
  </si>
  <si>
    <t>警備第三係</t>
    <rPh sb="0" eb="2">
      <t>ケイビ</t>
    </rPh>
    <rPh sb="2" eb="3">
      <t>ダイイチ</t>
    </rPh>
    <rPh sb="3" eb="4">
      <t>3</t>
    </rPh>
    <rPh sb="4" eb="5">
      <t>カカリ</t>
    </rPh>
    <phoneticPr fontId="6"/>
  </si>
  <si>
    <t>救急第一係</t>
    <rPh sb="0" eb="2">
      <t>キュウキュウ</t>
    </rPh>
    <rPh sb="2" eb="3">
      <t>ダイニ</t>
    </rPh>
    <rPh sb="3" eb="4">
      <t>イチ</t>
    </rPh>
    <rPh sb="4" eb="5">
      <t>カカリ</t>
    </rPh>
    <phoneticPr fontId="6"/>
  </si>
  <si>
    <t>救急第二係</t>
    <rPh sb="0" eb="2">
      <t>キュウキュウ</t>
    </rPh>
    <rPh sb="2" eb="4">
      <t>ダイニ</t>
    </rPh>
    <rPh sb="4" eb="5">
      <t>カカリ</t>
    </rPh>
    <phoneticPr fontId="6"/>
  </si>
  <si>
    <t>救急第三係</t>
    <rPh sb="0" eb="2">
      <t>キュウキュウ</t>
    </rPh>
    <rPh sb="2" eb="3">
      <t>ダイニ</t>
    </rPh>
    <rPh sb="3" eb="4">
      <t>3</t>
    </rPh>
    <rPh sb="4" eb="5">
      <t>カカリ</t>
    </rPh>
    <phoneticPr fontId="6"/>
  </si>
  <si>
    <t>我如古出張所</t>
    <rPh sb="0" eb="3">
      <t>ガネコ</t>
    </rPh>
    <rPh sb="3" eb="5">
      <t>シュッチョウ</t>
    </rPh>
    <rPh sb="5" eb="6">
      <t>ジョ</t>
    </rPh>
    <phoneticPr fontId="6"/>
  </si>
  <si>
    <t>警備第二係</t>
    <rPh sb="0" eb="2">
      <t>ケイビ</t>
    </rPh>
    <rPh sb="2" eb="4">
      <t>ダイニ</t>
    </rPh>
    <rPh sb="4" eb="5">
      <t>カカリ</t>
    </rPh>
    <phoneticPr fontId="6"/>
  </si>
  <si>
    <t>真志喜出張所</t>
    <rPh sb="0" eb="3">
      <t>マシキ</t>
    </rPh>
    <rPh sb="3" eb="6">
      <t>シュッチョウジョ</t>
    </rPh>
    <phoneticPr fontId="6"/>
  </si>
  <si>
    <t>施設課</t>
    <rPh sb="0" eb="3">
      <t>シセツカ</t>
    </rPh>
    <phoneticPr fontId="6"/>
  </si>
  <si>
    <t>教育部</t>
    <rPh sb="0" eb="3">
      <t>キョウイクブ</t>
    </rPh>
    <phoneticPr fontId="6"/>
  </si>
  <si>
    <t>施設一係</t>
    <rPh sb="0" eb="2">
      <t>シセツ</t>
    </rPh>
    <rPh sb="2" eb="3">
      <t>イチ</t>
    </rPh>
    <rPh sb="3" eb="4">
      <t>カカリ</t>
    </rPh>
    <phoneticPr fontId="6"/>
  </si>
  <si>
    <t>施設二係</t>
    <rPh sb="0" eb="2">
      <t>シセツ</t>
    </rPh>
    <rPh sb="2" eb="3">
      <t>ニ</t>
    </rPh>
    <rPh sb="3" eb="4">
      <t>カカリ</t>
    </rPh>
    <phoneticPr fontId="6"/>
  </si>
  <si>
    <t>教育長</t>
    <rPh sb="0" eb="3">
      <t>キョウイクチョウ</t>
    </rPh>
    <phoneticPr fontId="6"/>
  </si>
  <si>
    <t>生涯学習課</t>
    <rPh sb="0" eb="2">
      <t>ショウガイ</t>
    </rPh>
    <rPh sb="2" eb="4">
      <t>ガクシュウ</t>
    </rPh>
    <rPh sb="4" eb="5">
      <t>カ</t>
    </rPh>
    <phoneticPr fontId="6"/>
  </si>
  <si>
    <t>社会教育係</t>
    <rPh sb="0" eb="2">
      <t>シャカイ</t>
    </rPh>
    <rPh sb="2" eb="4">
      <t>キョウイク</t>
    </rPh>
    <rPh sb="4" eb="5">
      <t>カカリ</t>
    </rPh>
    <phoneticPr fontId="6"/>
  </si>
  <si>
    <t>中央公民館</t>
    <rPh sb="0" eb="2">
      <t>チュウオウ</t>
    </rPh>
    <rPh sb="2" eb="4">
      <t>コウミン</t>
    </rPh>
    <rPh sb="4" eb="5">
      <t>カン</t>
    </rPh>
    <phoneticPr fontId="6"/>
  </si>
  <si>
    <t>公民館係</t>
    <rPh sb="0" eb="2">
      <t>コウミン</t>
    </rPh>
    <rPh sb="2" eb="3">
      <t>カン</t>
    </rPh>
    <rPh sb="3" eb="4">
      <t>カカリ</t>
    </rPh>
    <phoneticPr fontId="6"/>
  </si>
  <si>
    <t>文化課</t>
    <rPh sb="0" eb="2">
      <t>ブンカ</t>
    </rPh>
    <rPh sb="2" eb="3">
      <t>カ</t>
    </rPh>
    <phoneticPr fontId="6"/>
  </si>
  <si>
    <t>文化財保護係</t>
    <rPh sb="0" eb="3">
      <t>ブンカザイ</t>
    </rPh>
    <rPh sb="3" eb="5">
      <t>ホゴ</t>
    </rPh>
    <rPh sb="5" eb="6">
      <t>カカリ</t>
    </rPh>
    <phoneticPr fontId="6"/>
  </si>
  <si>
    <t>学芸係</t>
    <rPh sb="0" eb="2">
      <t>ガクゲイ</t>
    </rPh>
    <rPh sb="2" eb="3">
      <t>カカリ</t>
    </rPh>
    <phoneticPr fontId="6"/>
  </si>
  <si>
    <t>奉仕係</t>
    <rPh sb="0" eb="2">
      <t>ホウシ</t>
    </rPh>
    <rPh sb="2" eb="3">
      <t>カカリ</t>
    </rPh>
    <phoneticPr fontId="6"/>
  </si>
  <si>
    <t>指導部</t>
    <rPh sb="0" eb="3">
      <t>シドウブ</t>
    </rPh>
    <phoneticPr fontId="6"/>
  </si>
  <si>
    <t>指導課</t>
    <rPh sb="0" eb="2">
      <t>シドウ</t>
    </rPh>
    <rPh sb="2" eb="3">
      <t>カ</t>
    </rPh>
    <phoneticPr fontId="6"/>
  </si>
  <si>
    <t>学務課</t>
    <rPh sb="0" eb="2">
      <t>ガクム</t>
    </rPh>
    <rPh sb="2" eb="3">
      <t>カ</t>
    </rPh>
    <phoneticPr fontId="6"/>
  </si>
  <si>
    <t>学務係</t>
    <rPh sb="0" eb="2">
      <t>ガクム</t>
    </rPh>
    <rPh sb="2" eb="3">
      <t>カカリ</t>
    </rPh>
    <phoneticPr fontId="6"/>
  </si>
  <si>
    <t>研修係</t>
    <rPh sb="0" eb="2">
      <t>ケンシュウ</t>
    </rPh>
    <rPh sb="2" eb="3">
      <t>カカリ</t>
    </rPh>
    <phoneticPr fontId="6"/>
  </si>
  <si>
    <t>支援係</t>
    <rPh sb="0" eb="2">
      <t>シエン</t>
    </rPh>
    <rPh sb="2" eb="3">
      <t>カカリ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</si>
  <si>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</si>
  <si>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</si>
  <si>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</si>
  <si>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学校給食センター</t>
    <rPh sb="0" eb="2">
      <t>ガッコウ</t>
    </rPh>
    <rPh sb="2" eb="4">
      <t>キュウショク</t>
    </rPh>
    <phoneticPr fontId="6"/>
  </si>
  <si>
    <t>市議会事務局</t>
    <rPh sb="0" eb="1">
      <t>シ</t>
    </rPh>
    <rPh sb="1" eb="3">
      <t>ギカイ</t>
    </rPh>
    <rPh sb="3" eb="6">
      <t>ジムキョク</t>
    </rPh>
    <phoneticPr fontId="6"/>
  </si>
  <si>
    <t>議事係</t>
    <rPh sb="0" eb="2">
      <t>ギジ</t>
    </rPh>
    <rPh sb="2" eb="3">
      <t>カカリ</t>
    </rPh>
    <phoneticPr fontId="6"/>
  </si>
  <si>
    <t>局長</t>
    <rPh sb="0" eb="2">
      <t>キョクチョウ</t>
    </rPh>
    <phoneticPr fontId="6"/>
  </si>
  <si>
    <t>区分</t>
    <rPh sb="0" eb="2">
      <t>クブン</t>
    </rPh>
    <phoneticPr fontId="6"/>
  </si>
  <si>
    <t>定数</t>
    <rPh sb="0" eb="2">
      <t>テイスウ</t>
    </rPh>
    <phoneticPr fontId="6"/>
  </si>
  <si>
    <t>実数</t>
    <rPh sb="0" eb="2">
      <t>ジッスウ</t>
    </rPh>
    <phoneticPr fontId="6"/>
  </si>
  <si>
    <t>市長事務部局</t>
    <rPh sb="0" eb="2">
      <t>シチョウ</t>
    </rPh>
    <rPh sb="2" eb="4">
      <t>ジム</t>
    </rPh>
    <rPh sb="4" eb="6">
      <t>ブキョク</t>
    </rPh>
    <phoneticPr fontId="6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</si>
  <si>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6"/>
  </si>
  <si>
    <t>議会事務局</t>
    <rPh sb="0" eb="2">
      <t>ギカイ</t>
    </rPh>
    <rPh sb="2" eb="5">
      <t>ジムキョク</t>
    </rPh>
    <phoneticPr fontId="6"/>
  </si>
  <si>
    <t>選管事務局</t>
    <rPh sb="0" eb="1">
      <t>センキョ</t>
    </rPh>
    <rPh sb="1" eb="2">
      <t>カンリ</t>
    </rPh>
    <rPh sb="2" eb="5">
      <t>ジムキョク</t>
    </rPh>
    <phoneticPr fontId="6"/>
  </si>
  <si>
    <t>監査委員事務局</t>
    <rPh sb="0" eb="2">
      <t>カンサ</t>
    </rPh>
    <rPh sb="2" eb="4">
      <t>イイン</t>
    </rPh>
    <rPh sb="4" eb="7">
      <t>ジムキョク</t>
    </rPh>
    <phoneticPr fontId="6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</si>
  <si>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6"/>
  </si>
  <si>
    <t>消防本部</t>
    <rPh sb="0" eb="2">
      <t>ショウボウ</t>
    </rPh>
    <rPh sb="2" eb="3">
      <t>ホン</t>
    </rPh>
    <rPh sb="3" eb="4">
      <t>ブ</t>
    </rPh>
    <phoneticPr fontId="6"/>
  </si>
  <si>
    <t>土地開発公社</t>
    <rPh sb="0" eb="2">
      <t>トチ</t>
    </rPh>
    <rPh sb="2" eb="4">
      <t>カイハツ</t>
    </rPh>
    <rPh sb="4" eb="6">
      <t>コウシャ</t>
    </rPh>
    <phoneticPr fontId="6"/>
  </si>
  <si>
    <t>業務係</t>
    <rPh sb="0" eb="2">
      <t>ギョウム</t>
    </rPh>
    <rPh sb="2" eb="3">
      <t>ガカリ</t>
    </rPh>
    <phoneticPr fontId="6"/>
  </si>
  <si>
    <t>消防定数外</t>
    <rPh sb="0" eb="2">
      <t>ショウボウ</t>
    </rPh>
    <rPh sb="2" eb="5">
      <t>テイスウガイ</t>
    </rPh>
    <phoneticPr fontId="6"/>
  </si>
  <si>
    <t>（事務局長及び総務課長兼務）</t>
    <rPh sb="1" eb="4">
      <t>ジムキョク</t>
    </rPh>
    <rPh sb="4" eb="5">
      <t>カチョウ</t>
    </rPh>
    <rPh sb="5" eb="6">
      <t>オヨ</t>
    </rPh>
    <rPh sb="7" eb="9">
      <t>ソウム</t>
    </rPh>
    <rPh sb="9" eb="11">
      <t>カチョウ</t>
    </rPh>
    <rPh sb="11" eb="13">
      <t>ケンム</t>
    </rPh>
    <phoneticPr fontId="6"/>
  </si>
  <si>
    <t>※用地課が兼任</t>
    <rPh sb="1" eb="4">
      <t>ヨウチカ</t>
    </rPh>
    <rPh sb="5" eb="7">
      <t>ケンニン</t>
    </rPh>
    <phoneticPr fontId="6"/>
  </si>
  <si>
    <t>合計</t>
    <rPh sb="0" eb="2">
      <t>ゴウケイ</t>
    </rPh>
    <phoneticPr fontId="6"/>
  </si>
  <si>
    <t>市民・安全係</t>
    <rPh sb="0" eb="2">
      <t>シミン</t>
    </rPh>
    <rPh sb="3" eb="5">
      <t>アンゼン</t>
    </rPh>
    <rPh sb="5" eb="6">
      <t>カカリ</t>
    </rPh>
    <phoneticPr fontId="6"/>
  </si>
  <si>
    <t>福祉推進部</t>
    <rPh sb="0" eb="2">
      <t>フクシ</t>
    </rPh>
    <rPh sb="2" eb="5">
      <t>スイシンブ</t>
    </rPh>
    <phoneticPr fontId="6"/>
  </si>
  <si>
    <t>健康推進部</t>
    <rPh sb="0" eb="2">
      <t>ケンコウ</t>
    </rPh>
    <rPh sb="2" eb="4">
      <t>スイシン</t>
    </rPh>
    <rPh sb="4" eb="5">
      <t>ブ</t>
    </rPh>
    <phoneticPr fontId="6"/>
  </si>
  <si>
    <t>都市計画係</t>
    <rPh sb="0" eb="2">
      <t>トシ</t>
    </rPh>
    <rPh sb="2" eb="4">
      <t>ケイカク</t>
    </rPh>
    <rPh sb="4" eb="5">
      <t>ガカリ</t>
    </rPh>
    <phoneticPr fontId="6"/>
  </si>
  <si>
    <t>市街地整備課</t>
    <rPh sb="0" eb="3">
      <t>シガイチ</t>
    </rPh>
    <rPh sb="3" eb="5">
      <t>セイビ</t>
    </rPh>
    <rPh sb="5" eb="6">
      <t>カ</t>
    </rPh>
    <phoneticPr fontId="6"/>
  </si>
  <si>
    <t>まち未来課</t>
    <rPh sb="2" eb="4">
      <t>ミライ</t>
    </rPh>
    <rPh sb="4" eb="5">
      <t>カ</t>
    </rPh>
    <phoneticPr fontId="6"/>
  </si>
  <si>
    <t>次長級</t>
    <rPh sb="0" eb="2">
      <t>ジチョウ</t>
    </rPh>
    <rPh sb="2" eb="3">
      <t>キュウ</t>
    </rPh>
    <phoneticPr fontId="6"/>
  </si>
  <si>
    <t>助成係</t>
    <rPh sb="0" eb="2">
      <t>ジョセイ</t>
    </rPh>
    <rPh sb="2" eb="3">
      <t>カカリ</t>
    </rPh>
    <phoneticPr fontId="6"/>
  </si>
  <si>
    <t>はごろも幼稚園</t>
    <rPh sb="4" eb="7">
      <t>ヨウチエン</t>
    </rPh>
    <phoneticPr fontId="6"/>
  </si>
  <si>
    <t>はごろも小学校</t>
    <rPh sb="4" eb="7">
      <t>ショウガッコウ</t>
    </rPh>
    <phoneticPr fontId="6"/>
  </si>
  <si>
    <t>産業政策課</t>
    <rPh sb="0" eb="2">
      <t>サンギョウ</t>
    </rPh>
    <rPh sb="2" eb="4">
      <t>セイサク</t>
    </rPh>
    <rPh sb="4" eb="5">
      <t>カ</t>
    </rPh>
    <phoneticPr fontId="6"/>
  </si>
  <si>
    <t>換地係</t>
    <rPh sb="0" eb="2">
      <t>カンチ</t>
    </rPh>
    <rPh sb="2" eb="3">
      <t>カカリ</t>
    </rPh>
    <phoneticPr fontId="6"/>
  </si>
  <si>
    <t>滞納整理係</t>
    <rPh sb="0" eb="2">
      <t>タイノウ</t>
    </rPh>
    <rPh sb="2" eb="4">
      <t>セイリ</t>
    </rPh>
    <rPh sb="4" eb="5">
      <t>カカリ</t>
    </rPh>
    <phoneticPr fontId="6"/>
  </si>
  <si>
    <t>８９７－６７６７</t>
  </si>
  <si>
    <t>初任研派遣</t>
    <rPh sb="0" eb="2">
      <t>ショニン</t>
    </rPh>
    <rPh sb="3" eb="5">
      <t>ハケン</t>
    </rPh>
    <phoneticPr fontId="6"/>
  </si>
  <si>
    <t>消防学校派遣</t>
    <rPh sb="0" eb="2">
      <t>ショウボウ</t>
    </rPh>
    <rPh sb="2" eb="4">
      <t>ガッコウ</t>
    </rPh>
    <rPh sb="4" eb="6">
      <t>ハケン</t>
    </rPh>
    <phoneticPr fontId="6"/>
  </si>
  <si>
    <t>指令センター</t>
    <rPh sb="0" eb="2">
      <t>シレイ</t>
    </rPh>
    <phoneticPr fontId="6"/>
  </si>
  <si>
    <t>市長部局出向</t>
    <rPh sb="0" eb="2">
      <t>シチョウ</t>
    </rPh>
    <rPh sb="2" eb="4">
      <t>ブキョク</t>
    </rPh>
    <rPh sb="4" eb="6">
      <t>シュッコウ</t>
    </rPh>
    <phoneticPr fontId="6"/>
  </si>
  <si>
    <t>行政改革推進班</t>
    <rPh sb="0" eb="2">
      <t>ギョウセイ</t>
    </rPh>
    <rPh sb="2" eb="4">
      <t>カイカク</t>
    </rPh>
    <rPh sb="4" eb="6">
      <t>スイシン</t>
    </rPh>
    <rPh sb="6" eb="7">
      <t>ハン</t>
    </rPh>
    <phoneticPr fontId="6"/>
  </si>
  <si>
    <t>子育て支援課</t>
    <rPh sb="0" eb="2">
      <t>コソダ</t>
    </rPh>
    <rPh sb="3" eb="5">
      <t>シエン</t>
    </rPh>
    <rPh sb="5" eb="6">
      <t>カ</t>
    </rPh>
    <phoneticPr fontId="6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</si>
  <si>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6"/>
  </si>
  <si>
    <t>上下水道局</t>
    <rPh sb="0" eb="2">
      <t>ジョウゲ</t>
    </rPh>
    <rPh sb="2" eb="5">
      <t>スイドウキョク</t>
    </rPh>
    <phoneticPr fontId="6"/>
  </si>
  <si>
    <t>業務サービス課</t>
    <rPh sb="0" eb="2">
      <t>ギョウム</t>
    </rPh>
    <rPh sb="6" eb="7">
      <t>カ</t>
    </rPh>
    <phoneticPr fontId="6"/>
  </si>
  <si>
    <t>管理係</t>
    <rPh sb="0" eb="2">
      <t>カンリ</t>
    </rPh>
    <rPh sb="2" eb="3">
      <t>カカ</t>
    </rPh>
    <phoneticPr fontId="6"/>
  </si>
  <si>
    <t>生活支援係</t>
    <rPh sb="0" eb="2">
      <t>セイカツ</t>
    </rPh>
    <rPh sb="2" eb="4">
      <t>シエン</t>
    </rPh>
    <rPh sb="4" eb="5">
      <t>カカリ</t>
    </rPh>
    <phoneticPr fontId="6"/>
  </si>
  <si>
    <t>理事兼部長</t>
    <rPh sb="0" eb="2">
      <t>リジ</t>
    </rPh>
    <rPh sb="2" eb="3">
      <t>ケン</t>
    </rPh>
    <rPh sb="3" eb="5">
      <t>ブチョウ</t>
    </rPh>
    <phoneticPr fontId="6"/>
  </si>
  <si>
    <t>経理係</t>
    <rPh sb="0" eb="2">
      <t>ケイリ</t>
    </rPh>
    <rPh sb="2" eb="3">
      <t>カカリ</t>
    </rPh>
    <phoneticPr fontId="6"/>
  </si>
  <si>
    <t>業務管理係</t>
    <rPh sb="0" eb="2">
      <t>ギョウム</t>
    </rPh>
    <rPh sb="2" eb="4">
      <t>カンリ</t>
    </rPh>
    <rPh sb="4" eb="5">
      <t>カカリ</t>
    </rPh>
    <phoneticPr fontId="6"/>
  </si>
  <si>
    <t>水道施設課</t>
    <rPh sb="0" eb="2">
      <t>スイドウ</t>
    </rPh>
    <rPh sb="2" eb="5">
      <t>シセツカ</t>
    </rPh>
    <phoneticPr fontId="6"/>
  </si>
  <si>
    <t>管財係</t>
    <rPh sb="0" eb="2">
      <t>カンザイ</t>
    </rPh>
    <rPh sb="2" eb="3">
      <t>カカ</t>
    </rPh>
    <phoneticPr fontId="6"/>
  </si>
  <si>
    <t>商工振興係</t>
    <rPh sb="0" eb="2">
      <t>ショウコウ</t>
    </rPh>
    <rPh sb="2" eb="4">
      <t>シンコウ</t>
    </rPh>
    <rPh sb="4" eb="5">
      <t>カカリ</t>
    </rPh>
    <phoneticPr fontId="6"/>
  </si>
  <si>
    <t>こども育成係</t>
    <rPh sb="3" eb="5">
      <t>イクセイ</t>
    </rPh>
    <rPh sb="5" eb="6">
      <t>ガカリ</t>
    </rPh>
    <phoneticPr fontId="6"/>
  </si>
  <si>
    <t>保護三係</t>
    <rPh sb="0" eb="2">
      <t>ホゴ</t>
    </rPh>
    <rPh sb="2" eb="3">
      <t>サン</t>
    </rPh>
    <rPh sb="3" eb="4">
      <t>カカリ</t>
    </rPh>
    <phoneticPr fontId="6"/>
  </si>
  <si>
    <t>後期高齢者医療係</t>
    <rPh sb="0" eb="2">
      <t>コウキ</t>
    </rPh>
    <rPh sb="2" eb="5">
      <t>コウレイシャ</t>
    </rPh>
    <rPh sb="5" eb="7">
      <t>イリョウ</t>
    </rPh>
    <rPh sb="7" eb="8">
      <t>カカリ</t>
    </rPh>
    <phoneticPr fontId="6"/>
  </si>
  <si>
    <t>※会計担当主幹を含む。</t>
    <rPh sb="1" eb="3">
      <t>カイケイ</t>
    </rPh>
    <rPh sb="3" eb="5">
      <t>タントウ</t>
    </rPh>
    <rPh sb="5" eb="7">
      <t>シュカン</t>
    </rPh>
    <rPh sb="8" eb="9">
      <t>フク</t>
    </rPh>
    <phoneticPr fontId="6"/>
  </si>
  <si>
    <t>定数外職員</t>
    <rPh sb="0" eb="3">
      <t>テイスウガイ</t>
    </rPh>
    <rPh sb="3" eb="5">
      <t>ショクイン</t>
    </rPh>
    <phoneticPr fontId="6"/>
  </si>
  <si>
    <t>上下水道局</t>
    <rPh sb="0" eb="4">
      <t>ジョウゲスイドウ</t>
    </rPh>
    <rPh sb="4" eb="5">
      <t>キョク</t>
    </rPh>
    <phoneticPr fontId="6"/>
  </si>
  <si>
    <t>総務企画課</t>
    <rPh sb="0" eb="2">
      <t>ソウム</t>
    </rPh>
    <rPh sb="2" eb="5">
      <t>キカクカ</t>
    </rPh>
    <phoneticPr fontId="6"/>
  </si>
  <si>
    <t>企画係</t>
    <rPh sb="0" eb="2">
      <t>キカク</t>
    </rPh>
    <rPh sb="2" eb="3">
      <t>カカリ</t>
    </rPh>
    <phoneticPr fontId="6"/>
  </si>
  <si>
    <t>水道管理係</t>
    <rPh sb="0" eb="2">
      <t>スイドウ</t>
    </rPh>
    <rPh sb="2" eb="4">
      <t>カンリ</t>
    </rPh>
    <rPh sb="4" eb="5">
      <t>カカリ</t>
    </rPh>
    <phoneticPr fontId="6"/>
  </si>
  <si>
    <t>水道整備係</t>
    <rPh sb="0" eb="2">
      <t>スイドウ</t>
    </rPh>
    <rPh sb="2" eb="4">
      <t>セイビ</t>
    </rPh>
    <rPh sb="4" eb="5">
      <t>カカリ</t>
    </rPh>
    <phoneticPr fontId="6"/>
  </si>
  <si>
    <t>下水道施設課</t>
    <rPh sb="0" eb="1">
      <t>ゲ</t>
    </rPh>
    <rPh sb="1" eb="3">
      <t>スイドウ</t>
    </rPh>
    <rPh sb="3" eb="6">
      <t>シセツカ</t>
    </rPh>
    <phoneticPr fontId="6"/>
  </si>
  <si>
    <t>下水道管理係</t>
    <rPh sb="0" eb="1">
      <t>シタ</t>
    </rPh>
    <rPh sb="1" eb="3">
      <t>スイドウ</t>
    </rPh>
    <rPh sb="3" eb="5">
      <t>カンリ</t>
    </rPh>
    <rPh sb="5" eb="6">
      <t>カカリ</t>
    </rPh>
    <phoneticPr fontId="6"/>
  </si>
  <si>
    <t>下水道整備係</t>
    <rPh sb="0" eb="1">
      <t>シタ</t>
    </rPh>
    <rPh sb="1" eb="3">
      <t>スイドウ</t>
    </rPh>
    <rPh sb="3" eb="5">
      <t>セイビ</t>
    </rPh>
    <rPh sb="5" eb="6">
      <t>カカリ</t>
    </rPh>
    <phoneticPr fontId="6"/>
  </si>
  <si>
    <t>教育企画係</t>
    <rPh sb="0" eb="2">
      <t>キョウイク</t>
    </rPh>
    <rPh sb="2" eb="4">
      <t>キカク</t>
    </rPh>
    <rPh sb="4" eb="5">
      <t>ガカリ</t>
    </rPh>
    <phoneticPr fontId="6"/>
  </si>
  <si>
    <t>事業管理係</t>
    <rPh sb="0" eb="2">
      <t>ジギョウ</t>
    </rPh>
    <rPh sb="2" eb="5">
      <t>カンリガカリ</t>
    </rPh>
    <phoneticPr fontId="6"/>
  </si>
  <si>
    <t>文化財整備係</t>
    <rPh sb="0" eb="3">
      <t>ブンカザイ</t>
    </rPh>
    <rPh sb="3" eb="5">
      <t>セイビ</t>
    </rPh>
    <rPh sb="5" eb="6">
      <t>カカ</t>
    </rPh>
    <phoneticPr fontId="6"/>
  </si>
  <si>
    <t>真志喜４－２－１</t>
  </si>
  <si>
    <t>８９７－２７５１</t>
  </si>
  <si>
    <t>◎宜野湾市自治会長名簿</t>
  </si>
  <si>
    <t>　野嵩二丁目21番1号</t>
  </si>
  <si>
    <t>　野嵩三丁目16番2号</t>
  </si>
  <si>
    <t>　野嵩四丁目18番1号</t>
  </si>
  <si>
    <t>　普天間一丁目19番1号</t>
  </si>
  <si>
    <t>　普天間一丁目4番1号</t>
  </si>
  <si>
    <t>　普天間二丁目10番1号</t>
  </si>
  <si>
    <t>　喜友名二丁目16番7号</t>
  </si>
  <si>
    <t>　伊佐四丁目1番11号</t>
  </si>
  <si>
    <t>　大山六丁目34番1号</t>
  </si>
  <si>
    <t>　真志喜一丁目4番10号</t>
  </si>
  <si>
    <t>　大謝名五丁目10番1号</t>
  </si>
  <si>
    <t>　嘉数三丁目2番22号</t>
  </si>
  <si>
    <t>　真栄原三丁目5番13号</t>
  </si>
  <si>
    <t>　我如古一丁目36番12号</t>
  </si>
  <si>
    <t>　長田三丁目28番1号</t>
  </si>
  <si>
    <t>　宜野湾一丁目22番24号</t>
  </si>
  <si>
    <t>　愛知二丁目6番1号</t>
  </si>
  <si>
    <t>　大謝名五丁目23番1号</t>
  </si>
  <si>
    <t>　嘉数四丁目24番11号</t>
  </si>
  <si>
    <t>　大謝名二丁目26番7号</t>
  </si>
  <si>
    <t>名　　　　　称</t>
  </si>
  <si>
    <t>所　　在　　地</t>
  </si>
  <si>
    <t>電　　　話</t>
  </si>
  <si>
    <t>◎</t>
  </si>
  <si>
    <t>市　の　施　設</t>
  </si>
  <si>
    <t>《行政機関》</t>
  </si>
  <si>
    <t>市役所</t>
  </si>
  <si>
    <t>野嵩１－１－１</t>
  </si>
  <si>
    <t>８９３－４４１１</t>
  </si>
  <si>
    <t>消防本部</t>
  </si>
  <si>
    <t>字野嵩６７７</t>
  </si>
  <si>
    <t>８９２－２２９９</t>
  </si>
  <si>
    <t>我如古３－２－１</t>
  </si>
  <si>
    <t>８９７－１２１０</t>
  </si>
  <si>
    <t>真志喜３－２５－３</t>
  </si>
  <si>
    <t>８９０－４３９９</t>
  </si>
  <si>
    <t>教育委員会</t>
  </si>
  <si>
    <t>字野嵩７３０</t>
  </si>
  <si>
    <t>８９２－８２８０</t>
  </si>
  <si>
    <t>上下水道局</t>
  </si>
  <si>
    <t>８９２－３３５１</t>
  </si>
  <si>
    <t>《教育・文化施設》</t>
  </si>
  <si>
    <t>市民図書館</t>
  </si>
  <si>
    <t>我如古３－４－１０</t>
  </si>
  <si>
    <t>８９７－４６４６</t>
  </si>
  <si>
    <t>市立博物館</t>
  </si>
  <si>
    <t>真志喜１－２５－１</t>
  </si>
  <si>
    <t>８７０－９３１７</t>
  </si>
  <si>
    <t>市民会館</t>
  </si>
  <si>
    <t>野嵩１－１－２</t>
  </si>
  <si>
    <t>８９３－４４３３</t>
  </si>
  <si>
    <t>中央公民館</t>
  </si>
  <si>
    <t>８９３－４４３６</t>
  </si>
  <si>
    <t>赤道１－５－１７</t>
  </si>
  <si>
    <t>８９３－６０７７</t>
  </si>
  <si>
    <t>《幼稚園》</t>
  </si>
  <si>
    <t>普天間幼稚園</t>
  </si>
  <si>
    <t>普天間１－１０－１</t>
  </si>
  <si>
    <t>８９２－２６６５</t>
  </si>
  <si>
    <t>普天間第二幼稚園</t>
  </si>
  <si>
    <t>新城２－８－１９</t>
  </si>
  <si>
    <t>８９２－４４３０</t>
  </si>
  <si>
    <t>大山幼稚園</t>
  </si>
  <si>
    <t>大山５－１６－１</t>
  </si>
  <si>
    <t>８９７－６１９３</t>
  </si>
  <si>
    <t>大謝名幼稚園</t>
  </si>
  <si>
    <t>大謝名５－１２－１</t>
  </si>
  <si>
    <t>８９７－４１５４</t>
  </si>
  <si>
    <t>嘉数幼稚園</t>
  </si>
  <si>
    <t>真栄原１－１３－１</t>
  </si>
  <si>
    <t>８９８－６２４３</t>
  </si>
  <si>
    <t>志真志幼稚園</t>
  </si>
  <si>
    <t>宜野湾３－５－１</t>
  </si>
  <si>
    <t>８９２－１５０１</t>
  </si>
  <si>
    <t>宜野湾幼稚園</t>
  </si>
  <si>
    <t>神山１－１－１</t>
  </si>
  <si>
    <t>８９２－５２６３</t>
  </si>
  <si>
    <t>長田幼稚園</t>
  </si>
  <si>
    <t>長田３－１９－１</t>
  </si>
  <si>
    <t>８９２－２４１１</t>
  </si>
  <si>
    <t>はごろも幼稚園</t>
  </si>
  <si>
    <t>大山６－２３－１</t>
  </si>
  <si>
    <t>９４２－２０５０</t>
  </si>
  <si>
    <t>《小学校》</t>
  </si>
  <si>
    <t>普天間小学校</t>
  </si>
  <si>
    <t>８９２－３３５９</t>
  </si>
  <si>
    <t>普天間第二小学校</t>
  </si>
  <si>
    <t>８９２－２４２４</t>
  </si>
  <si>
    <t>大山小学校</t>
  </si>
  <si>
    <t>８９７－２１７４</t>
  </si>
  <si>
    <t>大謝名小学校</t>
  </si>
  <si>
    <t>８９７－２１００</t>
  </si>
  <si>
    <t>嘉数小学校</t>
  </si>
  <si>
    <t>８９８－２６３０</t>
  </si>
  <si>
    <t>志真志小学校</t>
  </si>
  <si>
    <t>８９２－１５０２</t>
  </si>
  <si>
    <t>宜野湾小学校</t>
  </si>
  <si>
    <t>８９２－３００６</t>
  </si>
  <si>
    <t>長田小学校</t>
  </si>
  <si>
    <t>８９２－１１７７</t>
  </si>
  <si>
    <t>はごろも小学校</t>
  </si>
  <si>
    <t>９４２－２０４０</t>
  </si>
  <si>
    <t>《中学校》</t>
  </si>
  <si>
    <t>普天間中学校</t>
  </si>
  <si>
    <t>新城２－４１－１</t>
  </si>
  <si>
    <t>８９２－３３２８</t>
  </si>
  <si>
    <t>真志喜中学校</t>
  </si>
  <si>
    <t>真志喜３－１９－１</t>
  </si>
  <si>
    <t>８９７－３６５１</t>
  </si>
  <si>
    <t>嘉数中学校</t>
  </si>
  <si>
    <t>字我如古４２３</t>
  </si>
  <si>
    <t>８９８－２６４２</t>
  </si>
  <si>
    <t>宜野湾中学校</t>
  </si>
  <si>
    <t>赤道１－１５－１</t>
  </si>
  <si>
    <t>８９３－１３９７</t>
  </si>
  <si>
    <t>《給食センター》</t>
  </si>
  <si>
    <t>志真志３－１６－１</t>
  </si>
  <si>
    <t>８９８－４５４１</t>
  </si>
  <si>
    <t>大山６－３０－１</t>
  </si>
  <si>
    <t>８９７－８５６０</t>
  </si>
  <si>
    <t>《児童センター》</t>
  </si>
  <si>
    <t>赤道児童センター</t>
  </si>
  <si>
    <t>赤道１－５－１６</t>
  </si>
  <si>
    <t>８９２－３３９７</t>
  </si>
  <si>
    <t>新城児童センター</t>
  </si>
  <si>
    <t>新城２－４－１１</t>
  </si>
  <si>
    <t>８９２－８８８８</t>
  </si>
  <si>
    <t>大山児童センター</t>
  </si>
  <si>
    <t>大山４－１４－３</t>
  </si>
  <si>
    <t>８９０－００１５</t>
  </si>
  <si>
    <t>大謝名児童センター</t>
  </si>
  <si>
    <t>８９７－４１１７</t>
  </si>
  <si>
    <t>我如古児童センター</t>
  </si>
  <si>
    <t>我如古２－５－１</t>
  </si>
  <si>
    <t>長田児童館</t>
  </si>
  <si>
    <t>長田３－２８－１</t>
  </si>
  <si>
    <t>８９２－３３３０</t>
  </si>
  <si>
    <t>《保育所》</t>
  </si>
  <si>
    <t>大山３－３０－１</t>
  </si>
  <si>
    <t>８９８－６３３７</t>
  </si>
  <si>
    <t>宜野湾３－１３－１０</t>
  </si>
  <si>
    <t>８９２－５３６５</t>
  </si>
  <si>
    <t>《体育施設・その他》</t>
  </si>
  <si>
    <t>真志喜３－２５－１</t>
  </si>
  <si>
    <t>市立体育館</t>
  </si>
  <si>
    <t>宜野湾トロピカルビーチ</t>
  </si>
  <si>
    <t>８９７－２７５９</t>
  </si>
  <si>
    <t>８９０－０８８１</t>
  </si>
  <si>
    <t>志真志１－１５－２２</t>
  </si>
  <si>
    <t>８９６－１２１５</t>
  </si>
  <si>
    <t>志真志１－１５－２２－２</t>
  </si>
  <si>
    <t>８９６－１６１６</t>
  </si>
  <si>
    <t>９４２－８４１５</t>
  </si>
  <si>
    <t>シルバー人材育成センター</t>
  </si>
  <si>
    <t>８９３－６８２８</t>
  </si>
  <si>
    <t>《社会福祉関係》</t>
  </si>
  <si>
    <t>保健相談センター</t>
  </si>
  <si>
    <t>真栄原１－１３－１５</t>
  </si>
  <si>
    <t>８９８－５５８３</t>
  </si>
  <si>
    <t>８９３－６４００</t>
  </si>
  <si>
    <t>伊佐４－３－１７</t>
  </si>
  <si>
    <t>８９０－７１３１</t>
  </si>
  <si>
    <t>高　等　学　校　・　大　学</t>
  </si>
  <si>
    <t>普天間高等学校</t>
  </si>
  <si>
    <t>普天間１－２４－１</t>
  </si>
  <si>
    <t>８９２－３３５４</t>
  </si>
  <si>
    <t>中部商業高等学校</t>
  </si>
  <si>
    <t>我如古２－２－１</t>
  </si>
  <si>
    <t>８９８－４８８８</t>
  </si>
  <si>
    <t>宜野湾高等学校</t>
  </si>
  <si>
    <t>真志喜２－２５－１</t>
  </si>
  <si>
    <t>８９７－１０２０</t>
  </si>
  <si>
    <t>沖縄国際大学</t>
  </si>
  <si>
    <t>宜野湾２－６－１</t>
  </si>
  <si>
    <t>８９２－１１１１</t>
  </si>
  <si>
    <t>県　の　出　先　機　関</t>
  </si>
  <si>
    <t>８９８－６２４９</t>
  </si>
  <si>
    <t>宜野湾警察署</t>
  </si>
  <si>
    <t>８９８－０１１０</t>
  </si>
  <si>
    <t>下水道管理事務所</t>
  </si>
  <si>
    <t>伊佐３－１２－１</t>
  </si>
  <si>
    <t>８９８－５９８８</t>
  </si>
  <si>
    <t>８９９－２８０１</t>
  </si>
  <si>
    <t>宜野湾港マリーナ</t>
  </si>
  <si>
    <t>真志喜４－４－１</t>
  </si>
  <si>
    <t>８９７－７０１７</t>
  </si>
  <si>
    <t>国　の　出　先　機　関</t>
  </si>
  <si>
    <t>那覇地方法務局　宜野湾出張所</t>
  </si>
  <si>
    <t>伊佐４－１－２０</t>
  </si>
  <si>
    <t>８９８－５４５４</t>
  </si>
  <si>
    <t>国立病院機構沖縄病院</t>
  </si>
  <si>
    <t>我如古３－２０－１４</t>
  </si>
  <si>
    <t>８９８－２１２１</t>
  </si>
  <si>
    <t>そ　の　他　施　設</t>
  </si>
  <si>
    <t>宜野湾市土地開発公社</t>
  </si>
  <si>
    <t>８９２－２１１２</t>
  </si>
  <si>
    <t>宜野湾市社会福祉センター</t>
  </si>
  <si>
    <t>赤道２－７－１</t>
  </si>
  <si>
    <t>８９２－６５２５</t>
  </si>
  <si>
    <t>宜野湾コンベンションセンター</t>
  </si>
  <si>
    <t>真志喜４－３－１</t>
  </si>
  <si>
    <t>８９８－３０００</t>
  </si>
  <si>
    <t>伊佐４－９－６</t>
  </si>
  <si>
    <t>８９８－５５８２</t>
  </si>
  <si>
    <t>愛知２－３－１２</t>
  </si>
  <si>
    <t>０５７０－９４３－１６３</t>
  </si>
  <si>
    <t>普天間郵便局</t>
  </si>
  <si>
    <t>普天間２－５－５</t>
  </si>
  <si>
    <t>８９２－３６６３</t>
  </si>
  <si>
    <t>真栄原郵便局</t>
  </si>
  <si>
    <t>８９７－６１４１</t>
  </si>
  <si>
    <t>８９７－１２３０</t>
  </si>
  <si>
    <t>我如古郵便局</t>
  </si>
  <si>
    <t>我如古３－５－２</t>
  </si>
  <si>
    <t>８９７－１４３４</t>
  </si>
  <si>
    <t>伊佐郵便局</t>
  </si>
  <si>
    <t>伊佐４－１－１</t>
  </si>
  <si>
    <t>８９８－８８７８</t>
  </si>
  <si>
    <t>宜野湾上原郵便局</t>
  </si>
  <si>
    <t>上原１－２－３</t>
  </si>
  <si>
    <t>８９３－７３１１</t>
  </si>
  <si>
    <t>宜野湾長田郵便局</t>
  </si>
  <si>
    <t>長田１－２７－１</t>
  </si>
  <si>
    <t>８９３－３４８１</t>
  </si>
  <si>
    <t>真志喜郵便局</t>
  </si>
  <si>
    <t>真志喜３－１５－１１</t>
  </si>
  <si>
    <t>８９０－６００１</t>
  </si>
  <si>
    <r>
      <t>赤道老人福祉センター</t>
    </r>
    <r>
      <rPr>
        <sz val="9"/>
        <rFont val="ＭＳ 明朝"/>
        <family val="1"/>
        <charset val="128"/>
      </rPr>
      <t>（願寿ひろば赤道）</t>
    </r>
    <phoneticPr fontId="6"/>
  </si>
  <si>
    <r>
      <t>宜野湾浄化センター</t>
    </r>
    <r>
      <rPr>
        <sz val="9"/>
        <rFont val="ＭＳ 明朝"/>
        <family val="1"/>
        <charset val="128"/>
      </rPr>
      <t>（みずクリン宜野湾）</t>
    </r>
    <phoneticPr fontId="6"/>
  </si>
  <si>
    <t>平成25年［2013年］10月改定（第13回改定）（平成26年4月1日施行） 　最新版</t>
    <rPh sb="40" eb="43">
      <t>サイシンバン</t>
    </rPh>
    <phoneticPr fontId="6"/>
  </si>
  <si>
    <t>契約検査係</t>
    <rPh sb="0" eb="2">
      <t>ケイヤク</t>
    </rPh>
    <rPh sb="2" eb="4">
      <t>ケンサ</t>
    </rPh>
    <rPh sb="4" eb="5">
      <t>カカリ</t>
    </rPh>
    <phoneticPr fontId="6"/>
  </si>
  <si>
    <t>システム管理係</t>
    <rPh sb="4" eb="6">
      <t>カンリ</t>
    </rPh>
    <rPh sb="6" eb="7">
      <t>カカリ</t>
    </rPh>
    <phoneticPr fontId="6"/>
  </si>
  <si>
    <t>デジタル推進係</t>
    <rPh sb="4" eb="6">
      <t>スイシン</t>
    </rPh>
    <rPh sb="6" eb="7">
      <t>カカリ</t>
    </rPh>
    <phoneticPr fontId="6"/>
  </si>
  <si>
    <t>※児童家庭担当主幹を含む。</t>
    <rPh sb="1" eb="3">
      <t>ジドウ</t>
    </rPh>
    <rPh sb="3" eb="5">
      <t>カテイ</t>
    </rPh>
    <rPh sb="5" eb="7">
      <t>タントウ</t>
    </rPh>
    <rPh sb="7" eb="9">
      <t>シュカン</t>
    </rPh>
    <rPh sb="10" eb="11">
      <t>フク</t>
    </rPh>
    <phoneticPr fontId="6"/>
  </si>
  <si>
    <t>※介護長寿担当主幹を含む。</t>
    <rPh sb="1" eb="3">
      <t>カイゴ</t>
    </rPh>
    <rPh sb="3" eb="5">
      <t>チョウジュ</t>
    </rPh>
    <rPh sb="5" eb="7">
      <t>タントウ</t>
    </rPh>
    <rPh sb="7" eb="9">
      <t>シュカン</t>
    </rPh>
    <rPh sb="10" eb="11">
      <t>フク</t>
    </rPh>
    <phoneticPr fontId="6"/>
  </si>
  <si>
    <t>基地跡地計画係</t>
    <rPh sb="0" eb="2">
      <t>キチ</t>
    </rPh>
    <rPh sb="2" eb="4">
      <t>アトチ</t>
    </rPh>
    <rPh sb="4" eb="6">
      <t>ケイカク</t>
    </rPh>
    <rPh sb="6" eb="7">
      <t>カカリ</t>
    </rPh>
    <phoneticPr fontId="6"/>
  </si>
  <si>
    <t>基地跡地推進係</t>
    <rPh sb="0" eb="2">
      <t>キチ</t>
    </rPh>
    <rPh sb="2" eb="4">
      <t>アトチ</t>
    </rPh>
    <rPh sb="4" eb="6">
      <t>スイシン</t>
    </rPh>
    <rPh sb="6" eb="7">
      <t>カカリ</t>
    </rPh>
    <phoneticPr fontId="6"/>
  </si>
  <si>
    <t>※GIGAスクール担当主幹を含む。</t>
    <rPh sb="9" eb="11">
      <t>タントウ</t>
    </rPh>
    <rPh sb="11" eb="13">
      <t>シュカン</t>
    </rPh>
    <rPh sb="14" eb="15">
      <t>フク</t>
    </rPh>
    <phoneticPr fontId="6"/>
  </si>
  <si>
    <t>大城ちえ子</t>
    <rPh sb="0" eb="2">
      <t>オオシロ</t>
    </rPh>
    <rPh sb="4" eb="5">
      <t>コ</t>
    </rPh>
    <phoneticPr fontId="6" alignment="distributed"/>
  </si>
  <si>
    <t>上大謝名</t>
    <rPh sb="0" eb="1">
      <t>ウエ</t>
    </rPh>
    <rPh sb="1" eb="4">
      <t>オオジャナ</t>
    </rPh>
    <phoneticPr fontId="6" alignment="distributed"/>
  </si>
  <si>
    <t>嘉数ハイツ</t>
    <rPh sb="0" eb="2">
      <t>カカズ</t>
    </rPh>
    <phoneticPr fontId="6" alignment="distributed"/>
  </si>
  <si>
    <t>泉川　智枝子</t>
    <rPh sb="0" eb="2">
      <t>イズミカワ</t>
    </rPh>
    <rPh sb="3" eb="4">
      <t>チ</t>
    </rPh>
    <rPh sb="4" eb="5">
      <t>エ</t>
    </rPh>
    <rPh sb="5" eb="6">
      <t>コ</t>
    </rPh>
    <phoneticPr fontId="6" alignment="distributed"/>
  </si>
  <si>
    <t>大謝名団地</t>
    <rPh sb="0" eb="3">
      <t>オオジャナ</t>
    </rPh>
    <rPh sb="3" eb="5">
      <t>ダンチ</t>
    </rPh>
    <phoneticPr fontId="6" alignment="distributed"/>
  </si>
  <si>
    <t>中原区</t>
    <rPh sb="0" eb="2">
      <t>ナカハラ</t>
    </rPh>
    <rPh sb="2" eb="3">
      <t>ク</t>
    </rPh>
    <phoneticPr fontId="6" alignment="distributed"/>
  </si>
  <si>
    <t>愛知区</t>
    <rPh sb="0" eb="2">
      <t>アイチ</t>
    </rPh>
    <rPh sb="2" eb="3">
      <t>ク</t>
    </rPh>
    <phoneticPr fontId="6" alignment="distributed"/>
  </si>
  <si>
    <t>仲村清</t>
    <rPh sb="0" eb="2">
      <t>　ナ　カ　ム　ラ　　　　　　　キヨシ</t>
    </rPh>
    <phoneticPr fontId="6" alignment="distributed"/>
  </si>
  <si>
    <t>宜野湾区</t>
    <rPh sb="0" eb="3">
      <t>ギノワン</t>
    </rPh>
    <rPh sb="3" eb="4">
      <t>ク</t>
    </rPh>
    <phoneticPr fontId="6" alignment="distributed"/>
  </si>
  <si>
    <t>佐藤　堅太郎</t>
    <rPh sb="0" eb="2">
      <t>サトウ</t>
    </rPh>
    <rPh sb="3" eb="6">
      <t>ケンタロウ</t>
    </rPh>
    <phoneticPr fontId="6" alignment="distributed"/>
  </si>
  <si>
    <t>長田区</t>
    <rPh sb="0" eb="2">
      <t>ナガタ</t>
    </rPh>
    <rPh sb="2" eb="3">
      <t>ク</t>
    </rPh>
    <phoneticPr fontId="6" alignment="distributed"/>
  </si>
  <si>
    <t>島袋　清</t>
    <rPh sb="0" eb="2">
      <t>シマブクロ</t>
    </rPh>
    <rPh sb="3" eb="4">
      <t>キヨシ</t>
    </rPh>
    <phoneticPr fontId="6"/>
  </si>
  <si>
    <t>我如古区</t>
    <rPh sb="0" eb="3">
      <t>ガネコ</t>
    </rPh>
    <rPh sb="3" eb="4">
      <t>ク</t>
    </rPh>
    <phoneticPr fontId="6" alignment="distributed"/>
  </si>
  <si>
    <t>長嶺将明</t>
    <rPh sb="0" eb="2">
      <t>ナガミネ</t>
    </rPh>
    <rPh sb="2" eb="4">
      <t>マサアキ</t>
    </rPh>
    <phoneticPr fontId="6" alignment="distributed"/>
  </si>
  <si>
    <t>真栄原区</t>
    <rPh sb="0" eb="3">
      <t>マエハラ</t>
    </rPh>
    <rPh sb="3" eb="4">
      <t>ク</t>
    </rPh>
    <phoneticPr fontId="6" alignment="distributed"/>
  </si>
  <si>
    <t>伊波　稔</t>
    <rPh sb="0" eb="2">
      <t>　イ　　　　　　ハ　　　　　　ミノル</t>
    </rPh>
    <phoneticPr fontId="6" alignment="distributed"/>
  </si>
  <si>
    <t>嘉数区</t>
    <rPh sb="0" eb="2">
      <t>カカズ</t>
    </rPh>
    <rPh sb="2" eb="3">
      <t>ク</t>
    </rPh>
    <phoneticPr fontId="6" alignment="distributed"/>
  </si>
  <si>
    <t>大謝名区</t>
    <rPh sb="0" eb="3">
      <t>オオジャナ</t>
    </rPh>
    <rPh sb="3" eb="4">
      <t>ク</t>
    </rPh>
    <phoneticPr fontId="6" alignment="distributed"/>
  </si>
  <si>
    <t>宇地泊区</t>
    <rPh sb="0" eb="3">
      <t>ウチドマリ</t>
    </rPh>
    <rPh sb="3" eb="4">
      <t>ク</t>
    </rPh>
    <phoneticPr fontId="6" alignment="distributed"/>
  </si>
  <si>
    <t>名　　　城　　　清</t>
    <rPh sb="0" eb="1">
      <t>ナ</t>
    </rPh>
    <rPh sb="4" eb="5">
      <t>シロ　　　　　　キヨシ</t>
    </rPh>
    <phoneticPr fontId="6" alignment="distributed"/>
  </si>
  <si>
    <t>真志喜区</t>
    <rPh sb="0" eb="3">
      <t>マシキ</t>
    </rPh>
    <rPh sb="3" eb="4">
      <t>ク</t>
    </rPh>
    <phoneticPr fontId="6" alignment="distributed"/>
  </si>
  <si>
    <t>末吉　孝行</t>
    <rPh sb="0" eb="2">
      <t>スエヨシ</t>
    </rPh>
    <rPh sb="3" eb="5">
      <t>タカユキ</t>
    </rPh>
    <phoneticPr fontId="6" alignment="distributed"/>
  </si>
  <si>
    <t>大山区</t>
    <rPh sb="0" eb="2">
      <t>オオヤマ</t>
    </rPh>
    <rPh sb="2" eb="3">
      <t>ク</t>
    </rPh>
    <phoneticPr fontId="6" alignment="distributed"/>
  </si>
  <si>
    <t>安良城　かつみ</t>
    <rPh sb="0" eb="3">
      <t>アラシロ</t>
    </rPh>
    <phoneticPr fontId="6" alignment="distributed"/>
  </si>
  <si>
    <t>伊佐区</t>
    <rPh sb="0" eb="2">
      <t>イサ</t>
    </rPh>
    <rPh sb="2" eb="3">
      <t>ク</t>
    </rPh>
    <phoneticPr fontId="6" alignment="distributed"/>
  </si>
  <si>
    <t>知念　桂子</t>
    <rPh sb="0" eb="2">
      <t>チネン</t>
    </rPh>
    <rPh sb="3" eb="5">
      <t>ケイコ</t>
    </rPh>
    <phoneticPr fontId="6" alignment="distributed"/>
  </si>
  <si>
    <t>喜友名区</t>
    <rPh sb="0" eb="3">
      <t>キ　ユ　ウ　ナ</t>
    </rPh>
    <rPh sb="3" eb="4">
      <t>ク</t>
    </rPh>
    <phoneticPr fontId="6" alignment="distributed"/>
  </si>
  <si>
    <t>山城　百合子</t>
    <rPh sb="0" eb="2">
      <t>ヤマシロ</t>
    </rPh>
    <rPh sb="3" eb="6">
      <t>ユリコ</t>
    </rPh>
    <phoneticPr fontId="6" alignment="distributed"/>
  </si>
  <si>
    <t>新城区</t>
    <rPh sb="0" eb="2">
      <t>アラグスク</t>
    </rPh>
    <rPh sb="2" eb="3">
      <t>ク</t>
    </rPh>
    <phoneticPr fontId="6" alignment="distributed"/>
  </si>
  <si>
    <t>渡名喜庸松</t>
    <rPh sb="0" eb="3">
      <t>トナキ</t>
    </rPh>
    <rPh sb="3" eb="4">
      <t>ヨウショウ</t>
    </rPh>
    <phoneticPr fontId="6" alignment="distributed"/>
  </si>
  <si>
    <t>普天間3区</t>
    <rPh sb="0" eb="5">
      <t>フテンマサンク</t>
    </rPh>
    <phoneticPr fontId="6" alignment="distributed"/>
  </si>
  <si>
    <t>普天間2区</t>
    <rPh sb="0" eb="5">
      <t>フテンマニク</t>
    </rPh>
    <phoneticPr fontId="6" alignment="distributed"/>
  </si>
  <si>
    <t>新垣　隆</t>
    <rPh sb="0" eb="2">
      <t>ア　ラ　カ　キ</t>
    </rPh>
    <rPh sb="3" eb="4">
      <t>　　　　　　タカシ</t>
    </rPh>
    <phoneticPr fontId="6" alignment="noControl"/>
  </si>
  <si>
    <t>普天間1区</t>
    <rPh sb="0" eb="5">
      <t>フテンマイック</t>
    </rPh>
    <phoneticPr fontId="6" alignment="distributed"/>
  </si>
  <si>
    <t>具志堅　幸一</t>
    <rPh sb="0" eb="3">
      <t>グシケン</t>
    </rPh>
    <rPh sb="4" eb="6">
      <t>コウイチ</t>
    </rPh>
    <phoneticPr fontId="6" alignment="distributed"/>
  </si>
  <si>
    <t>野嵩3区</t>
    <rPh sb="0" eb="4">
      <t>ノダケサンク</t>
    </rPh>
    <phoneticPr fontId="6" alignment="distributed"/>
  </si>
  <si>
    <t>新城　清子　　</t>
    <rPh sb="0" eb="5">
      <t>シンジョウキヨコ</t>
    </rPh>
    <phoneticPr fontId="6" alignment="distributed"/>
  </si>
  <si>
    <t>野嵩2区</t>
    <rPh sb="0" eb="4">
      <t>ノダケニク</t>
    </rPh>
    <phoneticPr fontId="6" alignment="distributed"/>
  </si>
  <si>
    <t>新城　嘉隆</t>
    <rPh sb="0" eb="5">
      <t>シンジョウヨシタカ</t>
    </rPh>
    <phoneticPr fontId="6" alignment="distributed"/>
  </si>
  <si>
    <t>野嵩1区</t>
    <rPh sb="0" eb="4">
      <t>ノダケイック</t>
    </rPh>
    <phoneticPr fontId="6" alignment="distributed"/>
  </si>
  <si>
    <t>　新城二丁目29番1号</t>
    <phoneticPr fontId="6"/>
  </si>
  <si>
    <t>　赤道一丁目18番2号
（中原区自治会仮事務所）</t>
    <phoneticPr fontId="6"/>
  </si>
  <si>
    <t>防災危機管理室</t>
    <rPh sb="0" eb="2">
      <t>ボウサイ</t>
    </rPh>
    <rPh sb="2" eb="4">
      <t>キキ</t>
    </rPh>
    <rPh sb="4" eb="6">
      <t>カンリ</t>
    </rPh>
    <rPh sb="6" eb="7">
      <t>シツ</t>
    </rPh>
    <phoneticPr fontId="6"/>
  </si>
  <si>
    <t>　　※危機管理監兼務</t>
    <rPh sb="3" eb="5">
      <t>キキ</t>
    </rPh>
    <rPh sb="5" eb="7">
      <t>カンリ</t>
    </rPh>
    <rPh sb="7" eb="8">
      <t>カン</t>
    </rPh>
    <rPh sb="8" eb="10">
      <t>ケンム</t>
    </rPh>
    <phoneticPr fontId="6"/>
  </si>
  <si>
    <t>　　※総務課長兼務</t>
    <rPh sb="3" eb="5">
      <t>ソウム</t>
    </rPh>
    <rPh sb="5" eb="7">
      <t>カチョウ</t>
    </rPh>
    <rPh sb="7" eb="9">
      <t>ケンム</t>
    </rPh>
    <phoneticPr fontId="6"/>
  </si>
  <si>
    <t>　　※企画政策課長兼務</t>
    <rPh sb="3" eb="5">
      <t>キカク</t>
    </rPh>
    <rPh sb="5" eb="7">
      <t>セイサク</t>
    </rPh>
    <rPh sb="7" eb="8">
      <t>カ</t>
    </rPh>
    <rPh sb="8" eb="9">
      <t>チョウ</t>
    </rPh>
    <rPh sb="9" eb="11">
      <t>ケンム</t>
    </rPh>
    <phoneticPr fontId="6"/>
  </si>
  <si>
    <t>デジタル推進課</t>
    <rPh sb="4" eb="6">
      <t>スイシン</t>
    </rPh>
    <rPh sb="6" eb="7">
      <t>カ</t>
    </rPh>
    <phoneticPr fontId="6"/>
  </si>
  <si>
    <t>行政経営室</t>
    <rPh sb="0" eb="2">
      <t>ギョウセイ</t>
    </rPh>
    <rPh sb="2" eb="4">
      <t>ケイエイ</t>
    </rPh>
    <rPh sb="4" eb="5">
      <t>シツ</t>
    </rPh>
    <phoneticPr fontId="6"/>
  </si>
  <si>
    <t>生活安全課</t>
    <rPh sb="0" eb="2">
      <t>セイカツ</t>
    </rPh>
    <rPh sb="2" eb="5">
      <t>アンゼンカ</t>
    </rPh>
    <phoneticPr fontId="6"/>
  </si>
  <si>
    <t>市民協働課</t>
    <rPh sb="0" eb="2">
      <t>シミン</t>
    </rPh>
    <rPh sb="2" eb="4">
      <t>キョウドウ</t>
    </rPh>
    <rPh sb="4" eb="5">
      <t>カ</t>
    </rPh>
    <phoneticPr fontId="6"/>
  </si>
  <si>
    <t>平和交流係</t>
    <rPh sb="0" eb="2">
      <t>ヘイワ</t>
    </rPh>
    <rPh sb="2" eb="4">
      <t>コウリュウ</t>
    </rPh>
    <rPh sb="4" eb="5">
      <t>カカリ</t>
    </rPh>
    <phoneticPr fontId="6"/>
  </si>
  <si>
    <t>男女共同係</t>
    <rPh sb="0" eb="2">
      <t>ダンジョ</t>
    </rPh>
    <rPh sb="2" eb="4">
      <t>キョウドウ</t>
    </rPh>
    <rPh sb="4" eb="5">
      <t>カカリ</t>
    </rPh>
    <phoneticPr fontId="6"/>
  </si>
  <si>
    <t>雇用企業係</t>
    <rPh sb="0" eb="2">
      <t>コヨウ</t>
    </rPh>
    <rPh sb="2" eb="4">
      <t>キギョウ</t>
    </rPh>
    <rPh sb="4" eb="5">
      <t>カカリ</t>
    </rPh>
    <phoneticPr fontId="6"/>
  </si>
  <si>
    <t>農林水産係</t>
    <rPh sb="0" eb="2">
      <t>ノウリン</t>
    </rPh>
    <rPh sb="2" eb="4">
      <t>スイサン</t>
    </rPh>
    <rPh sb="4" eb="5">
      <t>カカリ</t>
    </rPh>
    <phoneticPr fontId="6"/>
  </si>
  <si>
    <t>※企業誘致担当主幹を含む。</t>
    <rPh sb="1" eb="3">
      <t>キギョウ</t>
    </rPh>
    <rPh sb="3" eb="5">
      <t>ユウチ</t>
    </rPh>
    <rPh sb="5" eb="7">
      <t>タントウ</t>
    </rPh>
    <rPh sb="7" eb="9">
      <t>シュカン</t>
    </rPh>
    <rPh sb="10" eb="11">
      <t>フク</t>
    </rPh>
    <phoneticPr fontId="6"/>
  </si>
  <si>
    <t>観光スポーツ課</t>
    <rPh sb="0" eb="2">
      <t>カンコウ</t>
    </rPh>
    <rPh sb="6" eb="7">
      <t>カ</t>
    </rPh>
    <phoneticPr fontId="6"/>
  </si>
  <si>
    <t>観光振興係</t>
    <rPh sb="0" eb="2">
      <t>カンコウ</t>
    </rPh>
    <rPh sb="2" eb="4">
      <t>シンコウ</t>
    </rPh>
    <rPh sb="4" eb="5">
      <t>カカリ</t>
    </rPh>
    <phoneticPr fontId="6"/>
  </si>
  <si>
    <t>スポーツ振興係</t>
    <rPh sb="4" eb="6">
      <t>シンコウ</t>
    </rPh>
    <rPh sb="6" eb="7">
      <t>カカリ</t>
    </rPh>
    <phoneticPr fontId="6"/>
  </si>
  <si>
    <t>障がい福祉課</t>
    <rPh sb="0" eb="1">
      <t>ショウ</t>
    </rPh>
    <rPh sb="3" eb="6">
      <t>フクシカ</t>
    </rPh>
    <phoneticPr fontId="6"/>
  </si>
  <si>
    <t>保護課</t>
    <rPh sb="0" eb="2">
      <t>ホゴ</t>
    </rPh>
    <rPh sb="2" eb="3">
      <t>カ</t>
    </rPh>
    <phoneticPr fontId="6"/>
  </si>
  <si>
    <t>保護一係</t>
    <rPh sb="0" eb="2">
      <t>ホゴ</t>
    </rPh>
    <rPh sb="2" eb="3">
      <t>イチ</t>
    </rPh>
    <rPh sb="3" eb="4">
      <t>カカリ</t>
    </rPh>
    <phoneticPr fontId="6"/>
  </si>
  <si>
    <t>保護二係</t>
    <rPh sb="0" eb="2">
      <t>ホゴ</t>
    </rPh>
    <rPh sb="2" eb="3">
      <t>ニ</t>
    </rPh>
    <rPh sb="3" eb="4">
      <t>カカリ</t>
    </rPh>
    <phoneticPr fontId="6"/>
  </si>
  <si>
    <t>保護四係</t>
    <rPh sb="0" eb="2">
      <t>ホゴ</t>
    </rPh>
    <rPh sb="2" eb="3">
      <t>ヨン</t>
    </rPh>
    <rPh sb="3" eb="4">
      <t>カカリ</t>
    </rPh>
    <phoneticPr fontId="6"/>
  </si>
  <si>
    <t>医療介護係</t>
    <rPh sb="0" eb="2">
      <t>イリョウ</t>
    </rPh>
    <rPh sb="2" eb="4">
      <t>カイゴ</t>
    </rPh>
    <rPh sb="4" eb="5">
      <t>カカリ</t>
    </rPh>
    <phoneticPr fontId="6"/>
  </si>
  <si>
    <t>こども政策課</t>
    <rPh sb="3" eb="5">
      <t>セイサク</t>
    </rPh>
    <rPh sb="5" eb="6">
      <t>カ</t>
    </rPh>
    <phoneticPr fontId="6"/>
  </si>
  <si>
    <t>こども政策係</t>
    <rPh sb="3" eb="5">
      <t>セイサク</t>
    </rPh>
    <rPh sb="5" eb="6">
      <t>カカ</t>
    </rPh>
    <phoneticPr fontId="6"/>
  </si>
  <si>
    <t>うなばら保育所</t>
    <rPh sb="4" eb="6">
      <t>ホイク</t>
    </rPh>
    <rPh sb="6" eb="7">
      <t>ショ</t>
    </rPh>
    <phoneticPr fontId="6"/>
  </si>
  <si>
    <t>宜野湾保育所</t>
    <rPh sb="0" eb="3">
      <t>ギノワン</t>
    </rPh>
    <rPh sb="3" eb="5">
      <t>ホイク</t>
    </rPh>
    <rPh sb="5" eb="6">
      <t>ショ</t>
    </rPh>
    <phoneticPr fontId="6"/>
  </si>
  <si>
    <t>児童家庭課</t>
    <rPh sb="0" eb="2">
      <t>ジドウ</t>
    </rPh>
    <rPh sb="2" eb="4">
      <t>カテイ</t>
    </rPh>
    <rPh sb="4" eb="5">
      <t>カ</t>
    </rPh>
    <phoneticPr fontId="6"/>
  </si>
  <si>
    <t>児童家庭係</t>
    <rPh sb="0" eb="2">
      <t>ジドウ</t>
    </rPh>
    <rPh sb="2" eb="4">
      <t>カテイ</t>
    </rPh>
    <rPh sb="4" eb="5">
      <t>カカリ</t>
    </rPh>
    <phoneticPr fontId="6"/>
  </si>
  <si>
    <t>手当一係</t>
    <rPh sb="0" eb="2">
      <t>テアテ</t>
    </rPh>
    <rPh sb="2" eb="3">
      <t>イチ</t>
    </rPh>
    <rPh sb="3" eb="4">
      <t>カカリ</t>
    </rPh>
    <phoneticPr fontId="6"/>
  </si>
  <si>
    <t>手当二係</t>
    <rPh sb="0" eb="2">
      <t>テアテ</t>
    </rPh>
    <rPh sb="2" eb="3">
      <t>ニ</t>
    </rPh>
    <rPh sb="3" eb="4">
      <t>カカリ</t>
    </rPh>
    <phoneticPr fontId="6"/>
  </si>
  <si>
    <t>建築指導課</t>
    <rPh sb="0" eb="2">
      <t>ケンチク</t>
    </rPh>
    <rPh sb="2" eb="5">
      <t>シドウカ</t>
    </rPh>
    <phoneticPr fontId="6"/>
  </si>
  <si>
    <t>建築審査係</t>
    <rPh sb="0" eb="2">
      <t>ケンチク</t>
    </rPh>
    <rPh sb="2" eb="4">
      <t>シンサ</t>
    </rPh>
    <rPh sb="4" eb="5">
      <t>カカリ</t>
    </rPh>
    <phoneticPr fontId="6"/>
  </si>
  <si>
    <t>市営住宅係</t>
    <rPh sb="0" eb="2">
      <t>シエイ</t>
    </rPh>
    <rPh sb="2" eb="4">
      <t>ジュウタク</t>
    </rPh>
    <rPh sb="4" eb="5">
      <t>カカリ</t>
    </rPh>
    <phoneticPr fontId="6"/>
  </si>
  <si>
    <t>道路整備課</t>
    <rPh sb="0" eb="2">
      <t>ドウロ</t>
    </rPh>
    <rPh sb="2" eb="4">
      <t>セイビ</t>
    </rPh>
    <rPh sb="4" eb="5">
      <t>カ</t>
    </rPh>
    <phoneticPr fontId="6"/>
  </si>
  <si>
    <t>道路管理係</t>
    <rPh sb="0" eb="2">
      <t>ドウロ</t>
    </rPh>
    <rPh sb="2" eb="4">
      <t>カンリ</t>
    </rPh>
    <rPh sb="4" eb="5">
      <t>カカリ</t>
    </rPh>
    <phoneticPr fontId="6"/>
  </si>
  <si>
    <t>道路一係</t>
    <rPh sb="0" eb="2">
      <t>ドウロ</t>
    </rPh>
    <rPh sb="2" eb="3">
      <t>イチ</t>
    </rPh>
    <rPh sb="3" eb="4">
      <t>カカリ</t>
    </rPh>
    <phoneticPr fontId="6"/>
  </si>
  <si>
    <t>道路二係</t>
    <rPh sb="0" eb="2">
      <t>ドウロ</t>
    </rPh>
    <rPh sb="2" eb="3">
      <t>ニ</t>
    </rPh>
    <rPh sb="3" eb="4">
      <t>カカリ</t>
    </rPh>
    <phoneticPr fontId="6"/>
  </si>
  <si>
    <t>用地一係</t>
    <rPh sb="0" eb="2">
      <t>ヨウチ</t>
    </rPh>
    <rPh sb="2" eb="3">
      <t>イチ</t>
    </rPh>
    <rPh sb="3" eb="4">
      <t>カカリ</t>
    </rPh>
    <phoneticPr fontId="6"/>
  </si>
  <si>
    <t>用地二係</t>
    <rPh sb="0" eb="2">
      <t>ヨウチ</t>
    </rPh>
    <rPh sb="2" eb="3">
      <t>ニ</t>
    </rPh>
    <rPh sb="3" eb="4">
      <t>カカリ</t>
    </rPh>
    <phoneticPr fontId="6"/>
  </si>
  <si>
    <t>工事一係</t>
    <rPh sb="0" eb="2">
      <t>コウジ</t>
    </rPh>
    <rPh sb="2" eb="3">
      <t>イチ</t>
    </rPh>
    <rPh sb="3" eb="4">
      <t>カカリ</t>
    </rPh>
    <phoneticPr fontId="6"/>
  </si>
  <si>
    <t>工事二係</t>
    <rPh sb="0" eb="2">
      <t>コウジ</t>
    </rPh>
    <rPh sb="2" eb="3">
      <t>ニ</t>
    </rPh>
    <rPh sb="3" eb="4">
      <t>カカリ</t>
    </rPh>
    <phoneticPr fontId="6"/>
  </si>
  <si>
    <t>基地跡地推進課</t>
    <rPh sb="0" eb="2">
      <t>キチ</t>
    </rPh>
    <rPh sb="2" eb="4">
      <t>アトチ</t>
    </rPh>
    <rPh sb="4" eb="6">
      <t>スイシン</t>
    </rPh>
    <rPh sb="6" eb="7">
      <t>カ</t>
    </rPh>
    <phoneticPr fontId="6"/>
  </si>
  <si>
    <t>文化振興係</t>
    <rPh sb="0" eb="2">
      <t>ブンカ</t>
    </rPh>
    <rPh sb="2" eb="4">
      <t>シンコウ</t>
    </rPh>
    <rPh sb="4" eb="5">
      <t>カカリ</t>
    </rPh>
    <phoneticPr fontId="6"/>
  </si>
  <si>
    <t>給食会計係</t>
    <rPh sb="0" eb="2">
      <t>キュウショク</t>
    </rPh>
    <rPh sb="2" eb="4">
      <t>カイケイ</t>
    </rPh>
    <rPh sb="4" eb="5">
      <t>カカリ</t>
    </rPh>
    <phoneticPr fontId="6"/>
  </si>
  <si>
    <t>※議事担当主幹を含む。</t>
    <rPh sb="1" eb="3">
      <t>ギジ</t>
    </rPh>
    <rPh sb="3" eb="5">
      <t>タントウ</t>
    </rPh>
    <rPh sb="5" eb="7">
      <t>シュカン</t>
    </rPh>
    <rPh sb="8" eb="9">
      <t>フク</t>
    </rPh>
    <phoneticPr fontId="6"/>
  </si>
  <si>
    <t>宜野湾学校給食センター</t>
    <phoneticPr fontId="6"/>
  </si>
  <si>
    <t>はごろも学校給食センター</t>
    <phoneticPr fontId="6"/>
  </si>
  <si>
    <t>はごろも学習センター</t>
    <phoneticPr fontId="6"/>
  </si>
  <si>
    <t>消防署　　我如古出張所</t>
    <phoneticPr fontId="6"/>
  </si>
  <si>
    <t>消防署　　真志喜出張所</t>
    <phoneticPr fontId="6"/>
  </si>
  <si>
    <t>うなばら保育所</t>
    <phoneticPr fontId="6"/>
  </si>
  <si>
    <t>宜野湾保育所</t>
    <phoneticPr fontId="6"/>
  </si>
  <si>
    <t>宜野湾産業展示館（トロピカルハウス）</t>
    <phoneticPr fontId="6"/>
  </si>
  <si>
    <t>市立グラウンド</t>
    <phoneticPr fontId="6"/>
  </si>
  <si>
    <t>多目的運動場</t>
    <phoneticPr fontId="6"/>
  </si>
  <si>
    <t>人材育成交流センターめぶき</t>
    <phoneticPr fontId="6"/>
  </si>
  <si>
    <t>男女共同参画支援センターふくふく</t>
    <phoneticPr fontId="6"/>
  </si>
  <si>
    <t>宜野湾ベイサイド情報センター</t>
    <phoneticPr fontId="6"/>
  </si>
  <si>
    <t>宇地泊３－７－１</t>
    <phoneticPr fontId="6"/>
  </si>
  <si>
    <r>
      <t>伊利原老人福祉センター</t>
    </r>
    <r>
      <rPr>
        <sz val="9"/>
        <rFont val="ＭＳ 明朝"/>
        <family val="1"/>
        <charset val="128"/>
      </rPr>
      <t>（願寿ひろば伊利原）</t>
    </r>
    <phoneticPr fontId="6"/>
  </si>
  <si>
    <t>交通裁判総合庁舎裁判所</t>
    <phoneticPr fontId="6"/>
  </si>
  <si>
    <t>我如古２－３７－１３</t>
    <phoneticPr fontId="6"/>
  </si>
  <si>
    <t>倉浜衛生施設組合宜野湾清水苑</t>
    <phoneticPr fontId="6"/>
  </si>
  <si>
    <t>大謝名郵便局</t>
    <phoneticPr fontId="6"/>
  </si>
  <si>
    <t>宇地泊２－１０－１</t>
    <phoneticPr fontId="6"/>
  </si>
  <si>
    <t>大山７－１０－２７</t>
    <rPh sb="0" eb="2">
      <t>オオヤマ</t>
    </rPh>
    <phoneticPr fontId="6"/>
  </si>
  <si>
    <t>９４２－２２００</t>
    <phoneticPr fontId="6"/>
  </si>
  <si>
    <t>宜野湾郵便局</t>
    <phoneticPr fontId="6"/>
  </si>
  <si>
    <t>まりりんぎのわん　宜野湾マリン支援センター</t>
    <phoneticPr fontId="6"/>
  </si>
  <si>
    <t>給与係</t>
    <rPh sb="0" eb="2">
      <t>キュウヨ</t>
    </rPh>
    <rPh sb="2" eb="3">
      <t>カカリ</t>
    </rPh>
    <phoneticPr fontId="6"/>
  </si>
  <si>
    <t>　　※生活安全課長兼務</t>
    <rPh sb="3" eb="5">
      <t>セイカツ</t>
    </rPh>
    <rPh sb="5" eb="8">
      <t>アンゼンカ</t>
    </rPh>
    <rPh sb="7" eb="9">
      <t>カチョウ</t>
    </rPh>
    <rPh sb="9" eb="11">
      <t>ケンム</t>
    </rPh>
    <phoneticPr fontId="6"/>
  </si>
  <si>
    <t>審査管理係</t>
    <rPh sb="0" eb="2">
      <t>シンサ</t>
    </rPh>
    <rPh sb="2" eb="4">
      <t>カンリ</t>
    </rPh>
    <rPh sb="4" eb="5">
      <t>カカリ</t>
    </rPh>
    <phoneticPr fontId="6"/>
  </si>
  <si>
    <t>　　※福祉総務課長兼務</t>
    <rPh sb="3" eb="5">
      <t>フクシ</t>
    </rPh>
    <rPh sb="5" eb="7">
      <t>ソウム</t>
    </rPh>
    <rPh sb="7" eb="9">
      <t>カチョウ</t>
    </rPh>
    <rPh sb="9" eb="11">
      <t>ケンム</t>
    </rPh>
    <phoneticPr fontId="6"/>
  </si>
  <si>
    <t>※認定こども園担当主幹を含む。</t>
    <rPh sb="1" eb="3">
      <t>ニンテイ</t>
    </rPh>
    <rPh sb="6" eb="7">
      <t>エン</t>
    </rPh>
    <rPh sb="7" eb="9">
      <t>タントウ</t>
    </rPh>
    <rPh sb="9" eb="11">
      <t>シュカン</t>
    </rPh>
    <rPh sb="12" eb="13">
      <t>フク</t>
    </rPh>
    <phoneticPr fontId="6"/>
  </si>
  <si>
    <t>　　※こども政策課長兼務</t>
    <rPh sb="6" eb="8">
      <t>セイサク</t>
    </rPh>
    <rPh sb="8" eb="9">
      <t>カ</t>
    </rPh>
    <rPh sb="9" eb="10">
      <t>チョウ</t>
    </rPh>
    <rPh sb="10" eb="12">
      <t>ケンム</t>
    </rPh>
    <phoneticPr fontId="6"/>
  </si>
  <si>
    <t>　　※介護長寿課長兼務</t>
    <rPh sb="3" eb="5">
      <t>カイゴ</t>
    </rPh>
    <rPh sb="5" eb="7">
      <t>チョウジュ</t>
    </rPh>
    <rPh sb="7" eb="9">
      <t>カチョウ</t>
    </rPh>
    <rPh sb="9" eb="11">
      <t>ケンム</t>
    </rPh>
    <phoneticPr fontId="6"/>
  </si>
  <si>
    <t>事業管理係</t>
    <phoneticPr fontId="6"/>
  </si>
  <si>
    <t>景観形成係</t>
    <rPh sb="0" eb="2">
      <t>ケイカン</t>
    </rPh>
    <rPh sb="2" eb="4">
      <t>ケイセイ</t>
    </rPh>
    <rPh sb="4" eb="5">
      <t>カカリ</t>
    </rPh>
    <phoneticPr fontId="6"/>
  </si>
  <si>
    <t>　　※都市計画課長兼務</t>
    <rPh sb="3" eb="5">
      <t>トシ</t>
    </rPh>
    <rPh sb="5" eb="7">
      <t>ケイカク</t>
    </rPh>
    <rPh sb="7" eb="8">
      <t>カ</t>
    </rPh>
    <rPh sb="8" eb="9">
      <t>チョウ</t>
    </rPh>
    <rPh sb="9" eb="11">
      <t>ケンム</t>
    </rPh>
    <phoneticPr fontId="6"/>
  </si>
  <si>
    <t>補償係</t>
    <rPh sb="0" eb="2">
      <t>ホショウ</t>
    </rPh>
    <rPh sb="2" eb="3">
      <t>カカリ</t>
    </rPh>
    <phoneticPr fontId="6"/>
  </si>
  <si>
    <t>　　※まち未来課長兼務</t>
    <rPh sb="5" eb="7">
      <t>ミライ</t>
    </rPh>
    <rPh sb="7" eb="9">
      <t>カチョウ</t>
    </rPh>
    <rPh sb="9" eb="11">
      <t>ケンム</t>
    </rPh>
    <phoneticPr fontId="6"/>
  </si>
  <si>
    <t>　※会計課長兼務</t>
    <rPh sb="2" eb="4">
      <t>カイケイ</t>
    </rPh>
    <rPh sb="4" eb="6">
      <t>カチョウ</t>
    </rPh>
    <rPh sb="6" eb="8">
      <t>ケンム</t>
    </rPh>
    <phoneticPr fontId="6"/>
  </si>
  <si>
    <t>　　※総務企画課長兼務</t>
    <rPh sb="3" eb="5">
      <t>ソウム</t>
    </rPh>
    <rPh sb="5" eb="7">
      <t>キカク</t>
    </rPh>
    <rPh sb="7" eb="9">
      <t>カチョウ</t>
    </rPh>
    <rPh sb="9" eb="11">
      <t>ケンム</t>
    </rPh>
    <phoneticPr fontId="6"/>
  </si>
  <si>
    <t>教育総務課</t>
    <rPh sb="0" eb="2">
      <t>キョウイク</t>
    </rPh>
    <rPh sb="2" eb="4">
      <t>ソウム</t>
    </rPh>
    <rPh sb="4" eb="5">
      <t>カ</t>
    </rPh>
    <phoneticPr fontId="6"/>
  </si>
  <si>
    <t>管理一係</t>
    <rPh sb="0" eb="2">
      <t>カンリ</t>
    </rPh>
    <rPh sb="2" eb="3">
      <t>イチ</t>
    </rPh>
    <rPh sb="3" eb="4">
      <t>カカリ</t>
    </rPh>
    <phoneticPr fontId="6"/>
  </si>
  <si>
    <t>管理二係</t>
    <rPh sb="0" eb="2">
      <t>カンリ</t>
    </rPh>
    <rPh sb="2" eb="3">
      <t>ニ</t>
    </rPh>
    <rPh sb="3" eb="4">
      <t>カカリ</t>
    </rPh>
    <phoneticPr fontId="6"/>
  </si>
  <si>
    <t>　　※教育総務課長兼務</t>
    <rPh sb="3" eb="5">
      <t>キョウイク</t>
    </rPh>
    <rPh sb="5" eb="7">
      <t>ソウム</t>
    </rPh>
    <rPh sb="7" eb="8">
      <t>カ</t>
    </rPh>
    <rPh sb="8" eb="9">
      <t>チョウ</t>
    </rPh>
    <rPh sb="9" eb="11">
      <t>ケンム</t>
    </rPh>
    <phoneticPr fontId="6"/>
  </si>
  <si>
    <t xml:space="preserve"> ※生涯学習課長兼中央公民館長を含む。</t>
    <rPh sb="2" eb="4">
      <t>ショウガイ</t>
    </rPh>
    <rPh sb="4" eb="6">
      <t>ガクシュウ</t>
    </rPh>
    <rPh sb="6" eb="8">
      <t>カチョウ</t>
    </rPh>
    <rPh sb="8" eb="9">
      <t>ケン</t>
    </rPh>
    <rPh sb="9" eb="11">
      <t>チュウオウ</t>
    </rPh>
    <rPh sb="11" eb="14">
      <t>コウミンカン</t>
    </rPh>
    <rPh sb="14" eb="15">
      <t>チョウ</t>
    </rPh>
    <rPh sb="16" eb="17">
      <t>フク</t>
    </rPh>
    <phoneticPr fontId="6"/>
  </si>
  <si>
    <t>※文化財整備担当技幹を含む。</t>
    <rPh sb="1" eb="4">
      <t>ブンカザイ</t>
    </rPh>
    <rPh sb="4" eb="6">
      <t>セイビ</t>
    </rPh>
    <rPh sb="6" eb="8">
      <t>タントウ</t>
    </rPh>
    <rPh sb="8" eb="10">
      <t>ギカン</t>
    </rPh>
    <rPh sb="11" eb="12">
      <t>フク</t>
    </rPh>
    <phoneticPr fontId="6"/>
  </si>
  <si>
    <t>※指導担当主幹を含む。</t>
    <rPh sb="1" eb="3">
      <t>シドウ</t>
    </rPh>
    <rPh sb="3" eb="5">
      <t>タントウ</t>
    </rPh>
    <rPh sb="5" eb="7">
      <t>シュカン</t>
    </rPh>
    <rPh sb="8" eb="9">
      <t>フク</t>
    </rPh>
    <phoneticPr fontId="6"/>
  </si>
  <si>
    <t>　　※学務課長兼務</t>
    <rPh sb="3" eb="5">
      <t>ガクム</t>
    </rPh>
    <rPh sb="5" eb="7">
      <t>カチョウ</t>
    </rPh>
    <rPh sb="7" eb="9">
      <t>ケンム</t>
    </rPh>
    <phoneticPr fontId="6"/>
  </si>
  <si>
    <t>宇地泊2丁目22番26号</t>
    <rPh sb="0" eb="3">
      <t>ウチドマリ</t>
    </rPh>
    <rPh sb="4" eb="6">
      <t>チョウメ</t>
    </rPh>
    <rPh sb="8" eb="9">
      <t>バン</t>
    </rPh>
    <rPh sb="11" eb="12">
      <t>ゴウ</t>
    </rPh>
    <phoneticPr fontId="6"/>
  </si>
  <si>
    <t>眞志喜　初枝</t>
    <rPh sb="0" eb="3">
      <t>マシキ</t>
    </rPh>
    <rPh sb="4" eb="6">
      <t>ハツエ</t>
    </rPh>
    <phoneticPr fontId="6" alignment="center"/>
  </si>
  <si>
    <t>運天　邦男</t>
    <rPh sb="0" eb="2">
      <t>ウンテン</t>
    </rPh>
    <rPh sb="3" eb="5">
      <t>クニオ</t>
    </rPh>
    <phoneticPr fontId="6" alignment="distributed"/>
  </si>
  <si>
    <t>大謝名５－２５－１３</t>
    <phoneticPr fontId="6"/>
  </si>
  <si>
    <t>令和7年1月1日現在</t>
    <phoneticPr fontId="6"/>
  </si>
  <si>
    <t>９６３－６０００</t>
    <phoneticPr fontId="6"/>
  </si>
  <si>
    <t>安次富　奈々子</t>
    <rPh sb="0" eb="3">
      <t>アシトミ</t>
    </rPh>
    <rPh sb="4" eb="7">
      <t>ナナコ</t>
    </rPh>
    <phoneticPr fontId="6" alignment="distributed"/>
  </si>
  <si>
    <t>大城　貴臣</t>
    <rPh sb="0" eb="2">
      <t>ダイシロ</t>
    </rPh>
    <rPh sb="3" eb="5">
      <t>タカオミ</t>
    </rPh>
    <phoneticPr fontId="6" alignment="distributed"/>
  </si>
  <si>
    <t>金城　信枝</t>
    <rPh sb="0" eb="2">
      <t>キンジョウ</t>
    </rPh>
    <rPh sb="3" eb="5">
      <t>ノブエ</t>
    </rPh>
    <phoneticPr fontId="6" alignment="noControl"/>
  </si>
  <si>
    <t>大屋正勝</t>
    <rPh sb="0" eb="2">
      <t>オオヤ</t>
    </rPh>
    <rPh sb="2" eb="4">
      <t>マサカツ</t>
    </rPh>
    <phoneticPr fontId="6" alignment="noControl"/>
  </si>
  <si>
    <t>資料：市民協働課</t>
    <rPh sb="3" eb="5">
      <t>シミン</t>
    </rPh>
    <rPh sb="5" eb="8">
      <t>キョウドウカ</t>
    </rPh>
    <phoneticPr fontId="6"/>
  </si>
  <si>
    <t>令和6年2月1日現在</t>
    <phoneticPr fontId="6"/>
  </si>
  <si>
    <r>
      <t>ユニオンですからスタジアム宜野湾（</t>
    </r>
    <r>
      <rPr>
        <sz val="10"/>
        <rFont val="ＭＳ 明朝"/>
        <family val="1"/>
        <charset val="128"/>
      </rPr>
      <t>市立野球場</t>
    </r>
    <r>
      <rPr>
        <sz val="9"/>
        <rFont val="ＭＳ 明朝"/>
        <family val="1"/>
        <charset val="128"/>
      </rPr>
      <t>）</t>
    </r>
    <phoneticPr fontId="6"/>
  </si>
  <si>
    <t>真志喜２－１－３</t>
    <phoneticPr fontId="6"/>
  </si>
  <si>
    <t>真栄原２－１２－７</t>
    <phoneticPr fontId="6"/>
  </si>
  <si>
    <t>宜野湾市行政組織図１（令和６年４月１日）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</si>
  <si>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※人事課に派遣者３名、休職者６名含む。</t>
    <phoneticPr fontId="6"/>
  </si>
  <si>
    <t>※企画政策担当主幹兼企画政策係長を含む。</t>
    <rPh sb="1" eb="3">
      <t>キカク</t>
    </rPh>
    <rPh sb="3" eb="5">
      <t>セイサク</t>
    </rPh>
    <rPh sb="5" eb="7">
      <t>タントウ</t>
    </rPh>
    <rPh sb="7" eb="9">
      <t>シュカン</t>
    </rPh>
    <rPh sb="9" eb="10">
      <t>ケン</t>
    </rPh>
    <rPh sb="10" eb="12">
      <t>キカク</t>
    </rPh>
    <rPh sb="12" eb="14">
      <t>セイサク</t>
    </rPh>
    <rPh sb="14" eb="15">
      <t>カカリ</t>
    </rPh>
    <rPh sb="15" eb="16">
      <t>チョウ</t>
    </rPh>
    <rPh sb="17" eb="18">
      <t>フク</t>
    </rPh>
    <phoneticPr fontId="6"/>
  </si>
  <si>
    <t>プロジェクト推進室</t>
    <rPh sb="6" eb="8">
      <t>スイシン</t>
    </rPh>
    <rPh sb="8" eb="9">
      <t>シツ</t>
    </rPh>
    <phoneticPr fontId="6"/>
  </si>
  <si>
    <t>プロジェクト推進係</t>
    <rPh sb="6" eb="8">
      <t>スイシン</t>
    </rPh>
    <rPh sb="8" eb="9">
      <t>カカリ</t>
    </rPh>
    <phoneticPr fontId="6"/>
  </si>
  <si>
    <t>※プロジェクト推進担当技幹を含む。</t>
    <rPh sb="7" eb="9">
      <t>スイシン</t>
    </rPh>
    <rPh sb="9" eb="11">
      <t>タントウ</t>
    </rPh>
    <rPh sb="11" eb="13">
      <t>ギカン</t>
    </rPh>
    <rPh sb="14" eb="15">
      <t>フク</t>
    </rPh>
    <phoneticPr fontId="6"/>
  </si>
  <si>
    <t>施設給付係</t>
    <rPh sb="0" eb="2">
      <t>シセツ</t>
    </rPh>
    <rPh sb="2" eb="4">
      <t>キュウフ</t>
    </rPh>
    <rPh sb="4" eb="5">
      <t>カカリ</t>
    </rPh>
    <phoneticPr fontId="6"/>
  </si>
  <si>
    <t>幼保支援係</t>
    <rPh sb="0" eb="2">
      <t>ヨウホ</t>
    </rPh>
    <rPh sb="2" eb="4">
      <t>シエン</t>
    </rPh>
    <rPh sb="4" eb="5">
      <t>カカリ</t>
    </rPh>
    <phoneticPr fontId="6"/>
  </si>
  <si>
    <t>※健康増進担当主幹を含む。</t>
    <rPh sb="1" eb="3">
      <t>ケンコウ</t>
    </rPh>
    <rPh sb="3" eb="5">
      <t>ゾウシン</t>
    </rPh>
    <rPh sb="5" eb="7">
      <t>タントウ</t>
    </rPh>
    <phoneticPr fontId="6"/>
  </si>
  <si>
    <t>※都市計画担当技幹兼都市計画
　係長を含む。</t>
    <rPh sb="1" eb="3">
      <t>トシ</t>
    </rPh>
    <rPh sb="3" eb="5">
      <t>ケイカク</t>
    </rPh>
    <rPh sb="5" eb="7">
      <t>タントウ</t>
    </rPh>
    <rPh sb="7" eb="9">
      <t>ギカン</t>
    </rPh>
    <rPh sb="9" eb="10">
      <t>ケン</t>
    </rPh>
    <rPh sb="10" eb="12">
      <t>トシ</t>
    </rPh>
    <rPh sb="12" eb="14">
      <t>ケイカク</t>
    </rPh>
    <rPh sb="16" eb="17">
      <t>カカリ</t>
    </rPh>
    <rPh sb="17" eb="18">
      <t>チョウ</t>
    </rPh>
    <phoneticPr fontId="6"/>
  </si>
  <si>
    <t>宜野湾市行政組織図２（令和６年４月１日）</t>
    <rPh sb="0" eb="3">
      <t>ギノワン</t>
    </rPh>
    <rPh sb="3" eb="6">
      <t>シギョウセイ</t>
    </rPh>
    <rPh sb="6" eb="8">
      <t>ソシキ</t>
    </rPh>
    <rPh sb="8" eb="9">
      <t>キコウヅ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phoneticPr fontId="6"/>
  </si>
  <si>
    <t>　　※総務課長兼務</t>
    <rPh sb="3" eb="5">
      <t>ソウム</t>
    </rPh>
    <rPh sb="5" eb="6">
      <t>カ</t>
    </rPh>
    <rPh sb="6" eb="7">
      <t>チョウ</t>
    </rPh>
    <rPh sb="7" eb="9">
      <t>ケンム</t>
    </rPh>
    <phoneticPr fontId="6"/>
  </si>
  <si>
    <t>※検査担当技幹を含む</t>
    <rPh sb="1" eb="3">
      <t>ケンサ</t>
    </rPh>
    <rPh sb="3" eb="5">
      <t>タントウ</t>
    </rPh>
    <rPh sb="5" eb="7">
      <t>ギカン</t>
    </rPh>
    <rPh sb="8" eb="9">
      <t>フク</t>
    </rPh>
    <phoneticPr fontId="6"/>
  </si>
  <si>
    <t>給排水設備係</t>
    <rPh sb="0" eb="3">
      <t>キュウハイスイ</t>
    </rPh>
    <rPh sb="3" eb="5">
      <t>セツビ</t>
    </rPh>
    <rPh sb="5" eb="6">
      <t>カカリ</t>
    </rPh>
    <phoneticPr fontId="6"/>
  </si>
  <si>
    <t>教育総務係</t>
    <rPh sb="0" eb="2">
      <t>キョウイク</t>
    </rPh>
    <rPh sb="2" eb="4">
      <t>ソウム</t>
    </rPh>
    <rPh sb="4" eb="5">
      <t>カカリ</t>
    </rPh>
    <phoneticPr fontId="6"/>
  </si>
  <si>
    <t>◎市 内 の 公 共 施 設</t>
    <phoneticPr fontId="6"/>
  </si>
  <si>
    <t xml:space="preserve">宜野湾市神山１－１－１ </t>
    <rPh sb="4" eb="6">
      <t>カミヤマ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</si>
</sst>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"/>
    <numFmt numFmtId="177" formatCode="0.000"/>
    <numFmt numFmtId="178" formatCode="0.0"/>
    <numFmt numFmtId="179" formatCode="0.00000"/>
    <numFmt numFmtId="180" formatCode="\(#,##0\)"/>
    <numFmt numFmtId="181" formatCode="0_);[Red]\(0\)"/>
    <numFmt numFmtId="182" formatCode="&quot;+&quot;#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i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 style="thin">
        <color indexed="64"/>
      </bottom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 style="thin">
        <color indexed="64"/>
      </top>
      <bottom/>
      <diagonal/>
    </border>
    <border>
      <left style="dashed">
        <color rgb="FFFF0000"/>
      </left>
      <right/>
      <top/>
      <bottom/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 style="dashed">
        <color rgb="FFFF0000"/>
      </left>
      <right/>
      <top style="dotted">
        <color rgb="FFFF0000"/>
      </top>
      <bottom/>
      <diagonal/>
    </border>
    <border>
      <left style="thin">
        <color indexed="64"/>
      </left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 style="thin">
        <color indexed="64"/>
      </right>
      <top/>
      <bottom style="thin">
        <color indexed="64"/>
      </bottom>
      <diagonal/>
    </border>
    <border>
      <left style="dotted">
        <color rgb="FFFF0000"/>
      </left>
      <right style="thin">
        <color indexed="64"/>
      </right>
      <top/>
      <bottom/>
      <diagonal/>
    </border>
    <border>
      <left style="dotted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63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distributed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4" xfId="0" applyFont="1" applyBorder="1" applyAlignment="1">
      <alignment horizontal="distributed" justifyLastLine="1"/>
    </xf>
    <xf numFmtId="0" fontId="13" fillId="0" borderId="15" xfId="0" applyFont="1" applyBorder="1" applyAlignment="1">
      <alignment horizontal="distributed" vertical="center" justifyLastLine="1"/>
    </xf>
    <xf numFmtId="0" fontId="14" fillId="0" borderId="0" xfId="0" applyFont="1"/>
    <xf numFmtId="0" fontId="13" fillId="0" borderId="16" xfId="0" applyFont="1" applyBorder="1" applyAlignment="1">
      <alignment horizontal="distributed" vertical="top" justifyLastLine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5" fillId="0" borderId="19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177" fontId="15" fillId="0" borderId="19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15" fillId="0" borderId="2" xfId="0" applyNumberFormat="1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3" fillId="0" borderId="14" xfId="0" applyFont="1" applyBorder="1" applyAlignment="1">
      <alignment horizontal="distributed" vertical="center" justifyLastLine="1"/>
    </xf>
    <xf numFmtId="0" fontId="15" fillId="0" borderId="19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20" xfId="0" applyFont="1" applyBorder="1"/>
    <xf numFmtId="0" fontId="15" fillId="0" borderId="6" xfId="0" applyFont="1" applyBorder="1"/>
    <xf numFmtId="0" fontId="15" fillId="0" borderId="6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 justifyLastLine="1"/>
    </xf>
    <xf numFmtId="0" fontId="13" fillId="0" borderId="2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178" fontId="15" fillId="0" borderId="19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0" fontId="15" fillId="0" borderId="20" xfId="0" applyFont="1" applyBorder="1" applyAlignment="1">
      <alignment horizontal="right" vertical="center"/>
    </xf>
    <xf numFmtId="177" fontId="15" fillId="0" borderId="19" xfId="0" applyNumberFormat="1" applyFont="1" applyBorder="1"/>
    <xf numFmtId="0" fontId="15" fillId="0" borderId="19" xfId="0" applyFont="1" applyBorder="1" applyAlignment="1">
      <alignment horizontal="right" vertical="center"/>
    </xf>
    <xf numFmtId="176" fontId="15" fillId="0" borderId="2" xfId="0" applyNumberFormat="1" applyFont="1" applyBorder="1"/>
    <xf numFmtId="0" fontId="17" fillId="0" borderId="0" xfId="4" applyFont="1" applyAlignment="1">
      <alignment vertical="center"/>
    </xf>
    <xf numFmtId="0" fontId="17" fillId="0" borderId="0" xfId="4" applyFont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3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19" fillId="0" borderId="8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15" fillId="2" borderId="19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9" xfId="0" applyFont="1" applyFill="1" applyBorder="1"/>
    <xf numFmtId="0" fontId="15" fillId="2" borderId="2" xfId="0" applyFont="1" applyFill="1" applyBorder="1"/>
    <xf numFmtId="0" fontId="15" fillId="2" borderId="7" xfId="0" applyFont="1" applyFill="1" applyBorder="1"/>
    <xf numFmtId="0" fontId="18" fillId="0" borderId="0" xfId="4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4" fillId="0" borderId="0" xfId="4" applyFont="1" applyAlignment="1">
      <alignment vertical="top" wrapText="1"/>
    </xf>
    <xf numFmtId="0" fontId="2" fillId="0" borderId="0" xfId="4" applyFont="1" applyAlignment="1">
      <alignment vertical="center" shrinkToFit="1"/>
    </xf>
    <xf numFmtId="0" fontId="17" fillId="0" borderId="0" xfId="4" applyFont="1" applyAlignment="1">
      <alignment horizontal="center" vertical="center"/>
    </xf>
    <xf numFmtId="180" fontId="17" fillId="0" borderId="0" xfId="4" applyNumberFormat="1" applyFont="1" applyAlignment="1">
      <alignment horizontal="center" vertical="center" shrinkToFit="1"/>
    </xf>
    <xf numFmtId="0" fontId="25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7" fillId="0" borderId="0" xfId="4" applyFont="1" applyAlignment="1">
      <alignment vertical="center" wrapText="1" shrinkToFit="1"/>
    </xf>
    <xf numFmtId="0" fontId="19" fillId="0" borderId="13" xfId="4" applyFont="1" applyBorder="1" applyAlignment="1">
      <alignment vertical="center"/>
    </xf>
    <xf numFmtId="0" fontId="19" fillId="0" borderId="34" xfId="4" applyFont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3" applyFont="1" applyAlignment="1">
      <alignment vertical="center" wrapText="1"/>
    </xf>
    <xf numFmtId="0" fontId="19" fillId="0" borderId="35" xfId="4" applyFont="1" applyBorder="1" applyAlignment="1">
      <alignment vertical="center"/>
    </xf>
    <xf numFmtId="0" fontId="19" fillId="0" borderId="0" xfId="4" applyFont="1" applyAlignment="1">
      <alignment vertical="center" shrinkToFit="1"/>
    </xf>
    <xf numFmtId="0" fontId="19" fillId="0" borderId="11" xfId="4" applyFont="1" applyBorder="1" applyAlignment="1">
      <alignment vertical="center"/>
    </xf>
    <xf numFmtId="0" fontId="14" fillId="0" borderId="0" xfId="4" applyFont="1" applyAlignment="1">
      <alignment vertical="center" wrapText="1"/>
    </xf>
    <xf numFmtId="0" fontId="19" fillId="0" borderId="22" xfId="4" applyFont="1" applyBorder="1" applyAlignment="1">
      <alignment vertical="center"/>
    </xf>
    <xf numFmtId="0" fontId="19" fillId="0" borderId="10" xfId="4" applyFont="1" applyBorder="1" applyAlignment="1">
      <alignment vertical="center"/>
    </xf>
    <xf numFmtId="0" fontId="22" fillId="0" borderId="0" xfId="4" applyFont="1" applyAlignment="1">
      <alignment vertical="center" wrapText="1"/>
    </xf>
    <xf numFmtId="0" fontId="19" fillId="0" borderId="10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19" fillId="0" borderId="0" xfId="4" applyFont="1" applyAlignment="1">
      <alignment vertical="top" wrapText="1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28" fillId="0" borderId="0" xfId="4" applyFont="1" applyAlignment="1">
      <alignment vertical="center"/>
    </xf>
    <xf numFmtId="0" fontId="19" fillId="0" borderId="26" xfId="4" applyFont="1" applyBorder="1" applyAlignment="1">
      <alignment vertical="center"/>
    </xf>
    <xf numFmtId="0" fontId="24" fillId="0" borderId="0" xfId="4" applyFont="1" applyAlignment="1">
      <alignment vertical="top" wrapText="1"/>
    </xf>
    <xf numFmtId="180" fontId="19" fillId="0" borderId="0" xfId="4" applyNumberFormat="1" applyFont="1" applyAlignment="1">
      <alignment vertical="top" textRotation="255" wrapText="1" shrinkToFit="1"/>
    </xf>
    <xf numFmtId="0" fontId="19" fillId="0" borderId="0" xfId="4" applyFont="1" applyAlignment="1">
      <alignment vertical="top"/>
    </xf>
    <xf numFmtId="0" fontId="27" fillId="0" borderId="0" xfId="4" applyFont="1" applyAlignment="1">
      <alignment vertical="center"/>
    </xf>
    <xf numFmtId="0" fontId="6" fillId="0" borderId="4" xfId="4" applyFont="1" applyBorder="1" applyAlignment="1">
      <alignment vertical="center" wrapText="1" shrinkToFit="1"/>
    </xf>
    <xf numFmtId="0" fontId="6" fillId="0" borderId="4" xfId="4" applyFont="1" applyBorder="1" applyAlignment="1">
      <alignment vertical="center" shrinkToFit="1"/>
    </xf>
    <xf numFmtId="0" fontId="6" fillId="0" borderId="0" xfId="3" applyFont="1" applyAlignment="1">
      <alignment vertical="center" wrapText="1"/>
    </xf>
    <xf numFmtId="182" fontId="19" fillId="0" borderId="0" xfId="4" applyNumberFormat="1" applyFont="1" applyAlignment="1">
      <alignment vertical="center" wrapText="1" shrinkToFit="1"/>
    </xf>
    <xf numFmtId="182" fontId="3" fillId="0" borderId="0" xfId="3" applyNumberFormat="1" applyAlignment="1">
      <alignment vertical="center" wrapText="1" shrinkToFit="1"/>
    </xf>
    <xf numFmtId="0" fontId="13" fillId="0" borderId="0" xfId="0" applyFont="1" applyAlignment="1">
      <alignment horizontal="distributed" justifyLastLine="1"/>
    </xf>
    <xf numFmtId="0" fontId="13" fillId="0" borderId="0" xfId="0" applyFont="1" applyAlignment="1">
      <alignment horizontal="distributed" vertical="center" justifyLastLine="1"/>
    </xf>
    <xf numFmtId="0" fontId="13" fillId="0" borderId="0" xfId="0" applyFont="1" applyAlignment="1">
      <alignment horizontal="distributed" vertical="top" justifyLastLine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 justifyLastLine="1"/>
    </xf>
    <xf numFmtId="178" fontId="15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177" fontId="15" fillId="0" borderId="0" xfId="0" applyNumberFormat="1" applyFont="1"/>
    <xf numFmtId="176" fontId="15" fillId="0" borderId="0" xfId="0" applyNumberFormat="1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justifyLastLine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 justifyLastLine="1"/>
    </xf>
    <xf numFmtId="0" fontId="0" fillId="0" borderId="0" xfId="0" applyAlignment="1">
      <alignment vertical="center"/>
    </xf>
    <xf numFmtId="58" fontId="9" fillId="0" borderId="0" xfId="0" applyNumberFormat="1" applyFont="1" applyAlignment="1">
      <alignment horizontal="right"/>
    </xf>
    <xf numFmtId="0" fontId="8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180" fontId="19" fillId="0" borderId="0" xfId="4" applyNumberFormat="1" applyFont="1" applyAlignment="1">
      <alignment horizontal="center" vertical="center" wrapText="1" shrinkToFit="1"/>
    </xf>
    <xf numFmtId="0" fontId="3" fillId="0" borderId="0" xfId="3" applyAlignment="1">
      <alignment horizontal="center" vertical="center" wrapText="1" shrinkToFit="1"/>
    </xf>
    <xf numFmtId="180" fontId="19" fillId="0" borderId="0" xfId="4" applyNumberFormat="1" applyFont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22" fontId="32" fillId="0" borderId="0" xfId="4" applyNumberFormat="1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0" fillId="0" borderId="13" xfId="4" applyFont="1" applyBorder="1" applyAlignment="1">
      <alignment vertical="center"/>
    </xf>
    <xf numFmtId="0" fontId="33" fillId="0" borderId="0" xfId="3" applyFont="1">
      <alignment vertical="center"/>
    </xf>
    <xf numFmtId="0" fontId="30" fillId="0" borderId="34" xfId="4" applyFont="1" applyBorder="1" applyAlignment="1">
      <alignment vertical="center"/>
    </xf>
    <xf numFmtId="0" fontId="30" fillId="0" borderId="8" xfId="4" applyFont="1" applyBorder="1" applyAlignment="1">
      <alignment vertical="center"/>
    </xf>
    <xf numFmtId="180" fontId="30" fillId="0" borderId="4" xfId="4" applyNumberFormat="1" applyFont="1" applyBorder="1" applyAlignment="1">
      <alignment vertical="center" shrinkToFit="1"/>
    </xf>
    <xf numFmtId="180" fontId="30" fillId="0" borderId="0" xfId="4" applyNumberFormat="1" applyFont="1" applyAlignment="1">
      <alignment vertical="center" shrinkToFit="1"/>
    </xf>
    <xf numFmtId="0" fontId="34" fillId="0" borderId="0" xfId="4" applyFont="1" applyAlignment="1">
      <alignment vertical="center"/>
    </xf>
    <xf numFmtId="180" fontId="30" fillId="0" borderId="10" xfId="4" applyNumberFormat="1" applyFont="1" applyBorder="1" applyAlignment="1">
      <alignment vertical="center" shrinkToFit="1"/>
    </xf>
    <xf numFmtId="0" fontId="34" fillId="0" borderId="0" xfId="3" applyFont="1" applyAlignment="1">
      <alignment vertical="center" wrapText="1"/>
    </xf>
    <xf numFmtId="0" fontId="30" fillId="0" borderId="35" xfId="4" applyFont="1" applyBorder="1" applyAlignment="1">
      <alignment vertical="center"/>
    </xf>
    <xf numFmtId="0" fontId="30" fillId="0" borderId="11" xfId="4" applyFont="1" applyBorder="1" applyAlignment="1">
      <alignment vertical="center"/>
    </xf>
    <xf numFmtId="0" fontId="30" fillId="0" borderId="0" xfId="4" applyFont="1" applyAlignment="1">
      <alignment vertical="center" shrinkToFit="1"/>
    </xf>
    <xf numFmtId="0" fontId="35" fillId="0" borderId="0" xfId="4" applyFont="1" applyAlignment="1">
      <alignment vertical="center"/>
    </xf>
    <xf numFmtId="0" fontId="30" fillId="0" borderId="0" xfId="4" applyFont="1" applyAlignment="1">
      <alignment horizontal="left" vertical="top" wrapText="1"/>
    </xf>
    <xf numFmtId="0" fontId="33" fillId="0" borderId="0" xfId="4" applyFont="1" applyAlignment="1">
      <alignment vertical="center" shrinkToFit="1"/>
    </xf>
    <xf numFmtId="0" fontId="34" fillId="0" borderId="8" xfId="4" applyFont="1" applyBorder="1" applyAlignment="1">
      <alignment vertical="center"/>
    </xf>
    <xf numFmtId="0" fontId="33" fillId="0" borderId="0" xfId="3" applyFont="1" applyAlignment="1">
      <alignment vertical="center" wrapText="1"/>
    </xf>
    <xf numFmtId="0" fontId="34" fillId="0" borderId="0" xfId="4" applyFont="1" applyAlignment="1">
      <alignment vertical="center" wrapText="1"/>
    </xf>
    <xf numFmtId="0" fontId="30" fillId="0" borderId="22" xfId="4" applyFont="1" applyBorder="1" applyAlignment="1">
      <alignment vertical="center"/>
    </xf>
    <xf numFmtId="0" fontId="30" fillId="0" borderId="10" xfId="4" applyFont="1" applyBorder="1" applyAlignment="1">
      <alignment vertical="center"/>
    </xf>
    <xf numFmtId="0" fontId="33" fillId="0" borderId="0" xfId="4" applyFont="1" applyAlignment="1">
      <alignment vertical="center"/>
    </xf>
    <xf numFmtId="0" fontId="35" fillId="0" borderId="0" xfId="3" applyFont="1" applyAlignment="1">
      <alignment vertical="center" wrapText="1"/>
    </xf>
    <xf numFmtId="0" fontId="30" fillId="0" borderId="0" xfId="4" applyFont="1" applyAlignment="1">
      <alignment horizontal="center" vertical="center" shrinkToFit="1"/>
    </xf>
    <xf numFmtId="0" fontId="35" fillId="0" borderId="0" xfId="4" applyFont="1" applyAlignment="1">
      <alignment vertical="top" wrapText="1"/>
    </xf>
    <xf numFmtId="0" fontId="30" fillId="0" borderId="22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34" fillId="0" borderId="0" xfId="4" applyFont="1" applyAlignment="1">
      <alignment vertical="center" shrinkToFit="1"/>
    </xf>
    <xf numFmtId="0" fontId="35" fillId="0" borderId="0" xfId="4" applyFont="1" applyAlignment="1">
      <alignment vertical="center" wrapText="1"/>
    </xf>
    <xf numFmtId="180" fontId="30" fillId="0" borderId="8" xfId="4" applyNumberFormat="1" applyFont="1" applyBorder="1" applyAlignment="1">
      <alignment horizontal="center" vertical="center"/>
    </xf>
    <xf numFmtId="180" fontId="33" fillId="0" borderId="0" xfId="4" applyNumberFormat="1" applyFont="1" applyAlignment="1">
      <alignment horizontal="center" vertical="center"/>
    </xf>
    <xf numFmtId="180" fontId="33" fillId="0" borderId="8" xfId="4" applyNumberFormat="1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0" fontId="34" fillId="0" borderId="33" xfId="4" applyFont="1" applyBorder="1" applyAlignment="1">
      <alignment vertical="top" shrinkToFit="1"/>
    </xf>
    <xf numFmtId="180" fontId="30" fillId="0" borderId="33" xfId="4" applyNumberFormat="1" applyFont="1" applyBorder="1" applyAlignment="1">
      <alignment vertical="center" shrinkToFit="1"/>
    </xf>
    <xf numFmtId="0" fontId="34" fillId="0" borderId="0" xfId="4" applyFont="1" applyAlignment="1">
      <alignment vertical="top" shrinkToFit="1"/>
    </xf>
    <xf numFmtId="0" fontId="30" fillId="0" borderId="44" xfId="4" applyFont="1" applyBorder="1" applyAlignment="1">
      <alignment vertical="center"/>
    </xf>
    <xf numFmtId="0" fontId="35" fillId="0" borderId="0" xfId="4" applyFont="1" applyAlignment="1">
      <alignment vertical="center" shrinkToFit="1"/>
    </xf>
    <xf numFmtId="0" fontId="30" fillId="0" borderId="25" xfId="4" applyFont="1" applyBorder="1" applyAlignment="1">
      <alignment horizontal="center" vertical="center"/>
    </xf>
    <xf numFmtId="0" fontId="38" fillId="0" borderId="0" xfId="4" applyFont="1" applyAlignment="1">
      <alignment vertical="center"/>
    </xf>
    <xf numFmtId="180" fontId="34" fillId="0" borderId="0" xfId="4" applyNumberFormat="1" applyFont="1" applyAlignment="1">
      <alignment horizontal="center" vertical="center" shrinkToFit="1"/>
    </xf>
    <xf numFmtId="0" fontId="34" fillId="0" borderId="4" xfId="4" applyFont="1" applyBorder="1" applyAlignment="1">
      <alignment vertical="center" shrinkToFit="1"/>
    </xf>
    <xf numFmtId="0" fontId="34" fillId="0" borderId="4" xfId="4" applyFont="1" applyBorder="1" applyAlignment="1">
      <alignment shrinkToFit="1"/>
    </xf>
    <xf numFmtId="180" fontId="30" fillId="0" borderId="0" xfId="4" applyNumberFormat="1" applyFont="1" applyAlignment="1">
      <alignment vertical="center" wrapText="1" shrinkToFit="1"/>
    </xf>
    <xf numFmtId="0" fontId="33" fillId="0" borderId="0" xfId="3" applyFont="1" applyAlignment="1">
      <alignment vertical="center" wrapText="1" shrinkToFit="1"/>
    </xf>
    <xf numFmtId="0" fontId="34" fillId="0" borderId="33" xfId="4" applyFont="1" applyBorder="1" applyAlignment="1">
      <alignment vertical="center"/>
    </xf>
    <xf numFmtId="0" fontId="37" fillId="0" borderId="0" xfId="4" applyFont="1" applyAlignment="1">
      <alignment vertical="center" wrapText="1" shrinkToFit="1"/>
    </xf>
    <xf numFmtId="0" fontId="35" fillId="0" borderId="0" xfId="4" applyFont="1" applyAlignment="1">
      <alignment horizontal="center" vertical="center"/>
    </xf>
    <xf numFmtId="0" fontId="37" fillId="0" borderId="0" xfId="4" applyFont="1" applyAlignment="1">
      <alignment vertical="top" shrinkToFit="1"/>
    </xf>
    <xf numFmtId="0" fontId="34" fillId="0" borderId="10" xfId="3" applyFont="1" applyBorder="1" applyAlignment="1">
      <alignment vertical="center" wrapText="1"/>
    </xf>
    <xf numFmtId="0" fontId="37" fillId="0" borderId="0" xfId="4" applyFont="1" applyAlignment="1">
      <alignment vertical="top"/>
    </xf>
    <xf numFmtId="0" fontId="34" fillId="0" borderId="0" xfId="4" applyFont="1" applyAlignment="1">
      <alignment vertical="distributed" wrapText="1" shrinkToFit="1"/>
    </xf>
    <xf numFmtId="0" fontId="34" fillId="0" borderId="11" xfId="4" applyFont="1" applyBorder="1" applyAlignment="1">
      <alignment vertical="distributed" wrapText="1" shrinkToFit="1"/>
    </xf>
    <xf numFmtId="0" fontId="34" fillId="0" borderId="13" xfId="4" applyFont="1" applyBorder="1" applyAlignment="1">
      <alignment vertical="distributed" wrapText="1" shrinkToFit="1"/>
    </xf>
    <xf numFmtId="0" fontId="34" fillId="0" borderId="35" xfId="4" applyFont="1" applyBorder="1" applyAlignment="1">
      <alignment vertical="distributed" wrapText="1" shrinkToFit="1"/>
    </xf>
    <xf numFmtId="0" fontId="35" fillId="0" borderId="33" xfId="4" applyFont="1" applyBorder="1" applyAlignment="1">
      <alignment vertical="top"/>
    </xf>
    <xf numFmtId="0" fontId="35" fillId="0" borderId="0" xfId="4" applyFont="1" applyAlignment="1">
      <alignment horizontal="left" vertical="top"/>
    </xf>
    <xf numFmtId="0" fontId="34" fillId="0" borderId="10" xfId="4" applyFont="1" applyBorder="1" applyAlignment="1">
      <alignment vertical="center"/>
    </xf>
    <xf numFmtId="0" fontId="30" fillId="0" borderId="23" xfId="4" applyFont="1" applyBorder="1" applyAlignment="1">
      <alignment vertical="center"/>
    </xf>
    <xf numFmtId="0" fontId="33" fillId="0" borderId="10" xfId="4" applyFont="1" applyBorder="1" applyAlignment="1">
      <alignment vertical="center"/>
    </xf>
    <xf numFmtId="0" fontId="33" fillId="0" borderId="34" xfId="4" applyFont="1" applyBorder="1" applyAlignment="1">
      <alignment vertical="center"/>
    </xf>
    <xf numFmtId="0" fontId="33" fillId="0" borderId="8" xfId="4" applyFont="1" applyBorder="1" applyAlignment="1">
      <alignment vertical="center"/>
    </xf>
    <xf numFmtId="0" fontId="30" fillId="0" borderId="0" xfId="4" applyFont="1" applyAlignment="1">
      <alignment horizontal="center" vertical="center" textRotation="255"/>
    </xf>
    <xf numFmtId="0" fontId="33" fillId="0" borderId="0" xfId="4" applyFont="1" applyAlignment="1">
      <alignment horizontal="left" vertical="center" shrinkToFit="1"/>
    </xf>
    <xf numFmtId="0" fontId="38" fillId="0" borderId="0" xfId="3" applyFont="1" applyAlignment="1">
      <alignment vertical="center" wrapText="1"/>
    </xf>
    <xf numFmtId="0" fontId="38" fillId="0" borderId="0" xfId="4" applyFont="1" applyAlignment="1">
      <alignment vertical="center" wrapText="1"/>
    </xf>
    <xf numFmtId="0" fontId="30" fillId="0" borderId="0" xfId="3" applyFont="1" applyAlignment="1">
      <alignment vertical="center" shrinkToFit="1"/>
    </xf>
    <xf numFmtId="0" fontId="33" fillId="0" borderId="0" xfId="4" applyFont="1" applyAlignment="1">
      <alignment horizontal="center" vertical="center"/>
    </xf>
    <xf numFmtId="181" fontId="30" fillId="0" borderId="0" xfId="4" applyNumberFormat="1" applyFont="1" applyAlignment="1">
      <alignment vertical="center"/>
    </xf>
    <xf numFmtId="182" fontId="30" fillId="0" borderId="0" xfId="4" applyNumberFormat="1" applyFont="1" applyAlignment="1">
      <alignment vertical="center" wrapText="1" shrinkToFit="1"/>
    </xf>
    <xf numFmtId="182" fontId="33" fillId="0" borderId="0" xfId="3" applyNumberFormat="1" applyFont="1" applyAlignment="1">
      <alignment vertical="center" wrapText="1" shrinkToFit="1"/>
    </xf>
    <xf numFmtId="0" fontId="20" fillId="0" borderId="0" xfId="4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distributed" vertical="center"/>
    </xf>
    <xf numFmtId="0" fontId="0" fillId="0" borderId="0" xfId="0" applyAlignment="1">
      <alignment wrapText="1"/>
    </xf>
    <xf numFmtId="0" fontId="36" fillId="0" borderId="0" xfId="4" applyFont="1" applyAlignment="1">
      <alignment vertical="center" shrinkToFit="1"/>
    </xf>
    <xf numFmtId="0" fontId="38" fillId="0" borderId="0" xfId="4" applyFont="1" applyAlignment="1">
      <alignment vertical="center" wrapText="1" shrinkToFit="1"/>
    </xf>
    <xf numFmtId="0" fontId="35" fillId="0" borderId="8" xfId="4" applyFont="1" applyBorder="1" applyAlignment="1">
      <alignment vertical="center"/>
    </xf>
    <xf numFmtId="0" fontId="34" fillId="0" borderId="34" xfId="4" applyFont="1" applyBorder="1" applyAlignment="1">
      <alignment vertical="distributed" wrapText="1" shrinkToFit="1"/>
    </xf>
    <xf numFmtId="0" fontId="34" fillId="0" borderId="8" xfId="4" applyFont="1" applyBorder="1" applyAlignment="1">
      <alignment vertical="distributed" wrapText="1" shrinkToFit="1"/>
    </xf>
    <xf numFmtId="0" fontId="30" fillId="0" borderId="8" xfId="4" applyFont="1" applyBorder="1" applyAlignment="1">
      <alignment vertical="center" wrapText="1"/>
    </xf>
    <xf numFmtId="0" fontId="30" fillId="0" borderId="0" xfId="4" applyFont="1" applyAlignment="1">
      <alignment vertical="center" wrapText="1"/>
    </xf>
    <xf numFmtId="0" fontId="33" fillId="0" borderId="8" xfId="3" applyFont="1" applyBorder="1" applyAlignment="1">
      <alignment vertical="center" wrapText="1"/>
    </xf>
    <xf numFmtId="0" fontId="30" fillId="0" borderId="56" xfId="4" applyFont="1" applyBorder="1" applyAlignment="1">
      <alignment vertical="center"/>
    </xf>
    <xf numFmtId="0" fontId="30" fillId="0" borderId="57" xfId="4" applyFont="1" applyBorder="1" applyAlignment="1">
      <alignment vertical="center"/>
    </xf>
    <xf numFmtId="0" fontId="30" fillId="0" borderId="58" xfId="4" applyFont="1" applyBorder="1" applyAlignment="1">
      <alignment vertical="center"/>
    </xf>
    <xf numFmtId="0" fontId="30" fillId="0" borderId="59" xfId="4" applyFont="1" applyBorder="1" applyAlignment="1">
      <alignment vertical="center"/>
    </xf>
    <xf numFmtId="0" fontId="30" fillId="0" borderId="60" xfId="4" applyFont="1" applyBorder="1" applyAlignment="1">
      <alignment vertical="center"/>
    </xf>
    <xf numFmtId="0" fontId="30" fillId="0" borderId="61" xfId="4" applyFont="1" applyBorder="1" applyAlignment="1">
      <alignment vertical="center"/>
    </xf>
    <xf numFmtId="0" fontId="30" fillId="0" borderId="62" xfId="4" applyFont="1" applyBorder="1" applyAlignment="1">
      <alignment vertical="center"/>
    </xf>
    <xf numFmtId="0" fontId="30" fillId="0" borderId="63" xfId="4" applyFont="1" applyBorder="1" applyAlignment="1">
      <alignment vertical="center"/>
    </xf>
    <xf numFmtId="0" fontId="34" fillId="0" borderId="63" xfId="4" applyFont="1" applyBorder="1" applyAlignment="1">
      <alignment vertical="center"/>
    </xf>
    <xf numFmtId="0" fontId="30" fillId="0" borderId="63" xfId="4" applyFont="1" applyBorder="1" applyAlignment="1">
      <alignment horizontal="center" vertical="center" shrinkToFit="1"/>
    </xf>
    <xf numFmtId="0" fontId="33" fillId="0" borderId="63" xfId="4" applyFont="1" applyBorder="1" applyAlignment="1">
      <alignment vertical="center"/>
    </xf>
    <xf numFmtId="0" fontId="30" fillId="0" borderId="64" xfId="4" applyFont="1" applyBorder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7" fillId="0" borderId="0" xfId="4" applyFont="1" applyAlignment="1">
      <alignment horizontal="left" vertical="center" shrinkToFit="1"/>
    </xf>
    <xf numFmtId="0" fontId="30" fillId="0" borderId="0" xfId="4" applyFont="1" applyAlignment="1">
      <alignment horizontal="center" vertical="center"/>
    </xf>
    <xf numFmtId="180" fontId="30" fillId="0" borderId="0" xfId="4" applyNumberFormat="1" applyFont="1" applyAlignment="1">
      <alignment horizontal="center" vertical="center" shrinkToFit="1"/>
    </xf>
    <xf numFmtId="0" fontId="30" fillId="0" borderId="34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180" fontId="30" fillId="0" borderId="33" xfId="4" applyNumberFormat="1" applyFont="1" applyBorder="1" applyAlignment="1">
      <alignment horizontal="center" vertical="center" shrinkToFit="1"/>
    </xf>
    <xf numFmtId="0" fontId="30" fillId="0" borderId="33" xfId="4" applyFont="1" applyBorder="1" applyAlignment="1">
      <alignment vertical="center"/>
    </xf>
    <xf numFmtId="0" fontId="30" fillId="0" borderId="4" xfId="4" applyFont="1" applyBorder="1" applyAlignment="1">
      <alignment vertical="center"/>
    </xf>
    <xf numFmtId="0" fontId="34" fillId="0" borderId="0" xfId="4" applyFont="1" applyAlignment="1">
      <alignment horizontal="left" vertical="center"/>
    </xf>
    <xf numFmtId="0" fontId="30" fillId="0" borderId="27" xfId="4" applyFont="1" applyBorder="1" applyAlignment="1">
      <alignment horizontal="center" vertical="center"/>
    </xf>
    <xf numFmtId="180" fontId="30" fillId="0" borderId="27" xfId="4" applyNumberFormat="1" applyFont="1" applyBorder="1" applyAlignment="1">
      <alignment horizontal="center" vertical="center" shrinkToFit="1"/>
    </xf>
    <xf numFmtId="0" fontId="19" fillId="0" borderId="0" xfId="4" applyFont="1" applyAlignment="1">
      <alignment horizontal="left" vertical="center" shrinkToFit="1"/>
    </xf>
    <xf numFmtId="0" fontId="19" fillId="0" borderId="34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180" fontId="30" fillId="0" borderId="0" xfId="4" applyNumberFormat="1" applyFont="1" applyAlignment="1">
      <alignment horizontal="center" vertical="center" wrapText="1" shrinkToFit="1"/>
    </xf>
    <xf numFmtId="0" fontId="33" fillId="0" borderId="0" xfId="3" applyFont="1" applyAlignment="1">
      <alignment horizontal="center" vertical="center" wrapText="1" shrinkToFit="1"/>
    </xf>
    <xf numFmtId="0" fontId="33" fillId="0" borderId="0" xfId="4" applyFont="1" applyAlignment="1">
      <alignment horizontal="center" vertical="center" shrinkToFit="1"/>
    </xf>
    <xf numFmtId="0" fontId="30" fillId="0" borderId="13" xfId="4" applyFont="1" applyBorder="1" applyAlignment="1">
      <alignment horizontal="center" vertical="center"/>
    </xf>
    <xf numFmtId="0" fontId="33" fillId="0" borderId="33" xfId="4" applyFont="1" applyBorder="1" applyAlignment="1">
      <alignment vertical="center" shrinkToFit="1"/>
    </xf>
    <xf numFmtId="0" fontId="19" fillId="0" borderId="0" xfId="4" applyFont="1" applyAlignment="1">
      <alignment horizontal="left" vertical="top" wrapText="1"/>
    </xf>
    <xf numFmtId="0" fontId="19" fillId="0" borderId="0" xfId="4" applyFont="1" applyAlignment="1">
      <alignment horizontal="center" vertical="center"/>
    </xf>
    <xf numFmtId="180" fontId="19" fillId="0" borderId="0" xfId="4" applyNumberFormat="1" applyFont="1" applyAlignment="1">
      <alignment horizontal="center" vertical="center" shrinkToFit="1"/>
    </xf>
    <xf numFmtId="0" fontId="19" fillId="0" borderId="33" xfId="4" applyFont="1" applyBorder="1" applyAlignment="1">
      <alignment vertical="center"/>
    </xf>
    <xf numFmtId="0" fontId="19" fillId="0" borderId="4" xfId="4" applyFont="1" applyBorder="1" applyAlignment="1">
      <alignment vertical="center"/>
    </xf>
    <xf numFmtId="180" fontId="30" fillId="0" borderId="31" xfId="4" applyNumberFormat="1" applyFont="1" applyBorder="1" applyAlignment="1">
      <alignment horizontal="center" vertical="center" wrapText="1" shrinkToFit="1"/>
    </xf>
    <xf numFmtId="180" fontId="30" fillId="0" borderId="0" xfId="4" applyNumberFormat="1" applyFont="1" applyAlignment="1">
      <alignment horizontal="center" vertical="center"/>
    </xf>
    <xf numFmtId="0" fontId="33" fillId="0" borderId="0" xfId="3" applyFont="1" applyAlignment="1">
      <alignment horizontal="center" vertical="center" wrapText="1"/>
    </xf>
    <xf numFmtId="0" fontId="39" fillId="0" borderId="0" xfId="4" applyFont="1" applyAlignment="1">
      <alignment horizontal="center" vertical="center"/>
    </xf>
    <xf numFmtId="0" fontId="37" fillId="0" borderId="0" xfId="4" applyFont="1" applyAlignment="1">
      <alignment vertical="top" wrapText="1"/>
    </xf>
    <xf numFmtId="180" fontId="33" fillId="0" borderId="0" xfId="4" applyNumberFormat="1" applyFont="1" applyAlignment="1">
      <alignment vertical="center" wrapText="1"/>
    </xf>
    <xf numFmtId="180" fontId="33" fillId="0" borderId="0" xfId="4" applyNumberFormat="1" applyFont="1" applyAlignment="1">
      <alignment horizontal="center" vertical="center" wrapText="1"/>
    </xf>
    <xf numFmtId="0" fontId="37" fillId="0" borderId="0" xfId="4" applyFont="1" applyAlignment="1">
      <alignment horizontal="left" vertical="center"/>
    </xf>
    <xf numFmtId="0" fontId="30" fillId="0" borderId="65" xfId="4" applyFont="1" applyBorder="1" applyAlignment="1">
      <alignment vertical="center"/>
    </xf>
    <xf numFmtId="0" fontId="30" fillId="0" borderId="66" xfId="4" applyFont="1" applyBorder="1" applyAlignment="1">
      <alignment vertical="center"/>
    </xf>
    <xf numFmtId="0" fontId="30" fillId="0" borderId="67" xfId="4" applyFont="1" applyBorder="1" applyAlignment="1">
      <alignment vertical="center"/>
    </xf>
    <xf numFmtId="0" fontId="30" fillId="0" borderId="68" xfId="4" applyFont="1" applyBorder="1" applyAlignment="1">
      <alignment vertical="center"/>
    </xf>
    <xf numFmtId="0" fontId="30" fillId="0" borderId="69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0" fillId="0" borderId="71" xfId="4" applyFont="1" applyBorder="1" applyAlignment="1">
      <alignment vertical="center"/>
    </xf>
    <xf numFmtId="0" fontId="35" fillId="0" borderId="24" xfId="4" applyFont="1" applyBorder="1" applyAlignment="1">
      <alignment vertical="center" wrapText="1"/>
    </xf>
    <xf numFmtId="0" fontId="35" fillId="0" borderId="72" xfId="4" applyFont="1" applyBorder="1" applyAlignment="1">
      <alignment vertical="center" wrapText="1"/>
    </xf>
    <xf numFmtId="0" fontId="30" fillId="0" borderId="73" xfId="4" applyFont="1" applyBorder="1" applyAlignment="1">
      <alignment vertical="center"/>
    </xf>
    <xf numFmtId="0" fontId="37" fillId="0" borderId="70" xfId="4" applyFont="1" applyBorder="1" applyAlignment="1">
      <alignment vertical="center"/>
    </xf>
    <xf numFmtId="0" fontId="35" fillId="0" borderId="55" xfId="4" applyFont="1" applyBorder="1" applyAlignment="1">
      <alignment vertical="center" wrapText="1"/>
    </xf>
    <xf numFmtId="0" fontId="35" fillId="0" borderId="77" xfId="4" applyFont="1" applyBorder="1" applyAlignment="1">
      <alignment vertical="center" wrapText="1"/>
    </xf>
    <xf numFmtId="0" fontId="30" fillId="0" borderId="78" xfId="4" applyFont="1" applyBorder="1" applyAlignment="1">
      <alignment vertical="center"/>
    </xf>
    <xf numFmtId="0" fontId="30" fillId="0" borderId="79" xfId="4" applyFont="1" applyBorder="1" applyAlignment="1">
      <alignment vertical="center"/>
    </xf>
    <xf numFmtId="0" fontId="37" fillId="0" borderId="70" xfId="4" applyFont="1" applyBorder="1" applyAlignment="1">
      <alignment vertical="center" wrapText="1"/>
    </xf>
    <xf numFmtId="0" fontId="30" fillId="0" borderId="80" xfId="4" applyFont="1" applyBorder="1" applyAlignment="1">
      <alignment vertical="center"/>
    </xf>
    <xf numFmtId="180" fontId="30" fillId="0" borderId="70" xfId="4" applyNumberFormat="1" applyFont="1" applyBorder="1" applyAlignment="1">
      <alignment horizontal="center" vertical="center" shrinkToFit="1"/>
    </xf>
    <xf numFmtId="0" fontId="30" fillId="0" borderId="81" xfId="4" applyFont="1" applyBorder="1" applyAlignment="1">
      <alignment vertical="center"/>
    </xf>
    <xf numFmtId="180" fontId="30" fillId="0" borderId="70" xfId="4" applyNumberFormat="1" applyFont="1" applyBorder="1" applyAlignment="1">
      <alignment horizontal="center" vertical="center" wrapText="1" shrinkToFit="1"/>
    </xf>
    <xf numFmtId="0" fontId="33" fillId="0" borderId="70" xfId="3" applyFont="1" applyBorder="1" applyAlignment="1">
      <alignment horizontal="center" vertical="center" wrapText="1" shrinkToFit="1"/>
    </xf>
    <xf numFmtId="0" fontId="34" fillId="0" borderId="70" xfId="4" applyFont="1" applyBorder="1" applyAlignment="1">
      <alignment vertical="center" shrinkToFit="1"/>
    </xf>
    <xf numFmtId="0" fontId="38" fillId="0" borderId="70" xfId="4" applyFont="1" applyBorder="1" applyAlignment="1">
      <alignment vertical="center" wrapText="1" shrinkToFit="1"/>
    </xf>
    <xf numFmtId="0" fontId="30" fillId="0" borderId="70" xfId="4" applyFont="1" applyBorder="1" applyAlignment="1">
      <alignment vertical="center"/>
    </xf>
    <xf numFmtId="180" fontId="34" fillId="0" borderId="70" xfId="4" applyNumberFormat="1" applyFont="1" applyBorder="1" applyAlignment="1">
      <alignment horizontal="center" vertical="center" shrinkToFit="1"/>
    </xf>
    <xf numFmtId="0" fontId="30" fillId="0" borderId="74" xfId="4" applyFont="1" applyBorder="1" applyAlignment="1">
      <alignment vertical="center"/>
    </xf>
    <xf numFmtId="0" fontId="30" fillId="0" borderId="75" xfId="4" applyFont="1" applyBorder="1" applyAlignment="1">
      <alignment horizontal="center" vertical="center"/>
    </xf>
    <xf numFmtId="0" fontId="30" fillId="0" borderId="75" xfId="4" applyFont="1" applyBorder="1" applyAlignment="1">
      <alignment vertical="center"/>
    </xf>
    <xf numFmtId="0" fontId="33" fillId="0" borderId="75" xfId="4" applyFont="1" applyBorder="1" applyAlignment="1">
      <alignment vertical="center" shrinkToFit="1"/>
    </xf>
    <xf numFmtId="0" fontId="34" fillId="0" borderId="75" xfId="4" applyFont="1" applyBorder="1" applyAlignment="1">
      <alignment vertical="center" shrinkToFit="1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4" xfId="4" applyFont="1" applyBorder="1" applyAlignment="1">
      <alignment vertical="center"/>
    </xf>
    <xf numFmtId="0" fontId="14" fillId="0" borderId="0" xfId="4" applyFont="1" applyAlignment="1">
      <alignment horizontal="left" vertical="center"/>
    </xf>
    <xf numFmtId="0" fontId="34" fillId="0" borderId="10" xfId="4" applyFont="1" applyBorder="1" applyAlignment="1">
      <alignment vertical="center" shrinkToFit="1"/>
    </xf>
    <xf numFmtId="0" fontId="34" fillId="0" borderId="0" xfId="4" applyFont="1" applyAlignment="1">
      <alignment horizontal="left" vertical="top"/>
    </xf>
    <xf numFmtId="0" fontId="8" fillId="3" borderId="2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distributed" vertical="center"/>
    </xf>
    <xf numFmtId="0" fontId="8" fillId="3" borderId="1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7" fillId="0" borderId="32" xfId="4" applyFont="1" applyBorder="1" applyAlignment="1">
      <alignment vertical="top" wrapText="1"/>
    </xf>
    <xf numFmtId="0" fontId="37" fillId="0" borderId="23" xfId="4" applyFont="1" applyBorder="1" applyAlignment="1">
      <alignment vertical="top" wrapText="1"/>
    </xf>
    <xf numFmtId="0" fontId="38" fillId="0" borderId="0" xfId="4" applyFont="1" applyAlignment="1">
      <alignment horizontal="center" vertical="center" shrinkToFit="1"/>
    </xf>
    <xf numFmtId="0" fontId="33" fillId="0" borderId="33" xfId="3" applyFont="1" applyBorder="1" applyAlignment="1">
      <alignment horizontal="center" vertical="center" wrapText="1" shrinkToFit="1"/>
    </xf>
    <xf numFmtId="0" fontId="38" fillId="0" borderId="0" xfId="4" applyFont="1" applyAlignment="1">
      <alignment vertical="center" shrinkToFit="1"/>
    </xf>
    <xf numFmtId="180" fontId="30" fillId="0" borderId="4" xfId="4" applyNumberFormat="1" applyFont="1" applyBorder="1" applyAlignment="1">
      <alignment horizontal="center" vertical="center" wrapText="1" shrinkToFit="1"/>
    </xf>
    <xf numFmtId="0" fontId="35" fillId="0" borderId="0" xfId="4" applyFont="1" applyAlignment="1">
      <alignment vertical="top"/>
    </xf>
    <xf numFmtId="0" fontId="30" fillId="0" borderId="82" xfId="4" applyFont="1" applyBorder="1" applyAlignment="1">
      <alignment vertical="center"/>
    </xf>
    <xf numFmtId="0" fontId="30" fillId="0" borderId="82" xfId="4" applyFont="1" applyBorder="1" applyAlignment="1">
      <alignment horizontal="center" vertical="center" shrinkToFit="1"/>
    </xf>
    <xf numFmtId="0" fontId="0" fillId="0" borderId="32" xfId="0" applyBorder="1"/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0" fillId="0" borderId="34" xfId="4" applyFont="1" applyBorder="1" applyAlignment="1">
      <alignment horizontal="center" vertical="center"/>
    </xf>
    <xf numFmtId="0" fontId="30" fillId="0" borderId="33" xfId="4" applyFont="1" applyBorder="1" applyAlignment="1">
      <alignment horizontal="center" vertical="center"/>
    </xf>
    <xf numFmtId="0" fontId="30" fillId="0" borderId="33" xfId="4" applyFont="1" applyBorder="1" applyAlignment="1">
      <alignment vertical="center"/>
    </xf>
    <xf numFmtId="0" fontId="30" fillId="0" borderId="11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4" xfId="4" applyFont="1" applyBorder="1" applyAlignment="1">
      <alignment vertical="center"/>
    </xf>
    <xf numFmtId="180" fontId="30" fillId="0" borderId="33" xfId="4" applyNumberFormat="1" applyFont="1" applyBorder="1" applyAlignment="1">
      <alignment horizontal="center" vertical="center" shrinkToFit="1"/>
    </xf>
    <xf numFmtId="180" fontId="30" fillId="0" borderId="4" xfId="4" applyNumberFormat="1" applyFont="1" applyBorder="1" applyAlignment="1">
      <alignment horizontal="center" vertical="center" shrinkToFit="1"/>
    </xf>
    <xf numFmtId="180" fontId="30" fillId="0" borderId="35" xfId="4" applyNumberFormat="1" applyFont="1" applyBorder="1" applyAlignment="1">
      <alignment horizontal="center" vertical="center" wrapText="1" shrinkToFit="1"/>
    </xf>
    <xf numFmtId="0" fontId="33" fillId="0" borderId="13" xfId="3" applyFont="1" applyBorder="1" applyAlignment="1">
      <alignment horizontal="center" vertical="center" wrapText="1" shrinkToFit="1"/>
    </xf>
    <xf numFmtId="180" fontId="30" fillId="0" borderId="35" xfId="4" applyNumberFormat="1" applyFont="1" applyBorder="1" applyAlignment="1">
      <alignment horizontal="center" vertical="center" shrinkToFit="1"/>
    </xf>
    <xf numFmtId="180" fontId="30" fillId="0" borderId="13" xfId="4" applyNumberFormat="1" applyFont="1" applyBorder="1" applyAlignment="1">
      <alignment horizontal="center" vertical="center" shrinkToFit="1"/>
    </xf>
    <xf numFmtId="0" fontId="17" fillId="0" borderId="0" xfId="4" applyFont="1" applyAlignment="1">
      <alignment horizontal="left" vertical="center" shrinkToFit="1"/>
    </xf>
    <xf numFmtId="0" fontId="33" fillId="0" borderId="0" xfId="4" applyFont="1" applyAlignment="1">
      <alignment vertical="center"/>
    </xf>
    <xf numFmtId="0" fontId="3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shrinkToFit="1"/>
    </xf>
    <xf numFmtId="0" fontId="17" fillId="0" borderId="0" xfId="4" applyFont="1" applyAlignment="1">
      <alignment horizontal="left" vertical="center" wrapText="1" shrinkToFit="1"/>
    </xf>
    <xf numFmtId="180" fontId="30" fillId="0" borderId="27" xfId="4" applyNumberFormat="1" applyFont="1" applyBorder="1" applyAlignment="1">
      <alignment horizontal="center" vertical="center" shrinkToFit="1"/>
    </xf>
    <xf numFmtId="0" fontId="24" fillId="0" borderId="0" xfId="4" applyFont="1" applyAlignment="1">
      <alignment horizontal="left" vertical="center" wrapText="1" shrinkToFit="1"/>
    </xf>
    <xf numFmtId="0" fontId="34" fillId="0" borderId="0" xfId="4" applyFont="1" applyAlignment="1">
      <alignment horizontal="left" vertical="center"/>
    </xf>
    <xf numFmtId="180" fontId="30" fillId="0" borderId="0" xfId="4" applyNumberFormat="1" applyFont="1" applyAlignment="1">
      <alignment horizontal="center" vertical="center" shrinkToFit="1"/>
    </xf>
    <xf numFmtId="0" fontId="30" fillId="0" borderId="32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34" fillId="0" borderId="0" xfId="4" applyFont="1" applyAlignment="1">
      <alignment horizontal="left" vertical="top" shrinkToFit="1"/>
    </xf>
    <xf numFmtId="0" fontId="37" fillId="0" borderId="0" xfId="4" applyFont="1" applyAlignment="1">
      <alignment horizontal="left" vertical="top" wrapText="1"/>
    </xf>
    <xf numFmtId="0" fontId="35" fillId="0" borderId="0" xfId="4" applyFont="1" applyAlignment="1">
      <alignment horizontal="left" vertical="center"/>
    </xf>
    <xf numFmtId="0" fontId="34" fillId="0" borderId="33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0" fillId="0" borderId="34" xfId="4" applyFont="1" applyBorder="1" applyAlignment="1">
      <alignment horizontal="center" vertical="center" shrinkToFit="1"/>
    </xf>
    <xf numFmtId="0" fontId="30" fillId="0" borderId="33" xfId="4" applyFont="1" applyBorder="1" applyAlignment="1">
      <alignment horizontal="center" vertical="center" shrinkToFit="1"/>
    </xf>
    <xf numFmtId="0" fontId="30" fillId="0" borderId="11" xfId="4" applyFont="1" applyBorder="1" applyAlignment="1">
      <alignment horizontal="center" vertical="center" shrinkToFit="1"/>
    </xf>
    <xf numFmtId="0" fontId="30" fillId="0" borderId="4" xfId="4" applyFont="1" applyBorder="1" applyAlignment="1">
      <alignment horizontal="center" vertical="center" shrinkToFit="1"/>
    </xf>
    <xf numFmtId="0" fontId="34" fillId="0" borderId="53" xfId="4" applyFont="1" applyBorder="1" applyAlignment="1">
      <alignment horizontal="center" vertical="center" shrinkToFit="1"/>
    </xf>
    <xf numFmtId="0" fontId="34" fillId="0" borderId="54" xfId="4" applyFont="1" applyBorder="1" applyAlignment="1">
      <alignment horizontal="center" vertical="center" shrinkToFit="1"/>
    </xf>
    <xf numFmtId="0" fontId="34" fillId="0" borderId="25" xfId="4" applyFont="1" applyBorder="1" applyAlignment="1">
      <alignment horizontal="center" vertical="center" shrinkToFit="1"/>
    </xf>
    <xf numFmtId="0" fontId="19" fillId="0" borderId="0" xfId="4" applyFont="1" applyAlignment="1">
      <alignment horizontal="left" vertical="center" shrinkToFit="1"/>
    </xf>
    <xf numFmtId="0" fontId="19" fillId="0" borderId="34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19" fillId="0" borderId="4" xfId="4" applyFont="1" applyBorder="1" applyAlignment="1">
      <alignment horizontal="center" vertical="center"/>
    </xf>
    <xf numFmtId="0" fontId="19" fillId="0" borderId="0" xfId="4" applyFont="1" applyAlignment="1">
      <alignment horizontal="left" vertical="center" wrapText="1" shrinkToFit="1"/>
    </xf>
    <xf numFmtId="0" fontId="34" fillId="0" borderId="0" xfId="4" applyFont="1" applyAlignment="1">
      <alignment horizontal="left" vertical="center" shrinkToFit="1"/>
    </xf>
    <xf numFmtId="0" fontId="30" fillId="0" borderId="8" xfId="4" applyFont="1" applyBorder="1" applyAlignment="1">
      <alignment horizontal="center" vertical="center"/>
    </xf>
    <xf numFmtId="180" fontId="30" fillId="0" borderId="0" xfId="4" applyNumberFormat="1" applyFont="1" applyAlignment="1">
      <alignment horizontal="center" vertical="center" wrapText="1" shrinkToFit="1"/>
    </xf>
    <xf numFmtId="0" fontId="33" fillId="0" borderId="0" xfId="3" applyFont="1" applyAlignment="1">
      <alignment horizontal="center" vertical="center" wrapText="1" shrinkToFit="1"/>
    </xf>
    <xf numFmtId="0" fontId="33" fillId="0" borderId="0" xfId="4" applyFont="1" applyAlignment="1">
      <alignment horizontal="center" vertical="center" shrinkToFit="1"/>
    </xf>
    <xf numFmtId="0" fontId="30" fillId="0" borderId="35" xfId="4" applyFont="1" applyBorder="1" applyAlignment="1">
      <alignment horizontal="center" vertical="center"/>
    </xf>
    <xf numFmtId="0" fontId="30" fillId="0" borderId="13" xfId="4" applyFont="1" applyBorder="1" applyAlignment="1">
      <alignment horizontal="center" vertical="center"/>
    </xf>
    <xf numFmtId="180" fontId="30" fillId="0" borderId="8" xfId="4" applyNumberFormat="1" applyFont="1" applyBorder="1" applyAlignment="1">
      <alignment horizontal="center" vertical="center" shrinkToFit="1"/>
    </xf>
    <xf numFmtId="0" fontId="33" fillId="0" borderId="8" xfId="4" applyFont="1" applyBorder="1" applyAlignment="1">
      <alignment horizontal="center" vertical="center" shrinkToFit="1"/>
    </xf>
    <xf numFmtId="180" fontId="33" fillId="0" borderId="0" xfId="4" applyNumberFormat="1" applyFont="1" applyAlignment="1">
      <alignment horizontal="center" vertical="center" wrapText="1"/>
    </xf>
    <xf numFmtId="0" fontId="30" fillId="0" borderId="40" xfId="4" applyFont="1" applyBorder="1" applyAlignment="1">
      <alignment horizontal="center" vertical="center" shrinkToFit="1"/>
    </xf>
    <xf numFmtId="0" fontId="30" fillId="0" borderId="41" xfId="4" applyFont="1" applyBorder="1" applyAlignment="1">
      <alignment horizontal="center" vertical="center" shrinkToFit="1"/>
    </xf>
    <xf numFmtId="0" fontId="30" fillId="0" borderId="42" xfId="4" applyFont="1" applyBorder="1" applyAlignment="1">
      <alignment horizontal="center" vertical="center" shrinkToFit="1"/>
    </xf>
    <xf numFmtId="0" fontId="30" fillId="0" borderId="43" xfId="4" applyFont="1" applyBorder="1" applyAlignment="1">
      <alignment horizontal="center" vertical="center" shrinkToFit="1"/>
    </xf>
    <xf numFmtId="180" fontId="30" fillId="0" borderId="41" xfId="4" applyNumberFormat="1" applyFont="1" applyBorder="1" applyAlignment="1">
      <alignment horizontal="center" vertical="center" shrinkToFit="1"/>
    </xf>
    <xf numFmtId="180" fontId="30" fillId="0" borderId="43" xfId="4" applyNumberFormat="1" applyFont="1" applyBorder="1" applyAlignment="1">
      <alignment horizontal="center" vertical="center" shrinkToFit="1"/>
    </xf>
    <xf numFmtId="0" fontId="24" fillId="0" borderId="65" xfId="4" applyFont="1" applyBorder="1" applyAlignment="1">
      <alignment horizontal="center" vertical="center"/>
    </xf>
    <xf numFmtId="0" fontId="24" fillId="0" borderId="67" xfId="4" applyFont="1" applyBorder="1" applyAlignment="1">
      <alignment horizontal="center" vertical="center"/>
    </xf>
    <xf numFmtId="0" fontId="24" fillId="0" borderId="68" xfId="4" applyFont="1" applyBorder="1" applyAlignment="1">
      <alignment vertical="center"/>
    </xf>
    <xf numFmtId="0" fontId="24" fillId="0" borderId="74" xfId="4" applyFont="1" applyBorder="1" applyAlignment="1">
      <alignment horizontal="center" vertical="center"/>
    </xf>
    <xf numFmtId="0" fontId="24" fillId="0" borderId="75" xfId="4" applyFont="1" applyBorder="1" applyAlignment="1">
      <alignment horizontal="center" vertical="center"/>
    </xf>
    <xf numFmtId="0" fontId="24" fillId="0" borderId="76" xfId="4" applyFont="1" applyBorder="1" applyAlignment="1">
      <alignment vertical="center"/>
    </xf>
    <xf numFmtId="0" fontId="30" fillId="0" borderId="13" xfId="3" applyFont="1" applyBorder="1" applyAlignment="1">
      <alignment horizontal="center" vertical="center" wrapText="1" shrinkToFit="1"/>
    </xf>
    <xf numFmtId="0" fontId="20" fillId="0" borderId="0" xfId="4" applyFont="1" applyAlignment="1">
      <alignment horizontal="left" vertical="center" shrinkToFit="1"/>
    </xf>
    <xf numFmtId="0" fontId="33" fillId="0" borderId="33" xfId="4" applyFont="1" applyBorder="1" applyAlignment="1">
      <alignment horizontal="center" vertical="center" shrinkToFit="1"/>
    </xf>
    <xf numFmtId="0" fontId="33" fillId="0" borderId="4" xfId="4" applyFont="1" applyBorder="1" applyAlignment="1">
      <alignment horizontal="center" vertical="center" shrinkToFit="1"/>
    </xf>
    <xf numFmtId="0" fontId="37" fillId="0" borderId="27" xfId="4" applyFont="1" applyBorder="1" applyAlignment="1">
      <alignment horizontal="left" vertical="top" shrinkToFit="1"/>
    </xf>
    <xf numFmtId="0" fontId="30" fillId="0" borderId="0" xfId="4" applyFont="1" applyAlignment="1">
      <alignment horizontal="center" vertical="center" shrinkToFit="1"/>
    </xf>
    <xf numFmtId="0" fontId="35" fillId="0" borderId="45" xfId="4" applyFont="1" applyBorder="1" applyAlignment="1">
      <alignment horizontal="center" vertical="center" shrinkToFit="1"/>
    </xf>
    <xf numFmtId="0" fontId="35" fillId="0" borderId="33" xfId="3" applyFont="1" applyBorder="1" applyAlignment="1">
      <alignment horizontal="center" vertical="center" shrinkToFit="1"/>
    </xf>
    <xf numFmtId="0" fontId="35" fillId="0" borderId="46" xfId="3" applyFont="1" applyBorder="1" applyAlignment="1">
      <alignment horizontal="center" vertical="center" shrinkToFit="1"/>
    </xf>
    <xf numFmtId="0" fontId="35" fillId="0" borderId="4" xfId="3" applyFont="1" applyBorder="1" applyAlignment="1">
      <alignment horizontal="center" vertical="center" shrinkToFit="1"/>
    </xf>
    <xf numFmtId="180" fontId="30" fillId="0" borderId="10" xfId="4" applyNumberFormat="1" applyFont="1" applyBorder="1" applyAlignment="1">
      <alignment horizontal="center" vertical="center" shrinkToFit="1"/>
    </xf>
    <xf numFmtId="0" fontId="37" fillId="0" borderId="0" xfId="4" applyFont="1" applyAlignment="1">
      <alignment horizontal="left" vertical="top"/>
    </xf>
    <xf numFmtId="0" fontId="30" fillId="0" borderId="33" xfId="4" applyFont="1" applyBorder="1" applyAlignment="1">
      <alignment vertical="center" shrinkToFit="1"/>
    </xf>
    <xf numFmtId="0" fontId="33" fillId="0" borderId="33" xfId="4" applyFont="1" applyBorder="1" applyAlignment="1">
      <alignment vertical="center" shrinkToFit="1"/>
    </xf>
    <xf numFmtId="0" fontId="33" fillId="0" borderId="0" xfId="4" applyFont="1" applyAlignment="1">
      <alignment vertical="center" shrinkToFit="1"/>
    </xf>
    <xf numFmtId="180" fontId="30" fillId="0" borderId="33" xfId="4" applyNumberFormat="1" applyFont="1" applyBorder="1" applyAlignment="1">
      <alignment horizontal="center" vertical="center" wrapText="1" shrinkToFit="1"/>
    </xf>
    <xf numFmtId="0" fontId="37" fillId="0" borderId="0" xfId="4" applyFont="1" applyAlignment="1">
      <alignment horizontal="left" vertical="center"/>
    </xf>
    <xf numFmtId="0" fontId="37" fillId="0" borderId="10" xfId="4" applyFont="1" applyBorder="1" applyAlignment="1">
      <alignment horizontal="left" vertical="center"/>
    </xf>
    <xf numFmtId="0" fontId="37" fillId="0" borderId="0" xfId="4" applyFont="1" applyAlignment="1">
      <alignment horizontal="left" vertical="top" wrapText="1" shrinkToFit="1"/>
    </xf>
    <xf numFmtId="0" fontId="34" fillId="0" borderId="33" xfId="4" applyFont="1" applyBorder="1" applyAlignment="1">
      <alignment horizontal="left" vertical="center"/>
    </xf>
    <xf numFmtId="0" fontId="37" fillId="0" borderId="10" xfId="4" applyFont="1" applyBorder="1" applyAlignment="1">
      <alignment horizontal="left" vertical="top"/>
    </xf>
    <xf numFmtId="0" fontId="37" fillId="0" borderId="0" xfId="4" applyFont="1" applyAlignment="1">
      <alignment horizontal="left" vertical="top" shrinkToFit="1"/>
    </xf>
    <xf numFmtId="0" fontId="34" fillId="0" borderId="10" xfId="4" applyFont="1" applyBorder="1" applyAlignment="1">
      <alignment horizontal="left" vertical="center" shrinkToFit="1"/>
    </xf>
    <xf numFmtId="0" fontId="39" fillId="0" borderId="33" xfId="4" applyFont="1" applyBorder="1" applyAlignment="1">
      <alignment horizontal="center" vertical="center"/>
    </xf>
    <xf numFmtId="0" fontId="39" fillId="0" borderId="33" xfId="4" applyFont="1" applyBorder="1" applyAlignment="1">
      <alignment vertical="center"/>
    </xf>
    <xf numFmtId="0" fontId="39" fillId="0" borderId="11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39" fillId="0" borderId="4" xfId="4" applyFont="1" applyBorder="1" applyAlignment="1">
      <alignment vertical="center"/>
    </xf>
    <xf numFmtId="0" fontId="35" fillId="0" borderId="34" xfId="4" applyFont="1" applyBorder="1" applyAlignment="1">
      <alignment horizontal="center" vertical="center"/>
    </xf>
    <xf numFmtId="0" fontId="35" fillId="0" borderId="33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21" fillId="0" borderId="0" xfId="4" applyFont="1" applyAlignment="1">
      <alignment horizontal="center"/>
    </xf>
    <xf numFmtId="0" fontId="19" fillId="0" borderId="0" xfId="4" applyFont="1" applyAlignment="1">
      <alignment horizontal="left" vertical="top" wrapText="1"/>
    </xf>
    <xf numFmtId="180" fontId="19" fillId="0" borderId="33" xfId="4" applyNumberFormat="1" applyFont="1" applyBorder="1" applyAlignment="1">
      <alignment horizontal="center" vertical="center" shrinkToFit="1"/>
    </xf>
    <xf numFmtId="180" fontId="19" fillId="0" borderId="4" xfId="4" applyNumberFormat="1" applyFont="1" applyBorder="1" applyAlignment="1">
      <alignment horizontal="center" vertical="center" shrinkToFit="1"/>
    </xf>
    <xf numFmtId="180" fontId="19" fillId="0" borderId="31" xfId="4" applyNumberFormat="1" applyFont="1" applyBorder="1" applyAlignment="1">
      <alignment horizontal="center" vertical="center" shrinkToFit="1"/>
    </xf>
    <xf numFmtId="180" fontId="19" fillId="0" borderId="31" xfId="4" applyNumberFormat="1" applyFont="1" applyBorder="1" applyAlignment="1">
      <alignment horizontal="center" vertical="center" wrapText="1" shrinkToFit="1"/>
    </xf>
    <xf numFmtId="0" fontId="3" fillId="0" borderId="31" xfId="3" applyBorder="1" applyAlignment="1">
      <alignment horizontal="center" vertical="center" wrapText="1" shrinkToFit="1"/>
    </xf>
    <xf numFmtId="0" fontId="14" fillId="0" borderId="36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2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2" fillId="0" borderId="0" xfId="4" applyFont="1" applyAlignment="1">
      <alignment vertical="center"/>
    </xf>
    <xf numFmtId="0" fontId="14" fillId="0" borderId="34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4" fillId="0" borderId="11" xfId="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180" fontId="19" fillId="0" borderId="36" xfId="4" applyNumberFormat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180" fontId="19" fillId="0" borderId="0" xfId="4" applyNumberFormat="1" applyFont="1" applyAlignment="1">
      <alignment horizontal="center" vertical="center" shrinkToFit="1"/>
    </xf>
    <xf numFmtId="0" fontId="19" fillId="0" borderId="33" xfId="4" applyFont="1" applyBorder="1" applyAlignment="1">
      <alignment vertical="center"/>
    </xf>
    <xf numFmtId="0" fontId="19" fillId="0" borderId="4" xfId="4" applyFont="1" applyBorder="1" applyAlignment="1">
      <alignment vertical="center"/>
    </xf>
    <xf numFmtId="0" fontId="3" fillId="0" borderId="33" xfId="4" applyBorder="1" applyAlignment="1">
      <alignment horizontal="center" vertical="center" shrinkToFit="1"/>
    </xf>
    <xf numFmtId="0" fontId="3" fillId="0" borderId="4" xfId="4" applyBorder="1" applyAlignment="1">
      <alignment horizontal="center" vertical="center" shrinkToFit="1"/>
    </xf>
    <xf numFmtId="0" fontId="23" fillId="0" borderId="27" xfId="4" applyFont="1" applyBorder="1" applyAlignment="1">
      <alignment horizontal="left" vertical="center"/>
    </xf>
    <xf numFmtId="180" fontId="30" fillId="0" borderId="36" xfId="4" applyNumberFormat="1" applyFont="1" applyBorder="1" applyAlignment="1">
      <alignment horizontal="center" vertical="center"/>
    </xf>
    <xf numFmtId="0" fontId="14" fillId="0" borderId="0" xfId="4" applyFont="1" applyAlignment="1">
      <alignment horizontal="left" vertical="center" shrinkToFit="1"/>
    </xf>
    <xf numFmtId="0" fontId="3" fillId="0" borderId="33" xfId="4" applyBorder="1" applyAlignment="1">
      <alignment horizontal="center" vertical="center"/>
    </xf>
    <xf numFmtId="0" fontId="3" fillId="0" borderId="11" xfId="4" applyBorder="1" applyAlignment="1">
      <alignment horizontal="center" vertical="center"/>
    </xf>
    <xf numFmtId="0" fontId="3" fillId="0" borderId="4" xfId="4" applyBorder="1" applyAlignment="1">
      <alignment horizontal="center" vertical="center"/>
    </xf>
    <xf numFmtId="180" fontId="30" fillId="0" borderId="31" xfId="4" applyNumberFormat="1" applyFont="1" applyBorder="1" applyAlignment="1">
      <alignment horizontal="center" vertical="center" wrapText="1" shrinkToFit="1"/>
    </xf>
    <xf numFmtId="0" fontId="33" fillId="0" borderId="31" xfId="3" applyFont="1" applyBorder="1" applyAlignment="1">
      <alignment horizontal="center" vertical="center" wrapText="1" shrinkToFit="1"/>
    </xf>
    <xf numFmtId="0" fontId="17" fillId="0" borderId="0" xfId="4" applyFont="1" applyAlignment="1">
      <alignment horizontal="left" vertical="top" shrinkToFit="1"/>
    </xf>
    <xf numFmtId="0" fontId="44" fillId="0" borderId="34" xfId="4" applyFont="1" applyBorder="1" applyAlignment="1">
      <alignment horizontal="center" vertical="center" shrinkToFit="1"/>
    </xf>
    <xf numFmtId="0" fontId="44" fillId="0" borderId="33" xfId="4" applyFont="1" applyBorder="1" applyAlignment="1">
      <alignment horizontal="center" vertical="center" shrinkToFit="1"/>
    </xf>
    <xf numFmtId="0" fontId="44" fillId="0" borderId="35" xfId="4" applyFont="1" applyBorder="1" applyAlignment="1">
      <alignment horizontal="center" vertical="center" shrinkToFit="1"/>
    </xf>
    <xf numFmtId="0" fontId="44" fillId="0" borderId="11" xfId="4" applyFont="1" applyBorder="1" applyAlignment="1">
      <alignment horizontal="center" vertical="center" shrinkToFit="1"/>
    </xf>
    <xf numFmtId="0" fontId="44" fillId="0" borderId="4" xfId="4" applyFont="1" applyBorder="1" applyAlignment="1">
      <alignment horizontal="center" vertical="center" shrinkToFit="1"/>
    </xf>
    <xf numFmtId="0" fontId="44" fillId="0" borderId="13" xfId="4" applyFont="1" applyBorder="1" applyAlignment="1">
      <alignment horizontal="center" vertical="center" shrinkToFit="1"/>
    </xf>
    <xf numFmtId="180" fontId="30" fillId="0" borderId="31" xfId="4" applyNumberFormat="1" applyFont="1" applyBorder="1" applyAlignment="1">
      <alignment horizontal="center" vertical="center" shrinkToFit="1"/>
    </xf>
    <xf numFmtId="180" fontId="30" fillId="0" borderId="4" xfId="4" applyNumberFormat="1" applyFont="1" applyBorder="1" applyAlignment="1">
      <alignment horizontal="center" vertical="center" wrapText="1" shrinkToFit="1"/>
    </xf>
    <xf numFmtId="0" fontId="33" fillId="0" borderId="33" xfId="3" applyFont="1" applyBorder="1" applyAlignment="1">
      <alignment horizontal="center" vertical="center" wrapText="1" shrinkToFit="1"/>
    </xf>
    <xf numFmtId="0" fontId="34" fillId="0" borderId="27" xfId="4" applyFont="1" applyBorder="1" applyAlignment="1">
      <alignment horizontal="left" vertical="center" shrinkToFit="1"/>
    </xf>
    <xf numFmtId="0" fontId="39" fillId="0" borderId="0" xfId="4" applyFont="1" applyAlignment="1">
      <alignment horizontal="center" vertical="center"/>
    </xf>
    <xf numFmtId="180" fontId="30" fillId="0" borderId="0" xfId="4" applyNumberFormat="1" applyFont="1" applyAlignment="1">
      <alignment horizontal="center" vertical="center"/>
    </xf>
    <xf numFmtId="180" fontId="30" fillId="0" borderId="0" xfId="4" applyNumberFormat="1" applyFont="1" applyAlignment="1">
      <alignment horizontal="center" vertical="center" wrapText="1"/>
    </xf>
    <xf numFmtId="0" fontId="33" fillId="0" borderId="0" xfId="3" applyFont="1" applyAlignment="1">
      <alignment horizontal="center" vertical="center" wrapText="1"/>
    </xf>
    <xf numFmtId="0" fontId="30" fillId="0" borderId="36" xfId="4" applyFont="1" applyBorder="1" applyAlignment="1">
      <alignment horizontal="center" vertical="center" textRotation="255"/>
    </xf>
    <xf numFmtId="0" fontId="35" fillId="0" borderId="0" xfId="4" applyFont="1" applyAlignment="1">
      <alignment horizontal="left" vertical="center" shrinkToFit="1"/>
    </xf>
    <xf numFmtId="0" fontId="30" fillId="0" borderId="33" xfId="4" applyFont="1" applyBorder="1" applyAlignment="1">
      <alignment horizontal="center" vertical="center" wrapText="1"/>
    </xf>
    <xf numFmtId="0" fontId="33" fillId="0" borderId="33" xfId="3" applyFont="1" applyBorder="1" applyAlignment="1">
      <alignment horizontal="center" vertical="center" wrapText="1"/>
    </xf>
    <xf numFmtId="0" fontId="33" fillId="0" borderId="4" xfId="3" applyFont="1" applyBorder="1" applyAlignment="1">
      <alignment horizontal="center" vertical="center" wrapText="1"/>
    </xf>
    <xf numFmtId="0" fontId="30" fillId="0" borderId="47" xfId="4" applyFont="1" applyBorder="1" applyAlignment="1">
      <alignment horizontal="center" vertical="center"/>
    </xf>
    <xf numFmtId="0" fontId="30" fillId="0" borderId="48" xfId="4" applyFont="1" applyBorder="1" applyAlignment="1">
      <alignment horizontal="center" vertical="center"/>
    </xf>
    <xf numFmtId="0" fontId="30" fillId="0" borderId="49" xfId="4" applyFont="1" applyBorder="1" applyAlignment="1">
      <alignment horizontal="center" vertical="center"/>
    </xf>
    <xf numFmtId="0" fontId="30" fillId="0" borderId="50" xfId="4" applyFont="1" applyBorder="1" applyAlignment="1">
      <alignment horizontal="center" vertical="center"/>
    </xf>
    <xf numFmtId="180" fontId="30" fillId="0" borderId="48" xfId="4" applyNumberFormat="1" applyFont="1" applyBorder="1" applyAlignment="1">
      <alignment horizontal="center" vertical="center" shrinkToFit="1"/>
    </xf>
    <xf numFmtId="180" fontId="30" fillId="0" borderId="50" xfId="4" applyNumberFormat="1" applyFont="1" applyBorder="1" applyAlignment="1">
      <alignment horizontal="center" vertical="center" shrinkToFit="1"/>
    </xf>
    <xf numFmtId="0" fontId="30" fillId="0" borderId="82" xfId="4" applyFont="1" applyBorder="1" applyAlignment="1">
      <alignment horizontal="center" vertical="center"/>
    </xf>
    <xf numFmtId="0" fontId="30" fillId="0" borderId="82" xfId="4" applyFont="1" applyBorder="1" applyAlignment="1">
      <alignment vertical="center"/>
    </xf>
    <xf numFmtId="180" fontId="30" fillId="0" borderId="82" xfId="4" applyNumberFormat="1" applyFont="1" applyBorder="1" applyAlignment="1">
      <alignment horizontal="center" vertical="center" shrinkToFit="1"/>
    </xf>
    <xf numFmtId="0" fontId="33" fillId="0" borderId="82" xfId="4" applyFont="1" applyBorder="1" applyAlignment="1">
      <alignment horizontal="center" vertical="center" shrinkToFit="1"/>
    </xf>
    <xf numFmtId="0" fontId="30" fillId="0" borderId="82" xfId="4" applyFont="1" applyBorder="1" applyAlignment="1">
      <alignment horizontal="center" vertical="center" wrapText="1"/>
    </xf>
    <xf numFmtId="0" fontId="33" fillId="0" borderId="82" xfId="3" applyFont="1" applyBorder="1" applyAlignment="1">
      <alignment horizontal="center" vertical="center" wrapText="1"/>
    </xf>
    <xf numFmtId="0" fontId="34" fillId="0" borderId="34" xfId="4" applyFont="1" applyBorder="1" applyAlignment="1">
      <alignment horizontal="center" vertical="center" shrinkToFit="1"/>
    </xf>
    <xf numFmtId="0" fontId="34" fillId="0" borderId="33" xfId="4" applyFont="1" applyBorder="1" applyAlignment="1">
      <alignment horizontal="center" vertical="center" shrinkToFit="1"/>
    </xf>
    <xf numFmtId="0" fontId="34" fillId="0" borderId="11" xfId="4" applyFont="1" applyBorder="1" applyAlignment="1">
      <alignment horizontal="center" vertical="center" shrinkToFit="1"/>
    </xf>
    <xf numFmtId="0" fontId="34" fillId="0" borderId="82" xfId="4" applyFont="1" applyBorder="1" applyAlignment="1">
      <alignment horizontal="center" vertical="center" shrinkToFit="1"/>
    </xf>
    <xf numFmtId="180" fontId="30" fillId="0" borderId="10" xfId="4" applyNumberFormat="1" applyFont="1" applyBorder="1" applyAlignment="1">
      <alignment horizontal="center" vertical="center" wrapText="1" shrinkToFit="1"/>
    </xf>
    <xf numFmtId="0" fontId="35" fillId="0" borderId="33" xfId="4" applyFont="1" applyBorder="1" applyAlignment="1">
      <alignment horizontal="center" vertical="center" wrapText="1"/>
    </xf>
    <xf numFmtId="0" fontId="35" fillId="0" borderId="82" xfId="4" applyFont="1" applyBorder="1" applyAlignment="1">
      <alignment horizontal="center" vertical="center" wrapText="1"/>
    </xf>
    <xf numFmtId="0" fontId="33" fillId="0" borderId="82" xfId="3" applyFont="1" applyBorder="1" applyAlignment="1">
      <alignment horizontal="center" vertical="center" wrapText="1" shrinkToFit="1"/>
    </xf>
    <xf numFmtId="0" fontId="34" fillId="0" borderId="82" xfId="4" applyFont="1" applyBorder="1" applyAlignment="1">
      <alignment horizontal="center" vertical="center"/>
    </xf>
    <xf numFmtId="0" fontId="35" fillId="0" borderId="43" xfId="4" applyFont="1" applyBorder="1" applyAlignment="1">
      <alignment horizontal="center" vertical="center" wrapText="1"/>
    </xf>
    <xf numFmtId="0" fontId="30" fillId="0" borderId="82" xfId="4" applyFont="1" applyBorder="1" applyAlignment="1">
      <alignment horizontal="center" vertical="center" shrinkToFit="1"/>
    </xf>
    <xf numFmtId="0" fontId="35" fillId="0" borderId="82" xfId="4" applyFont="1" applyBorder="1" applyAlignment="1">
      <alignment horizontal="center" vertical="center"/>
    </xf>
    <xf numFmtId="0" fontId="30" fillId="0" borderId="34" xfId="4" applyFont="1" applyBorder="1" applyAlignment="1">
      <alignment horizontal="distributed" vertical="center" justifyLastLine="1"/>
    </xf>
    <xf numFmtId="0" fontId="30" fillId="0" borderId="33" xfId="4" applyFont="1" applyBorder="1" applyAlignment="1">
      <alignment horizontal="distributed" vertical="center" justifyLastLine="1"/>
    </xf>
    <xf numFmtId="0" fontId="30" fillId="0" borderId="35" xfId="4" applyFont="1" applyBorder="1" applyAlignment="1">
      <alignment horizontal="distributed" vertical="center" justifyLastLine="1"/>
    </xf>
    <xf numFmtId="0" fontId="30" fillId="0" borderId="11" xfId="4" applyFont="1" applyBorder="1" applyAlignment="1">
      <alignment horizontal="distributed" vertical="center" justifyLastLine="1"/>
    </xf>
    <xf numFmtId="0" fontId="30" fillId="0" borderId="82" xfId="4" applyFont="1" applyBorder="1" applyAlignment="1">
      <alignment horizontal="distributed" vertical="center" justifyLastLine="1"/>
    </xf>
    <xf numFmtId="0" fontId="30" fillId="0" borderId="13" xfId="4" applyFont="1" applyBorder="1" applyAlignment="1">
      <alignment horizontal="distributed" vertical="center" justifyLastLine="1"/>
    </xf>
    <xf numFmtId="180" fontId="30" fillId="0" borderId="36" xfId="4" applyNumberFormat="1" applyFont="1" applyBorder="1" applyAlignment="1">
      <alignment horizontal="center" vertical="center" wrapText="1" shrinkToFit="1"/>
    </xf>
    <xf numFmtId="0" fontId="44" fillId="0" borderId="82" xfId="4" applyFont="1" applyBorder="1" applyAlignment="1">
      <alignment horizontal="center" vertical="center" shrinkToFit="1"/>
    </xf>
    <xf numFmtId="0" fontId="30" fillId="0" borderId="34" xfId="4" applyFont="1" applyBorder="1" applyAlignment="1">
      <alignment vertical="center" shrinkToFit="1"/>
    </xf>
    <xf numFmtId="0" fontId="30" fillId="0" borderId="35" xfId="4" applyFont="1" applyBorder="1" applyAlignment="1">
      <alignment vertical="center" shrinkToFit="1"/>
    </xf>
    <xf numFmtId="0" fontId="30" fillId="0" borderId="11" xfId="4" applyFont="1" applyBorder="1" applyAlignment="1">
      <alignment vertical="center" shrinkToFit="1"/>
    </xf>
    <xf numFmtId="0" fontId="30" fillId="0" borderId="82" xfId="4" applyFont="1" applyBorder="1" applyAlignment="1">
      <alignment vertical="center" shrinkToFit="1"/>
    </xf>
    <xf numFmtId="0" fontId="30" fillId="0" borderId="13" xfId="4" applyFont="1" applyBorder="1" applyAlignment="1">
      <alignment vertical="center" shrinkToFit="1"/>
    </xf>
    <xf numFmtId="0" fontId="35" fillId="0" borderId="0" xfId="4" applyFont="1" applyAlignment="1">
      <alignment horizontal="center" vertical="center"/>
    </xf>
    <xf numFmtId="180" fontId="30" fillId="0" borderId="23" xfId="4" applyNumberFormat="1" applyFont="1" applyBorder="1" applyAlignment="1">
      <alignment horizontal="center" vertical="center" wrapText="1" shrinkToFit="1"/>
    </xf>
    <xf numFmtId="0" fontId="33" fillId="0" borderId="22" xfId="3" applyFont="1" applyBorder="1" applyAlignment="1">
      <alignment horizontal="center" vertical="center" wrapText="1" shrinkToFit="1"/>
    </xf>
    <xf numFmtId="0" fontId="30" fillId="0" borderId="36" xfId="4" applyFont="1" applyBorder="1" applyAlignment="1">
      <alignment horizontal="center" vertical="center" shrinkToFit="1"/>
    </xf>
    <xf numFmtId="0" fontId="30" fillId="0" borderId="38" xfId="4" applyFont="1" applyBorder="1" applyAlignment="1">
      <alignment horizontal="center" vertical="center"/>
    </xf>
    <xf numFmtId="0" fontId="30" fillId="0" borderId="51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30" fillId="0" borderId="52" xfId="4" applyFont="1" applyBorder="1" applyAlignment="1">
      <alignment horizontal="center" vertical="center"/>
    </xf>
    <xf numFmtId="0" fontId="30" fillId="0" borderId="35" xfId="4" applyFont="1" applyBorder="1" applyAlignment="1">
      <alignment horizontal="center" vertical="center" shrinkToFit="1"/>
    </xf>
    <xf numFmtId="0" fontId="30" fillId="0" borderId="13" xfId="4" applyFont="1" applyBorder="1" applyAlignment="1">
      <alignment horizontal="center" vertical="center" shrinkToFit="1"/>
    </xf>
    <xf numFmtId="181" fontId="30" fillId="0" borderId="36" xfId="4" applyNumberFormat="1" applyFont="1" applyBorder="1" applyAlignment="1">
      <alignment horizontal="center" vertical="center" shrinkToFit="1"/>
    </xf>
    <xf numFmtId="0" fontId="34" fillId="0" borderId="0" xfId="4" applyFont="1" applyAlignment="1">
      <alignment vertical="center"/>
    </xf>
    <xf numFmtId="0" fontId="34" fillId="0" borderId="63" xfId="4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/>
    </xf>
    <xf numFmtId="0" fontId="13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</cellXfs>
  <cellStyles count="8">
    <cellStyle name="パーセント 2" xfId="1" xr:uid="{00000000-0005-0000-0000-000000000000}"/>
    <cellStyle name="桁区切り 2" xfId="2" xr:uid="{00000000-0005-0000-0000-000001000000}"/>
    <cellStyle name="桁区切り 3" xfId="6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7" xr:uid="{00000000-0005-0000-0000-000006000000}"/>
    <cellStyle name="標準_H24年度宜野湾市行政組織図（H24.4.1予定）3.5調整案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123824</xdr:colOff>
      <xdr:row>153</xdr:row>
      <xdr:rowOff>242455</xdr:rowOff>
    </xdr:from>
    <xdr:to>
      <xdr:col>45</xdr:col>
      <xdr:colOff>60156</xdr:colOff>
      <xdr:row>165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7BD7184-A1F1-4856-B878-C3D762843933}"/>
            </a:ext>
          </a:extLst>
        </xdr:cNvPr>
        <xdr:cNvSpPr/>
      </xdr:nvSpPr>
      <xdr:spPr>
        <a:xfrm>
          <a:off x="7591424" y="13825105"/>
          <a:ext cx="1222207" cy="948170"/>
        </a:xfrm>
        <a:prstGeom prst="rect">
          <a:avLst/>
        </a:prstGeom>
        <a:noFill/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7938</xdr:colOff>
      <xdr:row>43</xdr:row>
      <xdr:rowOff>79375</xdr:rowOff>
    </xdr:from>
    <xdr:to>
      <xdr:col>47</xdr:col>
      <xdr:colOff>31751</xdr:colOff>
      <xdr:row>48</xdr:row>
      <xdr:rowOff>63503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59718A0-97DD-43B2-8BF3-BDAF81AEAEA3}"/>
            </a:ext>
          </a:extLst>
        </xdr:cNvPr>
        <xdr:cNvSpPr/>
      </xdr:nvSpPr>
      <xdr:spPr>
        <a:xfrm>
          <a:off x="7675563" y="4060825"/>
          <a:ext cx="1385888" cy="412753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人材育成交流センター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男女共同参画支援センター</a:t>
          </a:r>
        </a:p>
      </xdr:txBody>
    </xdr:sp>
    <xdr:clientData/>
  </xdr:twoCellAnchor>
  <xdr:twoCellAnchor>
    <xdr:from>
      <xdr:col>40</xdr:col>
      <xdr:colOff>47626</xdr:colOff>
      <xdr:row>48</xdr:row>
      <xdr:rowOff>79379</xdr:rowOff>
    </xdr:from>
    <xdr:to>
      <xdr:col>40</xdr:col>
      <xdr:colOff>47626</xdr:colOff>
      <xdr:row>50</xdr:row>
      <xdr:rowOff>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5270EAFB-9EEE-4EA4-9345-935DA120FA0A}"/>
            </a:ext>
          </a:extLst>
        </xdr:cNvPr>
        <xdr:cNvCxnSpPr/>
      </xdr:nvCxnSpPr>
      <xdr:spPr>
        <a:xfrm>
          <a:off x="7915276" y="4489454"/>
          <a:ext cx="0" cy="92075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31750</xdr:colOff>
      <xdr:row>261</xdr:row>
      <xdr:rowOff>7937</xdr:rowOff>
    </xdr:from>
    <xdr:to>
      <xdr:col>47</xdr:col>
      <xdr:colOff>34636</xdr:colOff>
      <xdr:row>266</xdr:row>
      <xdr:rowOff>34635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8A44B7-8E5C-4652-A650-A3E9A6769F79}"/>
            </a:ext>
          </a:extLst>
        </xdr:cNvPr>
        <xdr:cNvSpPr/>
      </xdr:nvSpPr>
      <xdr:spPr>
        <a:xfrm>
          <a:off x="7699375" y="23029862"/>
          <a:ext cx="1364961" cy="455323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学校給食センター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（宜野湾、はごろも、大山）</a:t>
          </a:r>
        </a:p>
      </xdr:txBody>
    </xdr:sp>
    <xdr:clientData/>
  </xdr:twoCellAnchor>
  <xdr:twoCellAnchor>
    <xdr:from>
      <xdr:col>38</xdr:col>
      <xdr:colOff>9133</xdr:colOff>
      <xdr:row>263</xdr:row>
      <xdr:rowOff>0</xdr:rowOff>
    </xdr:from>
    <xdr:to>
      <xdr:col>39</xdr:col>
      <xdr:colOff>25974</xdr:colOff>
      <xdr:row>263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A929A92-C06A-4C77-A639-B78AF491F2D1}"/>
            </a:ext>
          </a:extLst>
        </xdr:cNvPr>
        <xdr:cNvCxnSpPr/>
      </xdr:nvCxnSpPr>
      <xdr:spPr>
        <a:xfrm rot="5400000">
          <a:off x="7585166" y="23084942"/>
          <a:ext cx="0" cy="216866"/>
        </a:xfrm>
        <a:prstGeom prst="straightConnector1">
          <a:avLst/>
        </a:prstGeom>
        <a:ln>
          <a:prstDash val="dash"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182377</xdr:colOff>
      <xdr:row>4</xdr:row>
      <xdr:rowOff>2</xdr:rowOff>
    </xdr:from>
    <xdr:to>
      <xdr:col>12</xdr:col>
      <xdr:colOff>364753</xdr:colOff>
      <xdr:row>69</xdr:row>
      <xdr:rowOff>10888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34409" y="1783538"/>
          <a:ext cx="9321574" cy="708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N40"/>
  <sheetViews>
    <sheetView showGridLines="0" topLeftCell="A17" zoomScaleNormal="100" zoomScaleSheetLayoutView="100" workbookViewId="0">
      <selection activeCell="H27" sqref="H27"/>
    </sheetView>
  </sheetViews>
  <sheetFormatPr defaultRowHeight="13.5" x14ac:dyDescent="0.15"/>
  <cols>
    <col min="1" max="1" width="1.25" customWidth="1"/>
    <col min="2" max="2" width="16.25" customWidth="1"/>
    <col min="3" max="3" width="1.25" customWidth="1"/>
    <col min="4" max="4" width="2.875" customWidth="1"/>
    <col min="5" max="5" width="17.875" customWidth="1"/>
    <col min="6" max="6" width="3" customWidth="1"/>
    <col min="7" max="7" width="25" bestFit="1" customWidth="1"/>
    <col min="8" max="8" width="18.375" bestFit="1" customWidth="1"/>
  </cols>
  <sheetData>
    <row r="1" spans="1:14" ht="21" x14ac:dyDescent="0.15">
      <c r="A1" s="339" t="s">
        <v>291</v>
      </c>
      <c r="B1" s="340"/>
      <c r="C1" s="340"/>
      <c r="D1" s="340"/>
      <c r="E1" s="340"/>
      <c r="F1" s="340"/>
      <c r="G1" s="340"/>
      <c r="H1" s="340"/>
      <c r="I1" s="1"/>
      <c r="J1" s="1"/>
      <c r="K1" s="1"/>
      <c r="L1" s="1"/>
      <c r="M1" s="1"/>
      <c r="N1" s="1"/>
    </row>
    <row r="2" spans="1:14" x14ac:dyDescent="0.15">
      <c r="B2" s="2"/>
      <c r="C2" s="2"/>
      <c r="D2" s="2"/>
      <c r="E2" s="2"/>
      <c r="F2" s="2"/>
      <c r="G2" s="2"/>
      <c r="H2" s="145" t="s">
        <v>667</v>
      </c>
    </row>
    <row r="3" spans="1:14" ht="22.5" customHeight="1" x14ac:dyDescent="0.15">
      <c r="A3" s="336"/>
      <c r="B3" s="69" t="s">
        <v>0</v>
      </c>
      <c r="C3" s="74"/>
      <c r="D3" s="69"/>
      <c r="E3" s="71" t="s">
        <v>1</v>
      </c>
      <c r="F3" s="70"/>
      <c r="G3" s="72" t="s">
        <v>2</v>
      </c>
      <c r="H3" s="73" t="s">
        <v>3</v>
      </c>
    </row>
    <row r="4" spans="1:14" ht="26.25" customHeight="1" x14ac:dyDescent="0.15">
      <c r="A4" s="337"/>
      <c r="B4" s="3" t="s">
        <v>569</v>
      </c>
      <c r="C4" s="75"/>
      <c r="D4" s="3"/>
      <c r="E4" s="3" t="s">
        <v>568</v>
      </c>
      <c r="F4" s="4"/>
      <c r="G4" s="5" t="s">
        <v>292</v>
      </c>
      <c r="H4" s="6" t="s">
        <v>4</v>
      </c>
    </row>
    <row r="5" spans="1:14" ht="26.25" customHeight="1" x14ac:dyDescent="0.15">
      <c r="A5" s="337"/>
      <c r="B5" s="3" t="s">
        <v>567</v>
      </c>
      <c r="C5" s="75"/>
      <c r="D5" s="3"/>
      <c r="E5" s="3" t="s">
        <v>566</v>
      </c>
      <c r="F5" s="4"/>
      <c r="G5" s="5" t="s">
        <v>293</v>
      </c>
      <c r="H5" s="6" t="s">
        <v>5</v>
      </c>
    </row>
    <row r="6" spans="1:14" ht="26.25" customHeight="1" x14ac:dyDescent="0.15">
      <c r="A6" s="337"/>
      <c r="B6" s="3" t="s">
        <v>565</v>
      </c>
      <c r="C6" s="75"/>
      <c r="D6" s="3"/>
      <c r="E6" s="3" t="s">
        <v>564</v>
      </c>
      <c r="F6" s="4"/>
      <c r="G6" s="5" t="s">
        <v>294</v>
      </c>
      <c r="H6" s="6" t="s">
        <v>668</v>
      </c>
    </row>
    <row r="7" spans="1:14" ht="26.25" customHeight="1" x14ac:dyDescent="0.15">
      <c r="A7" s="337"/>
      <c r="B7" s="3" t="s">
        <v>563</v>
      </c>
      <c r="C7" s="75"/>
      <c r="D7" s="3"/>
      <c r="E7" s="3" t="s">
        <v>562</v>
      </c>
      <c r="F7" s="4"/>
      <c r="G7" s="5" t="s">
        <v>295</v>
      </c>
      <c r="H7" s="6" t="s">
        <v>6</v>
      </c>
    </row>
    <row r="8" spans="1:14" ht="26.25" customHeight="1" x14ac:dyDescent="0.15">
      <c r="A8" s="337"/>
      <c r="B8" s="3" t="s">
        <v>561</v>
      </c>
      <c r="C8" s="75"/>
      <c r="D8" s="3"/>
      <c r="E8" s="3" t="s">
        <v>669</v>
      </c>
      <c r="F8" s="4"/>
      <c r="G8" s="5" t="s">
        <v>296</v>
      </c>
      <c r="H8" s="6" t="s">
        <v>7</v>
      </c>
    </row>
    <row r="9" spans="1:14" ht="26.25" customHeight="1" x14ac:dyDescent="0.15">
      <c r="A9" s="337"/>
      <c r="B9" s="3" t="s">
        <v>560</v>
      </c>
      <c r="C9" s="75"/>
      <c r="D9" s="3"/>
      <c r="E9" s="3" t="s">
        <v>559</v>
      </c>
      <c r="F9" s="4"/>
      <c r="G9" s="5" t="s">
        <v>297</v>
      </c>
      <c r="H9" s="6" t="s">
        <v>8</v>
      </c>
    </row>
    <row r="10" spans="1:14" ht="26.25" customHeight="1" x14ac:dyDescent="0.15">
      <c r="A10" s="337"/>
      <c r="B10" s="3" t="s">
        <v>558</v>
      </c>
      <c r="C10" s="75"/>
      <c r="D10" s="3"/>
      <c r="E10" s="3" t="s">
        <v>557</v>
      </c>
      <c r="F10" s="4"/>
      <c r="G10" s="146" t="s">
        <v>570</v>
      </c>
      <c r="H10" s="6" t="s">
        <v>9</v>
      </c>
    </row>
    <row r="11" spans="1:14" ht="26.25" customHeight="1" x14ac:dyDescent="0.15">
      <c r="A11" s="337"/>
      <c r="B11" s="3" t="s">
        <v>556</v>
      </c>
      <c r="C11" s="75"/>
      <c r="D11" s="3"/>
      <c r="E11" s="3" t="s">
        <v>555</v>
      </c>
      <c r="F11" s="4"/>
      <c r="G11" s="5" t="s">
        <v>298</v>
      </c>
      <c r="H11" s="6" t="s">
        <v>10</v>
      </c>
    </row>
    <row r="12" spans="1:14" ht="26.25" customHeight="1" x14ac:dyDescent="0.15">
      <c r="A12" s="337"/>
      <c r="B12" s="3" t="s">
        <v>554</v>
      </c>
      <c r="C12" s="75"/>
      <c r="D12" s="3"/>
      <c r="E12" s="3" t="s">
        <v>553</v>
      </c>
      <c r="F12" s="4"/>
      <c r="G12" s="5" t="s">
        <v>299</v>
      </c>
      <c r="H12" s="6" t="s">
        <v>11</v>
      </c>
    </row>
    <row r="13" spans="1:14" ht="26.25" customHeight="1" x14ac:dyDescent="0.15">
      <c r="A13" s="337"/>
      <c r="B13" s="3" t="s">
        <v>552</v>
      </c>
      <c r="C13" s="75"/>
      <c r="D13" s="3"/>
      <c r="E13" s="3" t="s">
        <v>551</v>
      </c>
      <c r="F13" s="4"/>
      <c r="G13" s="5" t="s">
        <v>300</v>
      </c>
      <c r="H13" s="6" t="s">
        <v>12</v>
      </c>
    </row>
    <row r="14" spans="1:14" ht="26.25" customHeight="1" x14ac:dyDescent="0.15">
      <c r="A14" s="337"/>
      <c r="B14" s="3" t="s">
        <v>550</v>
      </c>
      <c r="C14" s="75"/>
      <c r="D14" s="3"/>
      <c r="E14" s="230" t="s">
        <v>549</v>
      </c>
      <c r="F14" s="4"/>
      <c r="G14" s="5" t="s">
        <v>301</v>
      </c>
      <c r="H14" s="6" t="s">
        <v>13</v>
      </c>
    </row>
    <row r="15" spans="1:14" ht="26.25" customHeight="1" x14ac:dyDescent="0.15">
      <c r="A15" s="337"/>
      <c r="B15" s="3" t="s">
        <v>548</v>
      </c>
      <c r="C15" s="75"/>
      <c r="D15" s="3"/>
      <c r="E15" s="3" t="s">
        <v>670</v>
      </c>
      <c r="F15" s="4"/>
      <c r="G15" s="322" t="s">
        <v>663</v>
      </c>
      <c r="H15" s="6" t="s">
        <v>14</v>
      </c>
    </row>
    <row r="16" spans="1:14" ht="26.25" customHeight="1" x14ac:dyDescent="0.15">
      <c r="A16" s="337"/>
      <c r="B16" s="3" t="s">
        <v>547</v>
      </c>
      <c r="C16" s="75"/>
      <c r="D16" s="3"/>
      <c r="E16" s="323" t="s">
        <v>664</v>
      </c>
      <c r="F16" s="4"/>
      <c r="G16" s="5" t="s">
        <v>302</v>
      </c>
      <c r="H16" s="6" t="s">
        <v>15</v>
      </c>
    </row>
    <row r="17" spans="1:10" ht="26.25" customHeight="1" x14ac:dyDescent="0.15">
      <c r="A17" s="337"/>
      <c r="B17" s="3" t="s">
        <v>546</v>
      </c>
      <c r="C17" s="75"/>
      <c r="D17" s="3"/>
      <c r="E17" s="3" t="s">
        <v>545</v>
      </c>
      <c r="F17" s="4"/>
      <c r="G17" s="5" t="s">
        <v>303</v>
      </c>
      <c r="H17" s="6" t="s">
        <v>16</v>
      </c>
    </row>
    <row r="18" spans="1:10" ht="26.25" customHeight="1" x14ac:dyDescent="0.15">
      <c r="A18" s="337"/>
      <c r="B18" s="3" t="s">
        <v>544</v>
      </c>
      <c r="C18" s="75"/>
      <c r="D18" s="3"/>
      <c r="E18" s="3" t="s">
        <v>543</v>
      </c>
      <c r="F18" s="4"/>
      <c r="G18" s="5" t="s">
        <v>304</v>
      </c>
      <c r="H18" s="6" t="s">
        <v>17</v>
      </c>
    </row>
    <row r="19" spans="1:10" ht="26.25" customHeight="1" x14ac:dyDescent="0.15">
      <c r="A19" s="337"/>
      <c r="B19" s="3" t="s">
        <v>542</v>
      </c>
      <c r="C19" s="75"/>
      <c r="D19" s="3"/>
      <c r="E19" s="3" t="s">
        <v>541</v>
      </c>
      <c r="F19" s="4"/>
      <c r="G19" s="5" t="s">
        <v>305</v>
      </c>
      <c r="H19" s="6" t="s">
        <v>18</v>
      </c>
    </row>
    <row r="20" spans="1:10" ht="26.25" customHeight="1" x14ac:dyDescent="0.15">
      <c r="A20" s="337"/>
      <c r="B20" s="3" t="s">
        <v>540</v>
      </c>
      <c r="C20" s="75"/>
      <c r="D20" s="3"/>
      <c r="E20" s="3" t="s">
        <v>539</v>
      </c>
      <c r="F20" s="4"/>
      <c r="G20" s="5" t="s">
        <v>306</v>
      </c>
      <c r="H20" s="6" t="s">
        <v>19</v>
      </c>
    </row>
    <row r="21" spans="1:10" ht="26.25" customHeight="1" x14ac:dyDescent="0.15">
      <c r="A21" s="337"/>
      <c r="B21" s="3" t="s">
        <v>538</v>
      </c>
      <c r="C21" s="75"/>
      <c r="D21" s="3"/>
      <c r="E21" s="3" t="s">
        <v>537</v>
      </c>
      <c r="F21" s="4"/>
      <c r="G21" s="5" t="s">
        <v>307</v>
      </c>
      <c r="H21" s="6" t="s">
        <v>20</v>
      </c>
    </row>
    <row r="22" spans="1:10" ht="26.25" customHeight="1" x14ac:dyDescent="0.15">
      <c r="A22" s="337"/>
      <c r="B22" s="3" t="s">
        <v>536</v>
      </c>
      <c r="C22" s="75"/>
      <c r="D22" s="3"/>
      <c r="E22" s="3" t="s">
        <v>671</v>
      </c>
      <c r="F22" s="4"/>
      <c r="G22" s="5" t="s">
        <v>308</v>
      </c>
      <c r="H22" s="6" t="s">
        <v>21</v>
      </c>
    </row>
    <row r="23" spans="1:10" ht="26.25" customHeight="1" x14ac:dyDescent="0.15">
      <c r="A23" s="337"/>
      <c r="B23" s="3" t="s">
        <v>535</v>
      </c>
      <c r="C23" s="75"/>
      <c r="D23" s="3"/>
      <c r="E23" s="3" t="s">
        <v>672</v>
      </c>
      <c r="F23" s="4"/>
      <c r="G23" s="146" t="s">
        <v>571</v>
      </c>
      <c r="H23" s="6" t="s">
        <v>22</v>
      </c>
      <c r="J23" s="231"/>
    </row>
    <row r="24" spans="1:10" ht="26.25" customHeight="1" x14ac:dyDescent="0.15">
      <c r="A24" s="337"/>
      <c r="B24" s="3" t="s">
        <v>534</v>
      </c>
      <c r="C24" s="75"/>
      <c r="D24" s="3"/>
      <c r="E24" s="3" t="s">
        <v>533</v>
      </c>
      <c r="F24" s="4"/>
      <c r="G24" s="5" t="s">
        <v>309</v>
      </c>
      <c r="H24" s="6" t="s">
        <v>23</v>
      </c>
    </row>
    <row r="25" spans="1:10" ht="26.25" customHeight="1" x14ac:dyDescent="0.15">
      <c r="A25" s="337"/>
      <c r="B25" s="3" t="s">
        <v>532</v>
      </c>
      <c r="C25" s="75"/>
      <c r="D25" s="3"/>
      <c r="E25" s="323" t="s">
        <v>665</v>
      </c>
      <c r="F25" s="4"/>
      <c r="G25" s="5" t="s">
        <v>310</v>
      </c>
      <c r="H25" s="6" t="s">
        <v>24</v>
      </c>
    </row>
    <row r="26" spans="1:10" ht="26.25" customHeight="1" x14ac:dyDescent="0.15">
      <c r="A26" s="338"/>
      <c r="B26" s="7" t="s">
        <v>531</v>
      </c>
      <c r="C26" s="76"/>
      <c r="D26" s="7"/>
      <c r="E26" s="7" t="s">
        <v>530</v>
      </c>
      <c r="F26" s="8"/>
      <c r="G26" s="9" t="s">
        <v>311</v>
      </c>
      <c r="H26" s="10" t="s">
        <v>25</v>
      </c>
    </row>
    <row r="27" spans="1:10" x14ac:dyDescent="0.15">
      <c r="B27" s="2"/>
      <c r="C27" s="2"/>
      <c r="D27" s="2"/>
      <c r="E27" s="2"/>
      <c r="F27" s="2"/>
      <c r="G27" s="2"/>
      <c r="H27" s="562" t="s">
        <v>673</v>
      </c>
    </row>
    <row r="28" spans="1:10" x14ac:dyDescent="0.15">
      <c r="B28" s="2"/>
      <c r="C28" s="2"/>
      <c r="D28" s="2"/>
      <c r="E28" s="2"/>
      <c r="F28" s="2"/>
      <c r="G28" s="2"/>
      <c r="H28" s="2"/>
    </row>
    <row r="29" spans="1:10" x14ac:dyDescent="0.15">
      <c r="B29" s="2"/>
      <c r="C29" s="2"/>
      <c r="D29" s="2"/>
      <c r="E29" s="2"/>
      <c r="F29" s="2"/>
      <c r="G29" s="2"/>
      <c r="H29" s="2"/>
    </row>
    <row r="30" spans="1:10" x14ac:dyDescent="0.15">
      <c r="B30" s="2"/>
      <c r="C30" s="2"/>
      <c r="D30" s="2"/>
      <c r="E30" s="2"/>
      <c r="F30" s="2"/>
      <c r="G30" s="2"/>
      <c r="H30" s="2"/>
    </row>
    <row r="31" spans="1:10" x14ac:dyDescent="0.15">
      <c r="B31" s="2"/>
      <c r="C31" s="2"/>
      <c r="D31" s="2"/>
      <c r="E31" s="2"/>
      <c r="F31" s="2"/>
      <c r="G31" s="2"/>
      <c r="H31" s="2"/>
    </row>
    <row r="32" spans="1:10" x14ac:dyDescent="0.15">
      <c r="B32" s="2"/>
      <c r="C32" s="2"/>
      <c r="D32" s="2"/>
      <c r="E32" s="2"/>
      <c r="F32" s="2"/>
      <c r="G32" s="2"/>
      <c r="H32" s="2"/>
    </row>
    <row r="33" spans="2:8" x14ac:dyDescent="0.15">
      <c r="B33" s="2"/>
      <c r="C33" s="2"/>
      <c r="D33" s="2"/>
      <c r="E33" s="2"/>
      <c r="F33" s="2"/>
      <c r="G33" s="2"/>
      <c r="H33" s="2"/>
    </row>
    <row r="34" spans="2:8" x14ac:dyDescent="0.15">
      <c r="B34" s="2"/>
      <c r="C34" s="2"/>
      <c r="D34" s="2"/>
      <c r="E34" s="2"/>
      <c r="F34" s="2"/>
      <c r="G34" s="2"/>
      <c r="H34" s="2"/>
    </row>
    <row r="35" spans="2:8" x14ac:dyDescent="0.15">
      <c r="B35" s="2"/>
      <c r="C35" s="2"/>
      <c r="D35" s="2"/>
      <c r="E35" s="2"/>
      <c r="F35" s="2"/>
      <c r="G35" s="2"/>
      <c r="H35" s="2"/>
    </row>
    <row r="36" spans="2:8" x14ac:dyDescent="0.15">
      <c r="B36" s="2"/>
      <c r="C36" s="2"/>
      <c r="D36" s="2"/>
      <c r="E36" s="2"/>
      <c r="F36" s="2"/>
      <c r="G36" s="2"/>
      <c r="H36" s="2"/>
    </row>
    <row r="37" spans="2:8" x14ac:dyDescent="0.15">
      <c r="B37" s="2"/>
      <c r="C37" s="2"/>
      <c r="D37" s="2"/>
      <c r="E37" s="2"/>
      <c r="F37" s="2"/>
      <c r="G37" s="2"/>
      <c r="H37" s="2"/>
    </row>
    <row r="38" spans="2:8" x14ac:dyDescent="0.15">
      <c r="B38" s="2"/>
      <c r="C38" s="2"/>
      <c r="D38" s="2"/>
      <c r="E38" s="2"/>
      <c r="F38" s="2"/>
      <c r="G38" s="2"/>
      <c r="H38" s="2"/>
    </row>
    <row r="39" spans="2:8" x14ac:dyDescent="0.15">
      <c r="B39" s="2"/>
      <c r="C39" s="2"/>
      <c r="D39" s="2"/>
      <c r="E39" s="2"/>
      <c r="F39" s="2"/>
      <c r="G39" s="2"/>
      <c r="H39" s="2"/>
    </row>
    <row r="40" spans="2:8" x14ac:dyDescent="0.15">
      <c r="B40" s="2"/>
      <c r="C40" s="2"/>
      <c r="D40" s="2"/>
      <c r="E40" s="2"/>
      <c r="F40" s="2"/>
      <c r="G40" s="2"/>
      <c r="H40" s="2"/>
    </row>
  </sheetData>
  <mergeCells count="1">
    <mergeCell ref="A1:H1"/>
  </mergeCells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E2A6-0BE4-439E-A843-91C6E2C70975}">
  <sheetPr>
    <tabColor theme="0"/>
  </sheetPr>
  <dimension ref="A1:I110"/>
  <sheetViews>
    <sheetView showGridLines="0" tabSelected="1" topLeftCell="A48" zoomScaleNormal="100" zoomScaleSheetLayoutView="100" workbookViewId="0">
      <selection activeCell="M56" sqref="M56"/>
    </sheetView>
  </sheetViews>
  <sheetFormatPr defaultRowHeight="14.25" customHeight="1" x14ac:dyDescent="0.15"/>
  <cols>
    <col min="1" max="1" width="4" style="12" customWidth="1"/>
    <col min="2" max="2" width="35.5" style="13" customWidth="1"/>
    <col min="3" max="4" width="1.875" style="11" customWidth="1"/>
    <col min="5" max="5" width="26.125" style="11" customWidth="1"/>
    <col min="6" max="6" width="1.875" style="11" customWidth="1"/>
    <col min="7" max="7" width="17.125" style="3" customWidth="1"/>
    <col min="8" max="8" width="1.875" style="11" customWidth="1"/>
    <col min="9" max="16384" width="9" style="11"/>
  </cols>
  <sheetData>
    <row r="1" spans="1:8" ht="21" x14ac:dyDescent="0.15">
      <c r="A1" s="339" t="s">
        <v>693</v>
      </c>
      <c r="B1" s="344"/>
      <c r="C1" s="344"/>
      <c r="D1" s="344"/>
      <c r="E1" s="344"/>
      <c r="F1" s="344"/>
      <c r="G1" s="344"/>
      <c r="H1" s="344"/>
    </row>
    <row r="3" spans="1:8" ht="14.25" customHeight="1" x14ac:dyDescent="0.15">
      <c r="A3" s="345" t="s">
        <v>312</v>
      </c>
      <c r="B3" s="345"/>
      <c r="C3" s="346"/>
      <c r="D3" s="347" t="s">
        <v>313</v>
      </c>
      <c r="E3" s="348"/>
      <c r="F3" s="349" t="s">
        <v>314</v>
      </c>
      <c r="G3" s="345"/>
      <c r="H3" s="345"/>
    </row>
    <row r="4" spans="1:8" ht="14.25" customHeight="1" x14ac:dyDescent="0.15">
      <c r="A4" s="14" t="s">
        <v>315</v>
      </c>
      <c r="B4" s="229" t="s">
        <v>316</v>
      </c>
      <c r="D4" s="16"/>
      <c r="E4" s="4"/>
      <c r="H4" s="17"/>
    </row>
    <row r="5" spans="1:8" ht="14.25" customHeight="1" x14ac:dyDescent="0.15">
      <c r="A5" s="14"/>
      <c r="B5" s="15" t="s">
        <v>317</v>
      </c>
      <c r="D5" s="16"/>
      <c r="E5" s="4"/>
      <c r="H5" s="17"/>
    </row>
    <row r="6" spans="1:8" ht="14.25" customHeight="1" x14ac:dyDescent="0.15">
      <c r="A6" s="14"/>
      <c r="B6" s="13" t="s">
        <v>318</v>
      </c>
      <c r="D6" s="16"/>
      <c r="E6" s="4" t="s">
        <v>319</v>
      </c>
      <c r="G6" s="67" t="s">
        <v>320</v>
      </c>
      <c r="H6" s="17"/>
    </row>
    <row r="7" spans="1:8" ht="14.25" customHeight="1" x14ac:dyDescent="0.15">
      <c r="A7" s="14"/>
      <c r="B7" s="13" t="s">
        <v>321</v>
      </c>
      <c r="D7" s="16"/>
      <c r="E7" s="4" t="s">
        <v>322</v>
      </c>
      <c r="G7" s="67" t="s">
        <v>323</v>
      </c>
      <c r="H7" s="17"/>
    </row>
    <row r="8" spans="1:8" ht="14.25" customHeight="1" x14ac:dyDescent="0.15">
      <c r="A8" s="14"/>
      <c r="B8" s="13" t="s">
        <v>620</v>
      </c>
      <c r="D8" s="16"/>
      <c r="E8" s="4" t="s">
        <v>324</v>
      </c>
      <c r="G8" s="67" t="s">
        <v>325</v>
      </c>
      <c r="H8" s="17"/>
    </row>
    <row r="9" spans="1:8" ht="14.25" customHeight="1" x14ac:dyDescent="0.15">
      <c r="A9" s="14"/>
      <c r="B9" s="13" t="s">
        <v>621</v>
      </c>
      <c r="D9" s="16"/>
      <c r="E9" s="4" t="s">
        <v>326</v>
      </c>
      <c r="G9" s="67" t="s">
        <v>327</v>
      </c>
      <c r="H9" s="17"/>
    </row>
    <row r="10" spans="1:8" ht="14.25" customHeight="1" x14ac:dyDescent="0.15">
      <c r="A10" s="14"/>
      <c r="B10" s="13" t="s">
        <v>328</v>
      </c>
      <c r="D10" s="16"/>
      <c r="E10" s="4" t="s">
        <v>329</v>
      </c>
      <c r="G10" s="67" t="s">
        <v>330</v>
      </c>
      <c r="H10" s="17"/>
    </row>
    <row r="11" spans="1:8" ht="14.25" customHeight="1" x14ac:dyDescent="0.15">
      <c r="A11" s="14"/>
      <c r="B11" s="13" t="s">
        <v>331</v>
      </c>
      <c r="D11" s="16"/>
      <c r="E11" s="4" t="s">
        <v>329</v>
      </c>
      <c r="G11" s="67" t="s">
        <v>332</v>
      </c>
      <c r="H11" s="17"/>
    </row>
    <row r="12" spans="1:8" ht="14.25" customHeight="1" x14ac:dyDescent="0.15">
      <c r="A12" s="14"/>
      <c r="B12" s="15" t="s">
        <v>333</v>
      </c>
      <c r="D12" s="16"/>
      <c r="E12" s="4"/>
      <c r="G12" s="67"/>
      <c r="H12" s="17"/>
    </row>
    <row r="13" spans="1:8" ht="14.25" customHeight="1" x14ac:dyDescent="0.15">
      <c r="A13" s="14"/>
      <c r="B13" s="13" t="s">
        <v>334</v>
      </c>
      <c r="D13" s="16"/>
      <c r="E13" s="4" t="s">
        <v>335</v>
      </c>
      <c r="G13" s="67" t="s">
        <v>336</v>
      </c>
      <c r="H13" s="17"/>
    </row>
    <row r="14" spans="1:8" ht="14.25" customHeight="1" x14ac:dyDescent="0.15">
      <c r="A14" s="14"/>
      <c r="B14" s="13" t="s">
        <v>337</v>
      </c>
      <c r="D14" s="16"/>
      <c r="E14" s="4" t="s">
        <v>338</v>
      </c>
      <c r="G14" s="67" t="s">
        <v>339</v>
      </c>
      <c r="H14" s="17"/>
    </row>
    <row r="15" spans="1:8" ht="14.25" customHeight="1" x14ac:dyDescent="0.15">
      <c r="A15" s="14"/>
      <c r="B15" s="13" t="s">
        <v>340</v>
      </c>
      <c r="D15" s="16"/>
      <c r="E15" s="4" t="s">
        <v>341</v>
      </c>
      <c r="G15" s="67" t="s">
        <v>342</v>
      </c>
      <c r="H15" s="17"/>
    </row>
    <row r="16" spans="1:8" ht="14.25" customHeight="1" x14ac:dyDescent="0.15">
      <c r="A16" s="14"/>
      <c r="B16" s="13" t="s">
        <v>343</v>
      </c>
      <c r="D16" s="16"/>
      <c r="E16" s="4" t="s">
        <v>341</v>
      </c>
      <c r="G16" s="67" t="s">
        <v>344</v>
      </c>
      <c r="H16" s="17"/>
    </row>
    <row r="17" spans="1:9" ht="14.25" customHeight="1" x14ac:dyDescent="0.15">
      <c r="A17" s="14"/>
      <c r="B17" s="13" t="s">
        <v>619</v>
      </c>
      <c r="D17" s="16"/>
      <c r="E17" s="4" t="s">
        <v>345</v>
      </c>
      <c r="G17" s="67" t="s">
        <v>346</v>
      </c>
      <c r="H17" s="17"/>
    </row>
    <row r="18" spans="1:9" ht="14.25" customHeight="1" x14ac:dyDescent="0.15">
      <c r="A18" s="14"/>
      <c r="B18" s="15" t="s">
        <v>347</v>
      </c>
      <c r="D18" s="16"/>
      <c r="E18" s="4"/>
      <c r="G18" s="67"/>
      <c r="H18" s="17"/>
    </row>
    <row r="19" spans="1:9" ht="14.25" customHeight="1" x14ac:dyDescent="0.15">
      <c r="A19" s="14"/>
      <c r="B19" s="13" t="s">
        <v>348</v>
      </c>
      <c r="D19" s="16"/>
      <c r="E19" s="4" t="s">
        <v>349</v>
      </c>
      <c r="G19" s="67" t="s">
        <v>350</v>
      </c>
      <c r="H19" s="17"/>
    </row>
    <row r="20" spans="1:9" ht="14.25" customHeight="1" x14ac:dyDescent="0.15">
      <c r="A20" s="14"/>
      <c r="B20" s="13" t="s">
        <v>351</v>
      </c>
      <c r="D20" s="16"/>
      <c r="E20" s="4" t="s">
        <v>352</v>
      </c>
      <c r="G20" s="67" t="s">
        <v>353</v>
      </c>
      <c r="H20" s="17"/>
    </row>
    <row r="21" spans="1:9" ht="14.25" customHeight="1" x14ac:dyDescent="0.15">
      <c r="A21" s="14"/>
      <c r="B21" s="13" t="s">
        <v>354</v>
      </c>
      <c r="D21" s="16"/>
      <c r="E21" s="4" t="s">
        <v>355</v>
      </c>
      <c r="G21" s="67" t="s">
        <v>356</v>
      </c>
      <c r="H21" s="17"/>
    </row>
    <row r="22" spans="1:9" ht="14.25" customHeight="1" x14ac:dyDescent="0.15">
      <c r="A22" s="14"/>
      <c r="B22" s="13" t="s">
        <v>357</v>
      </c>
      <c r="D22" s="16"/>
      <c r="E22" s="4" t="s">
        <v>358</v>
      </c>
      <c r="G22" s="67" t="s">
        <v>359</v>
      </c>
      <c r="H22" s="17"/>
    </row>
    <row r="23" spans="1:9" ht="14.25" customHeight="1" x14ac:dyDescent="0.15">
      <c r="A23" s="14"/>
      <c r="B23" s="13" t="s">
        <v>360</v>
      </c>
      <c r="D23" s="16"/>
      <c r="E23" s="4" t="s">
        <v>361</v>
      </c>
      <c r="G23" s="67" t="s">
        <v>362</v>
      </c>
      <c r="H23" s="17"/>
    </row>
    <row r="24" spans="1:9" ht="14.25" customHeight="1" x14ac:dyDescent="0.15">
      <c r="A24" s="14"/>
      <c r="B24" s="13" t="s">
        <v>363</v>
      </c>
      <c r="D24" s="16"/>
      <c r="E24" s="4" t="s">
        <v>364</v>
      </c>
      <c r="G24" s="67" t="s">
        <v>365</v>
      </c>
      <c r="H24" s="17"/>
    </row>
    <row r="25" spans="1:9" ht="14.25" customHeight="1" x14ac:dyDescent="0.15">
      <c r="A25" s="14"/>
      <c r="B25" s="13" t="s">
        <v>366</v>
      </c>
      <c r="D25" s="16"/>
      <c r="E25" s="4" t="s">
        <v>694</v>
      </c>
      <c r="G25" s="67" t="s">
        <v>368</v>
      </c>
      <c r="H25" s="17"/>
      <c r="I25" s="325"/>
    </row>
    <row r="26" spans="1:9" ht="14.25" customHeight="1" x14ac:dyDescent="0.15">
      <c r="A26" s="14"/>
      <c r="B26" s="13" t="s">
        <v>369</v>
      </c>
      <c r="D26" s="16"/>
      <c r="E26" s="4" t="s">
        <v>370</v>
      </c>
      <c r="G26" s="67" t="s">
        <v>371</v>
      </c>
      <c r="H26" s="17"/>
    </row>
    <row r="27" spans="1:9" ht="14.25" customHeight="1" x14ac:dyDescent="0.15">
      <c r="A27" s="14"/>
      <c r="B27" s="13" t="s">
        <v>372</v>
      </c>
      <c r="D27" s="16"/>
      <c r="E27" s="4" t="s">
        <v>373</v>
      </c>
      <c r="G27" s="67" t="s">
        <v>374</v>
      </c>
      <c r="H27" s="17"/>
    </row>
    <row r="28" spans="1:9" ht="14.25" customHeight="1" x14ac:dyDescent="0.15">
      <c r="A28" s="14"/>
      <c r="B28" s="15" t="s">
        <v>375</v>
      </c>
      <c r="D28" s="16"/>
      <c r="E28" s="4"/>
      <c r="G28" s="67"/>
      <c r="H28" s="17"/>
    </row>
    <row r="29" spans="1:9" ht="14.25" customHeight="1" x14ac:dyDescent="0.15">
      <c r="A29" s="14"/>
      <c r="B29" s="13" t="s">
        <v>376</v>
      </c>
      <c r="D29" s="16"/>
      <c r="E29" s="4" t="s">
        <v>349</v>
      </c>
      <c r="G29" s="67" t="s">
        <v>377</v>
      </c>
      <c r="H29" s="17"/>
    </row>
    <row r="30" spans="1:9" ht="14.25" customHeight="1" x14ac:dyDescent="0.15">
      <c r="A30" s="14"/>
      <c r="B30" s="13" t="s">
        <v>378</v>
      </c>
      <c r="D30" s="16"/>
      <c r="E30" s="4" t="s">
        <v>352</v>
      </c>
      <c r="G30" s="67" t="s">
        <v>379</v>
      </c>
      <c r="H30" s="17"/>
    </row>
    <row r="31" spans="1:9" ht="14.25" customHeight="1" x14ac:dyDescent="0.15">
      <c r="A31" s="14"/>
      <c r="B31" s="13" t="s">
        <v>380</v>
      </c>
      <c r="D31" s="16"/>
      <c r="E31" s="4" t="s">
        <v>355</v>
      </c>
      <c r="G31" s="67" t="s">
        <v>381</v>
      </c>
      <c r="H31" s="17"/>
    </row>
    <row r="32" spans="1:9" ht="14.25" customHeight="1" x14ac:dyDescent="0.15">
      <c r="A32" s="14"/>
      <c r="B32" s="13" t="s">
        <v>382</v>
      </c>
      <c r="D32" s="16"/>
      <c r="E32" s="4" t="s">
        <v>358</v>
      </c>
      <c r="G32" s="67" t="s">
        <v>383</v>
      </c>
      <c r="H32" s="17"/>
    </row>
    <row r="33" spans="1:8" ht="14.25" customHeight="1" x14ac:dyDescent="0.15">
      <c r="A33" s="14"/>
      <c r="B33" s="13" t="s">
        <v>384</v>
      </c>
      <c r="D33" s="16"/>
      <c r="E33" s="4" t="s">
        <v>361</v>
      </c>
      <c r="G33" s="67" t="s">
        <v>385</v>
      </c>
      <c r="H33" s="17"/>
    </row>
    <row r="34" spans="1:8" ht="14.25" customHeight="1" x14ac:dyDescent="0.15">
      <c r="A34" s="14"/>
      <c r="B34" s="13" t="s">
        <v>386</v>
      </c>
      <c r="D34" s="16"/>
      <c r="E34" s="4" t="s">
        <v>364</v>
      </c>
      <c r="G34" s="67" t="s">
        <v>387</v>
      </c>
      <c r="H34" s="17"/>
    </row>
    <row r="35" spans="1:8" ht="14.25" customHeight="1" x14ac:dyDescent="0.15">
      <c r="A35" s="14"/>
      <c r="B35" s="13" t="s">
        <v>388</v>
      </c>
      <c r="D35" s="16"/>
      <c r="E35" s="4" t="s">
        <v>367</v>
      </c>
      <c r="G35" s="67" t="s">
        <v>389</v>
      </c>
      <c r="H35" s="17"/>
    </row>
    <row r="36" spans="1:8" ht="14.25" customHeight="1" x14ac:dyDescent="0.15">
      <c r="A36" s="14"/>
      <c r="B36" s="13" t="s">
        <v>390</v>
      </c>
      <c r="D36" s="16"/>
      <c r="E36" s="4" t="s">
        <v>370</v>
      </c>
      <c r="G36" s="67" t="s">
        <v>391</v>
      </c>
      <c r="H36" s="17"/>
    </row>
    <row r="37" spans="1:8" ht="14.25" customHeight="1" x14ac:dyDescent="0.15">
      <c r="A37" s="14"/>
      <c r="B37" s="13" t="s">
        <v>392</v>
      </c>
      <c r="D37" s="16"/>
      <c r="E37" s="4" t="s">
        <v>373</v>
      </c>
      <c r="G37" s="67" t="s">
        <v>393</v>
      </c>
      <c r="H37" s="17"/>
    </row>
    <row r="38" spans="1:8" ht="14.25" customHeight="1" x14ac:dyDescent="0.15">
      <c r="A38" s="14"/>
      <c r="B38" s="15" t="s">
        <v>394</v>
      </c>
      <c r="D38" s="16"/>
      <c r="E38" s="4"/>
      <c r="G38" s="67"/>
      <c r="H38" s="17"/>
    </row>
    <row r="39" spans="1:8" ht="14.25" customHeight="1" x14ac:dyDescent="0.15">
      <c r="A39" s="14"/>
      <c r="B39" s="13" t="s">
        <v>395</v>
      </c>
      <c r="D39" s="16"/>
      <c r="E39" s="4" t="s">
        <v>396</v>
      </c>
      <c r="G39" s="67" t="s">
        <v>397</v>
      </c>
      <c r="H39" s="17"/>
    </row>
    <row r="40" spans="1:8" ht="14.25" customHeight="1" x14ac:dyDescent="0.15">
      <c r="A40" s="14"/>
      <c r="B40" s="13" t="s">
        <v>398</v>
      </c>
      <c r="D40" s="16"/>
      <c r="E40" s="4" t="s">
        <v>399</v>
      </c>
      <c r="G40" s="67" t="s">
        <v>400</v>
      </c>
      <c r="H40" s="17"/>
    </row>
    <row r="41" spans="1:8" ht="14.25" customHeight="1" x14ac:dyDescent="0.15">
      <c r="A41" s="14"/>
      <c r="B41" s="13" t="s">
        <v>401</v>
      </c>
      <c r="D41" s="16"/>
      <c r="E41" s="4" t="s">
        <v>402</v>
      </c>
      <c r="G41" s="67" t="s">
        <v>403</v>
      </c>
      <c r="H41" s="17"/>
    </row>
    <row r="42" spans="1:8" ht="14.25" customHeight="1" x14ac:dyDescent="0.15">
      <c r="A42" s="14"/>
      <c r="B42" s="13" t="s">
        <v>404</v>
      </c>
      <c r="D42" s="16"/>
      <c r="E42" s="4" t="s">
        <v>405</v>
      </c>
      <c r="G42" s="67" t="s">
        <v>406</v>
      </c>
      <c r="H42" s="17"/>
    </row>
    <row r="43" spans="1:8" ht="14.25" customHeight="1" x14ac:dyDescent="0.15">
      <c r="A43" s="14"/>
      <c r="B43" s="15" t="s">
        <v>407</v>
      </c>
      <c r="D43" s="16"/>
      <c r="E43" s="4"/>
      <c r="G43" s="67"/>
      <c r="H43" s="17"/>
    </row>
    <row r="44" spans="1:8" ht="14.25" customHeight="1" x14ac:dyDescent="0.15">
      <c r="A44" s="14"/>
      <c r="B44" s="13" t="s">
        <v>617</v>
      </c>
      <c r="D44" s="16"/>
      <c r="E44" s="4" t="s">
        <v>408</v>
      </c>
      <c r="G44" s="67" t="s">
        <v>409</v>
      </c>
      <c r="H44" s="17"/>
    </row>
    <row r="45" spans="1:8" ht="14.25" customHeight="1" x14ac:dyDescent="0.15">
      <c r="A45" s="14"/>
      <c r="B45" s="13" t="s">
        <v>618</v>
      </c>
      <c r="D45" s="16"/>
      <c r="E45" s="4" t="s">
        <v>410</v>
      </c>
      <c r="G45" s="67" t="s">
        <v>411</v>
      </c>
      <c r="H45" s="17"/>
    </row>
    <row r="46" spans="1:8" ht="14.25" customHeight="1" x14ac:dyDescent="0.15">
      <c r="A46" s="14"/>
      <c r="B46" s="15" t="s">
        <v>412</v>
      </c>
      <c r="D46" s="16"/>
      <c r="E46" s="4"/>
      <c r="G46" s="67"/>
      <c r="H46" s="17"/>
    </row>
    <row r="47" spans="1:8" ht="14.25" customHeight="1" x14ac:dyDescent="0.15">
      <c r="A47" s="14"/>
      <c r="B47" s="13" t="s">
        <v>413</v>
      </c>
      <c r="D47" s="16"/>
      <c r="E47" s="4" t="s">
        <v>414</v>
      </c>
      <c r="G47" s="67" t="s">
        <v>415</v>
      </c>
      <c r="H47" s="17"/>
    </row>
    <row r="48" spans="1:8" ht="14.25" customHeight="1" x14ac:dyDescent="0.15">
      <c r="A48" s="14"/>
      <c r="B48" s="13" t="s">
        <v>416</v>
      </c>
      <c r="D48" s="16"/>
      <c r="E48" s="4" t="s">
        <v>417</v>
      </c>
      <c r="G48" s="67" t="s">
        <v>418</v>
      </c>
      <c r="H48" s="17"/>
    </row>
    <row r="49" spans="1:8" ht="14.25" customHeight="1" x14ac:dyDescent="0.15">
      <c r="A49" s="14"/>
      <c r="B49" s="13" t="s">
        <v>419</v>
      </c>
      <c r="D49" s="16"/>
      <c r="E49" s="4" t="s">
        <v>420</v>
      </c>
      <c r="G49" s="67" t="s">
        <v>421</v>
      </c>
      <c r="H49" s="17"/>
    </row>
    <row r="50" spans="1:8" ht="14.25" customHeight="1" x14ac:dyDescent="0.15">
      <c r="A50" s="14"/>
      <c r="B50" s="13" t="s">
        <v>422</v>
      </c>
      <c r="D50" s="16"/>
      <c r="E50" s="324" t="s">
        <v>666</v>
      </c>
      <c r="G50" s="67" t="s">
        <v>423</v>
      </c>
      <c r="H50" s="17"/>
    </row>
    <row r="51" spans="1:8" ht="14.25" customHeight="1" x14ac:dyDescent="0.15">
      <c r="A51" s="14"/>
      <c r="B51" s="13" t="s">
        <v>424</v>
      </c>
      <c r="D51" s="16"/>
      <c r="E51" s="4" t="s">
        <v>425</v>
      </c>
      <c r="G51" s="67" t="s">
        <v>255</v>
      </c>
      <c r="H51" s="17"/>
    </row>
    <row r="52" spans="1:8" ht="14.25" customHeight="1" x14ac:dyDescent="0.15">
      <c r="A52" s="18"/>
      <c r="B52" s="19" t="s">
        <v>426</v>
      </c>
      <c r="C52" s="20"/>
      <c r="D52" s="21"/>
      <c r="E52" s="8" t="s">
        <v>427</v>
      </c>
      <c r="F52" s="20"/>
      <c r="G52" s="68" t="s">
        <v>428</v>
      </c>
      <c r="H52" s="22"/>
    </row>
    <row r="56" spans="1:8" ht="21" customHeight="1" x14ac:dyDescent="0.15">
      <c r="A56" s="339"/>
      <c r="B56" s="344"/>
      <c r="C56" s="344"/>
      <c r="D56" s="344"/>
      <c r="E56" s="344"/>
      <c r="F56" s="344"/>
      <c r="G56" s="344"/>
      <c r="H56" s="344"/>
    </row>
    <row r="57" spans="1:8" ht="14.25" customHeight="1" x14ac:dyDescent="0.15">
      <c r="H57" s="562" t="s">
        <v>674</v>
      </c>
    </row>
    <row r="58" spans="1:8" ht="14.25" customHeight="1" x14ac:dyDescent="0.15">
      <c r="A58" s="345" t="s">
        <v>312</v>
      </c>
      <c r="B58" s="345"/>
      <c r="C58" s="346"/>
      <c r="D58" s="347" t="s">
        <v>313</v>
      </c>
      <c r="E58" s="348"/>
      <c r="F58" s="349" t="s">
        <v>314</v>
      </c>
      <c r="G58" s="345"/>
      <c r="H58" s="345"/>
    </row>
    <row r="59" spans="1:8" ht="14.25" customHeight="1" x14ac:dyDescent="0.15">
      <c r="A59" s="14"/>
      <c r="B59" s="15" t="s">
        <v>429</v>
      </c>
      <c r="D59" s="16"/>
      <c r="E59" s="4"/>
      <c r="G59" s="67"/>
      <c r="H59" s="17"/>
    </row>
    <row r="60" spans="1:8" ht="14.25" customHeight="1" x14ac:dyDescent="0.15">
      <c r="A60" s="14"/>
      <c r="B60" s="13" t="s">
        <v>622</v>
      </c>
      <c r="D60" s="16"/>
      <c r="E60" s="4" t="s">
        <v>430</v>
      </c>
      <c r="G60" s="67" t="s">
        <v>431</v>
      </c>
      <c r="H60" s="17"/>
    </row>
    <row r="61" spans="1:8" ht="14.25" customHeight="1" x14ac:dyDescent="0.15">
      <c r="A61" s="14"/>
      <c r="B61" s="13" t="s">
        <v>623</v>
      </c>
      <c r="D61" s="16"/>
      <c r="E61" s="4" t="s">
        <v>432</v>
      </c>
      <c r="G61" s="67" t="s">
        <v>433</v>
      </c>
      <c r="H61" s="17"/>
    </row>
    <row r="62" spans="1:8" ht="14.25" customHeight="1" x14ac:dyDescent="0.15">
      <c r="A62" s="14"/>
      <c r="B62" s="15" t="s">
        <v>434</v>
      </c>
      <c r="D62" s="16"/>
      <c r="E62" s="4"/>
      <c r="G62" s="11"/>
      <c r="H62" s="17"/>
    </row>
    <row r="63" spans="1:8" ht="14.25" customHeight="1" x14ac:dyDescent="0.15">
      <c r="A63" s="14"/>
      <c r="B63" s="13" t="s">
        <v>625</v>
      </c>
      <c r="D63" s="16"/>
      <c r="E63" s="4" t="s">
        <v>435</v>
      </c>
      <c r="G63" s="65" t="s">
        <v>290</v>
      </c>
      <c r="H63" s="17"/>
    </row>
    <row r="64" spans="1:8" ht="14.25" customHeight="1" x14ac:dyDescent="0.15">
      <c r="A64" s="14"/>
      <c r="B64" s="326" t="s">
        <v>675</v>
      </c>
      <c r="D64" s="16"/>
      <c r="E64" s="4" t="s">
        <v>289</v>
      </c>
      <c r="G64" s="65" t="s">
        <v>290</v>
      </c>
      <c r="H64" s="17"/>
    </row>
    <row r="65" spans="1:8" ht="14.25" customHeight="1" x14ac:dyDescent="0.15">
      <c r="A65" s="14"/>
      <c r="B65" s="13" t="s">
        <v>436</v>
      </c>
      <c r="D65" s="16"/>
      <c r="E65" s="4" t="s">
        <v>289</v>
      </c>
      <c r="G65" s="65" t="s">
        <v>290</v>
      </c>
      <c r="H65" s="17"/>
    </row>
    <row r="66" spans="1:8" ht="14.25" customHeight="1" x14ac:dyDescent="0.15">
      <c r="A66" s="14"/>
      <c r="B66" s="13" t="s">
        <v>626</v>
      </c>
      <c r="D66" s="16"/>
      <c r="E66" s="4" t="s">
        <v>289</v>
      </c>
      <c r="G66" s="65" t="s">
        <v>290</v>
      </c>
      <c r="H66" s="17"/>
    </row>
    <row r="67" spans="1:8" ht="14.25" customHeight="1" x14ac:dyDescent="0.15">
      <c r="A67" s="14"/>
      <c r="B67" s="13" t="s">
        <v>437</v>
      </c>
      <c r="D67" s="16"/>
      <c r="E67" s="4" t="s">
        <v>289</v>
      </c>
      <c r="G67" s="65" t="s">
        <v>438</v>
      </c>
      <c r="H67" s="17"/>
    </row>
    <row r="68" spans="1:8" ht="14.25" customHeight="1" x14ac:dyDescent="0.15">
      <c r="A68" s="14"/>
      <c r="B68" s="13" t="s">
        <v>624</v>
      </c>
      <c r="D68" s="16"/>
      <c r="E68" s="4" t="s">
        <v>289</v>
      </c>
      <c r="G68" s="65" t="s">
        <v>439</v>
      </c>
      <c r="H68" s="17"/>
    </row>
    <row r="69" spans="1:8" ht="14.25" customHeight="1" x14ac:dyDescent="0.15">
      <c r="A69" s="14"/>
      <c r="B69" s="13" t="s">
        <v>627</v>
      </c>
      <c r="D69" s="16"/>
      <c r="E69" s="4" t="s">
        <v>440</v>
      </c>
      <c r="G69" s="65" t="s">
        <v>441</v>
      </c>
      <c r="H69" s="17"/>
    </row>
    <row r="70" spans="1:8" ht="14.25" customHeight="1" x14ac:dyDescent="0.15">
      <c r="A70" s="14"/>
      <c r="B70" s="13" t="s">
        <v>628</v>
      </c>
      <c r="D70" s="16"/>
      <c r="E70" s="4" t="s">
        <v>442</v>
      </c>
      <c r="G70" s="65" t="s">
        <v>443</v>
      </c>
      <c r="H70" s="17"/>
    </row>
    <row r="71" spans="1:8" ht="14.25" customHeight="1" x14ac:dyDescent="0.15">
      <c r="A71" s="14"/>
      <c r="B71" s="13" t="s">
        <v>629</v>
      </c>
      <c r="D71" s="16"/>
      <c r="E71" s="4" t="s">
        <v>630</v>
      </c>
      <c r="G71" s="65" t="s">
        <v>444</v>
      </c>
      <c r="H71" s="17"/>
    </row>
    <row r="72" spans="1:8" ht="14.25" customHeight="1" x14ac:dyDescent="0.15">
      <c r="A72" s="14"/>
      <c r="B72" s="13" t="s">
        <v>445</v>
      </c>
      <c r="D72" s="16"/>
      <c r="E72" s="4" t="s">
        <v>417</v>
      </c>
      <c r="G72" s="65" t="s">
        <v>446</v>
      </c>
      <c r="H72" s="17"/>
    </row>
    <row r="73" spans="1:8" ht="14.25" customHeight="1" x14ac:dyDescent="0.15">
      <c r="A73" s="14"/>
      <c r="B73" s="252" t="s">
        <v>640</v>
      </c>
      <c r="D73" s="16"/>
      <c r="E73" s="4" t="s">
        <v>637</v>
      </c>
      <c r="G73" s="65" t="s">
        <v>638</v>
      </c>
      <c r="H73" s="17"/>
    </row>
    <row r="74" spans="1:8" ht="14.25" customHeight="1" x14ac:dyDescent="0.15">
      <c r="A74" s="14"/>
      <c r="B74" s="15" t="s">
        <v>447</v>
      </c>
      <c r="D74" s="16"/>
      <c r="E74" s="4"/>
      <c r="G74" s="65"/>
      <c r="H74" s="17"/>
    </row>
    <row r="75" spans="1:8" ht="14.25" customHeight="1" x14ac:dyDescent="0.15">
      <c r="A75" s="14"/>
      <c r="B75" s="13" t="s">
        <v>448</v>
      </c>
      <c r="D75" s="16"/>
      <c r="E75" s="4" t="s">
        <v>449</v>
      </c>
      <c r="G75" s="65" t="s">
        <v>450</v>
      </c>
      <c r="H75" s="17"/>
    </row>
    <row r="76" spans="1:8" ht="14.25" customHeight="1" x14ac:dyDescent="0.15">
      <c r="A76" s="14"/>
      <c r="B76" s="13" t="s">
        <v>519</v>
      </c>
      <c r="D76" s="16"/>
      <c r="E76" s="4" t="s">
        <v>345</v>
      </c>
      <c r="G76" s="65" t="s">
        <v>451</v>
      </c>
      <c r="H76" s="17"/>
    </row>
    <row r="77" spans="1:8" ht="14.25" customHeight="1" x14ac:dyDescent="0.15">
      <c r="A77" s="14"/>
      <c r="B77" s="13" t="s">
        <v>631</v>
      </c>
      <c r="D77" s="16"/>
      <c r="E77" s="4" t="s">
        <v>452</v>
      </c>
      <c r="G77" s="65" t="s">
        <v>453</v>
      </c>
      <c r="H77" s="17"/>
    </row>
    <row r="78" spans="1:8" ht="14.25" customHeight="1" x14ac:dyDescent="0.15">
      <c r="A78" s="14" t="s">
        <v>315</v>
      </c>
      <c r="B78" s="229" t="s">
        <v>454</v>
      </c>
      <c r="D78" s="16"/>
      <c r="E78" s="4"/>
      <c r="G78" s="65"/>
      <c r="H78" s="17"/>
    </row>
    <row r="79" spans="1:8" ht="14.25" customHeight="1" x14ac:dyDescent="0.15">
      <c r="A79" s="14"/>
      <c r="B79" s="13" t="s">
        <v>455</v>
      </c>
      <c r="D79" s="16"/>
      <c r="E79" s="4" t="s">
        <v>456</v>
      </c>
      <c r="G79" s="65" t="s">
        <v>457</v>
      </c>
      <c r="H79" s="17"/>
    </row>
    <row r="80" spans="1:8" ht="14.25" customHeight="1" x14ac:dyDescent="0.15">
      <c r="A80" s="14"/>
      <c r="B80" s="13" t="s">
        <v>458</v>
      </c>
      <c r="D80" s="16"/>
      <c r="E80" s="4" t="s">
        <v>459</v>
      </c>
      <c r="G80" s="65" t="s">
        <v>460</v>
      </c>
      <c r="H80" s="17"/>
    </row>
    <row r="81" spans="1:9" ht="14.25" customHeight="1" x14ac:dyDescent="0.15">
      <c r="A81" s="14"/>
      <c r="B81" s="13" t="s">
        <v>461</v>
      </c>
      <c r="D81" s="16"/>
      <c r="E81" s="4" t="s">
        <v>462</v>
      </c>
      <c r="G81" s="65" t="s">
        <v>463</v>
      </c>
      <c r="H81" s="17"/>
    </row>
    <row r="82" spans="1:9" ht="14.25" customHeight="1" x14ac:dyDescent="0.15">
      <c r="A82" s="14"/>
      <c r="B82" s="13" t="s">
        <v>464</v>
      </c>
      <c r="D82" s="16"/>
      <c r="E82" s="4" t="s">
        <v>465</v>
      </c>
      <c r="G82" s="65" t="s">
        <v>466</v>
      </c>
      <c r="H82" s="17"/>
    </row>
    <row r="83" spans="1:9" ht="14.25" customHeight="1" x14ac:dyDescent="0.15">
      <c r="A83" s="14" t="s">
        <v>315</v>
      </c>
      <c r="B83" s="229" t="s">
        <v>467</v>
      </c>
      <c r="D83" s="16"/>
      <c r="E83" s="4"/>
      <c r="G83" s="65"/>
      <c r="H83" s="17"/>
    </row>
    <row r="84" spans="1:9" ht="14.25" customHeight="1" x14ac:dyDescent="0.15">
      <c r="A84" s="14"/>
      <c r="B84" s="13" t="s">
        <v>632</v>
      </c>
      <c r="D84" s="16"/>
      <c r="E84" s="4" t="s">
        <v>633</v>
      </c>
      <c r="G84" s="65" t="s">
        <v>468</v>
      </c>
      <c r="H84" s="17"/>
    </row>
    <row r="85" spans="1:9" ht="14.25" customHeight="1" x14ac:dyDescent="0.15">
      <c r="A85" s="14"/>
      <c r="B85" s="13" t="s">
        <v>469</v>
      </c>
      <c r="D85" s="16"/>
      <c r="E85" s="4" t="s">
        <v>676</v>
      </c>
      <c r="G85" s="65" t="s">
        <v>470</v>
      </c>
      <c r="H85" s="17"/>
      <c r="I85" s="325"/>
    </row>
    <row r="86" spans="1:9" ht="14.25" customHeight="1" x14ac:dyDescent="0.15">
      <c r="A86" s="14"/>
      <c r="B86" s="13" t="s">
        <v>471</v>
      </c>
      <c r="D86" s="16"/>
      <c r="E86" s="4" t="s">
        <v>472</v>
      </c>
      <c r="G86" s="65" t="s">
        <v>473</v>
      </c>
      <c r="H86" s="17"/>
    </row>
    <row r="87" spans="1:9" ht="14.25" customHeight="1" x14ac:dyDescent="0.15">
      <c r="A87" s="14"/>
      <c r="B87" s="13" t="s">
        <v>520</v>
      </c>
      <c r="D87" s="16"/>
      <c r="E87" s="4" t="s">
        <v>472</v>
      </c>
      <c r="G87" s="65" t="s">
        <v>474</v>
      </c>
      <c r="H87" s="17"/>
    </row>
    <row r="88" spans="1:9" ht="14.25" customHeight="1" x14ac:dyDescent="0.15">
      <c r="A88" s="14"/>
      <c r="B88" s="13" t="s">
        <v>475</v>
      </c>
      <c r="D88" s="16"/>
      <c r="E88" s="4" t="s">
        <v>476</v>
      </c>
      <c r="G88" s="65" t="s">
        <v>477</v>
      </c>
      <c r="H88" s="17"/>
    </row>
    <row r="89" spans="1:9" ht="14.25" customHeight="1" x14ac:dyDescent="0.15">
      <c r="A89" s="14" t="s">
        <v>315</v>
      </c>
      <c r="B89" s="229" t="s">
        <v>478</v>
      </c>
      <c r="D89" s="16"/>
      <c r="E89" s="4"/>
      <c r="G89" s="65"/>
      <c r="H89" s="17"/>
    </row>
    <row r="90" spans="1:9" ht="14.25" customHeight="1" x14ac:dyDescent="0.15">
      <c r="A90" s="14"/>
      <c r="B90" s="13" t="s">
        <v>479</v>
      </c>
      <c r="D90" s="16"/>
      <c r="E90" s="4" t="s">
        <v>480</v>
      </c>
      <c r="G90" s="65" t="s">
        <v>481</v>
      </c>
      <c r="H90" s="17"/>
    </row>
    <row r="91" spans="1:9" ht="14.25" customHeight="1" x14ac:dyDescent="0.15">
      <c r="A91" s="14"/>
      <c r="B91" s="13" t="s">
        <v>482</v>
      </c>
      <c r="D91" s="16"/>
      <c r="E91" s="4" t="s">
        <v>483</v>
      </c>
      <c r="G91" s="65" t="s">
        <v>484</v>
      </c>
      <c r="H91" s="17"/>
    </row>
    <row r="92" spans="1:9" ht="14.25" customHeight="1" x14ac:dyDescent="0.15">
      <c r="A92" s="14" t="s">
        <v>315</v>
      </c>
      <c r="B92" s="229" t="s">
        <v>485</v>
      </c>
      <c r="D92" s="16"/>
      <c r="E92" s="4"/>
      <c r="G92" s="65"/>
      <c r="H92" s="17"/>
    </row>
    <row r="93" spans="1:9" ht="14.25" customHeight="1" x14ac:dyDescent="0.15">
      <c r="A93" s="14"/>
      <c r="B93" s="13" t="s">
        <v>486</v>
      </c>
      <c r="D93" s="16"/>
      <c r="E93" s="4" t="s">
        <v>319</v>
      </c>
      <c r="G93" s="65" t="s">
        <v>487</v>
      </c>
      <c r="H93" s="17"/>
    </row>
    <row r="94" spans="1:9" ht="14.25" customHeight="1" x14ac:dyDescent="0.15">
      <c r="A94" s="14"/>
      <c r="B94" s="13" t="s">
        <v>488</v>
      </c>
      <c r="D94" s="16"/>
      <c r="E94" s="4" t="s">
        <v>489</v>
      </c>
      <c r="G94" s="65" t="s">
        <v>490</v>
      </c>
      <c r="H94" s="17"/>
    </row>
    <row r="95" spans="1:9" ht="14.25" customHeight="1" x14ac:dyDescent="0.15">
      <c r="A95" s="14"/>
      <c r="B95" s="13" t="s">
        <v>491</v>
      </c>
      <c r="D95" s="16"/>
      <c r="E95" s="4" t="s">
        <v>492</v>
      </c>
      <c r="G95" s="65" t="s">
        <v>493</v>
      </c>
      <c r="H95" s="17"/>
    </row>
    <row r="96" spans="1:9" ht="14.25" customHeight="1" x14ac:dyDescent="0.15">
      <c r="A96" s="14"/>
      <c r="B96" s="13" t="s">
        <v>634</v>
      </c>
      <c r="D96" s="16"/>
      <c r="E96" s="4" t="s">
        <v>494</v>
      </c>
      <c r="G96" s="65" t="s">
        <v>495</v>
      </c>
      <c r="H96" s="17"/>
    </row>
    <row r="97" spans="1:9" ht="14.25" customHeight="1" x14ac:dyDescent="0.15">
      <c r="A97" s="14"/>
      <c r="B97" s="13" t="s">
        <v>639</v>
      </c>
      <c r="D97" s="16"/>
      <c r="E97" s="4" t="s">
        <v>496</v>
      </c>
      <c r="F97" s="341" t="s">
        <v>497</v>
      </c>
      <c r="G97" s="342"/>
      <c r="H97" s="343"/>
    </row>
    <row r="98" spans="1:9" ht="14.25" customHeight="1" x14ac:dyDescent="0.15">
      <c r="A98" s="14"/>
      <c r="B98" s="13" t="s">
        <v>498</v>
      </c>
      <c r="D98" s="16"/>
      <c r="E98" s="4" t="s">
        <v>499</v>
      </c>
      <c r="F98" s="147"/>
      <c r="G98" s="148" t="s">
        <v>500</v>
      </c>
      <c r="H98" s="149"/>
    </row>
    <row r="99" spans="1:9" ht="14.25" customHeight="1" x14ac:dyDescent="0.15">
      <c r="A99" s="14"/>
      <c r="B99" s="13" t="s">
        <v>501</v>
      </c>
      <c r="D99" s="16"/>
      <c r="E99" s="4" t="s">
        <v>677</v>
      </c>
      <c r="G99" s="65" t="s">
        <v>502</v>
      </c>
      <c r="H99" s="17"/>
      <c r="I99" s="325"/>
    </row>
    <row r="100" spans="1:9" ht="14.25" customHeight="1" x14ac:dyDescent="0.15">
      <c r="A100" s="14"/>
      <c r="B100" s="13" t="s">
        <v>635</v>
      </c>
      <c r="D100" s="16"/>
      <c r="E100" s="4" t="s">
        <v>636</v>
      </c>
      <c r="G100" s="65" t="s">
        <v>503</v>
      </c>
      <c r="H100" s="17"/>
    </row>
    <row r="101" spans="1:9" ht="14.25" customHeight="1" x14ac:dyDescent="0.15">
      <c r="A101" s="14"/>
      <c r="B101" s="13" t="s">
        <v>504</v>
      </c>
      <c r="D101" s="16"/>
      <c r="E101" s="86" t="s">
        <v>505</v>
      </c>
      <c r="G101" s="65" t="s">
        <v>506</v>
      </c>
      <c r="H101" s="17"/>
    </row>
    <row r="102" spans="1:9" ht="14.25" customHeight="1" x14ac:dyDescent="0.15">
      <c r="A102" s="14"/>
      <c r="B102" s="13" t="s">
        <v>507</v>
      </c>
      <c r="D102" s="16"/>
      <c r="E102" s="4" t="s">
        <v>508</v>
      </c>
      <c r="G102" s="65" t="s">
        <v>509</v>
      </c>
      <c r="H102" s="17"/>
    </row>
    <row r="103" spans="1:9" ht="14.25" customHeight="1" x14ac:dyDescent="0.15">
      <c r="A103" s="14"/>
      <c r="B103" s="13" t="s">
        <v>510</v>
      </c>
      <c r="D103" s="16"/>
      <c r="E103" s="4" t="s">
        <v>511</v>
      </c>
      <c r="G103" s="65" t="s">
        <v>512</v>
      </c>
      <c r="H103" s="17"/>
    </row>
    <row r="104" spans="1:9" ht="14.25" customHeight="1" x14ac:dyDescent="0.15">
      <c r="A104" s="14"/>
      <c r="B104" s="13" t="s">
        <v>513</v>
      </c>
      <c r="D104" s="16"/>
      <c r="E104" s="4" t="s">
        <v>514</v>
      </c>
      <c r="G104" s="65" t="s">
        <v>515</v>
      </c>
      <c r="H104" s="17"/>
    </row>
    <row r="105" spans="1:9" ht="14.25" customHeight="1" x14ac:dyDescent="0.15">
      <c r="A105" s="14"/>
      <c r="B105" s="13" t="s">
        <v>516</v>
      </c>
      <c r="D105" s="16"/>
      <c r="E105" s="4" t="s">
        <v>517</v>
      </c>
      <c r="G105" s="65" t="s">
        <v>518</v>
      </c>
      <c r="H105" s="17"/>
    </row>
    <row r="106" spans="1:9" ht="14.25" customHeight="1" x14ac:dyDescent="0.15">
      <c r="A106" s="18"/>
      <c r="B106" s="19"/>
      <c r="C106" s="20"/>
      <c r="D106" s="21"/>
      <c r="E106" s="8"/>
      <c r="F106" s="20"/>
      <c r="G106" s="66"/>
      <c r="H106" s="22"/>
    </row>
    <row r="107" spans="1:9" ht="14.25" customHeight="1" x14ac:dyDescent="0.15">
      <c r="G107" s="11"/>
    </row>
    <row r="108" spans="1:9" ht="14.25" customHeight="1" x14ac:dyDescent="0.15">
      <c r="G108" s="11"/>
    </row>
    <row r="109" spans="1:9" ht="14.25" customHeight="1" x14ac:dyDescent="0.15">
      <c r="G109" s="11"/>
    </row>
    <row r="110" spans="1:9" ht="14.25" customHeight="1" x14ac:dyDescent="0.15">
      <c r="G110" s="11"/>
    </row>
  </sheetData>
  <mergeCells count="9">
    <mergeCell ref="F97:H97"/>
    <mergeCell ref="A1:H1"/>
    <mergeCell ref="A3:C3"/>
    <mergeCell ref="D3:E3"/>
    <mergeCell ref="F3:H3"/>
    <mergeCell ref="A56:H56"/>
    <mergeCell ref="A58:C58"/>
    <mergeCell ref="D58:E58"/>
    <mergeCell ref="F58:H58"/>
  </mergeCells>
  <phoneticPr fontId="6"/>
  <printOptions horizontalCentered="1"/>
  <pageMargins left="0.55118110236220474" right="0.55118110236220474" top="0.62992125984251968" bottom="0.62992125984251968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FB70-C477-4F7E-9CAF-BE705E72ACA8}">
  <dimension ref="A1:BI299"/>
  <sheetViews>
    <sheetView showGridLines="0" topLeftCell="A290" zoomScale="110" zoomScaleNormal="110" zoomScaleSheetLayoutView="120" workbookViewId="0">
      <selection activeCell="AB315" sqref="AB315"/>
    </sheetView>
  </sheetViews>
  <sheetFormatPr defaultRowHeight="6.75" customHeight="1" x14ac:dyDescent="0.15"/>
  <cols>
    <col min="1" max="1" width="5.25" style="63" customWidth="1"/>
    <col min="2" max="2" width="2.25" style="63" customWidth="1"/>
    <col min="3" max="4" width="2.625" style="63" customWidth="1"/>
    <col min="5" max="5" width="4.5" style="63" customWidth="1"/>
    <col min="6" max="6" width="1.5" style="63" customWidth="1"/>
    <col min="7" max="7" width="2.625" style="63" customWidth="1"/>
    <col min="8" max="8" width="2.5" style="63" customWidth="1"/>
    <col min="9" max="9" width="2.625" style="63" customWidth="1"/>
    <col min="10" max="10" width="5.25" style="63" customWidth="1"/>
    <col min="11" max="11" width="2.875" style="63" hidden="1" customWidth="1"/>
    <col min="12" max="12" width="4.625" style="63" hidden="1" customWidth="1"/>
    <col min="13" max="13" width="5.125" style="63" customWidth="1"/>
    <col min="14" max="14" width="2.125" style="63" customWidth="1"/>
    <col min="15" max="20" width="2.625" style="63" customWidth="1"/>
    <col min="21" max="21" width="2" style="63" customWidth="1"/>
    <col min="22" max="22" width="4.625" style="63" hidden="1" customWidth="1"/>
    <col min="23" max="23" width="4.25" style="63" customWidth="1"/>
    <col min="24" max="24" width="4" style="63" customWidth="1"/>
    <col min="25" max="28" width="2.625" style="63" customWidth="1"/>
    <col min="29" max="29" width="1.875" style="63" customWidth="1"/>
    <col min="30" max="30" width="4.375" style="63" hidden="1" customWidth="1"/>
    <col min="31" max="31" width="4.25" style="63" customWidth="1"/>
    <col min="32" max="32" width="2.625" style="63" customWidth="1"/>
    <col min="33" max="33" width="2.5" style="63" customWidth="1"/>
    <col min="34" max="35" width="2.625" style="63" customWidth="1"/>
    <col min="36" max="36" width="1.75" style="63" customWidth="1"/>
    <col min="37" max="37" width="4.625" style="63" hidden="1" customWidth="1"/>
    <col min="38" max="38" width="4.25" style="63" customWidth="1"/>
    <col min="39" max="41" width="2.625" style="63" customWidth="1"/>
    <col min="42" max="42" width="3.25" style="63" customWidth="1"/>
    <col min="43" max="43" width="1.5" style="63" customWidth="1"/>
    <col min="44" max="44" width="4.625" style="63" hidden="1" customWidth="1"/>
    <col min="45" max="45" width="4.25" style="63" customWidth="1"/>
    <col min="46" max="46" width="3.125" style="63" customWidth="1"/>
    <col min="47" max="47" width="0.5" style="63" customWidth="1"/>
    <col min="48" max="48" width="0.875" style="63" customWidth="1"/>
    <col min="49" max="49" width="4.25" style="78" customWidth="1"/>
    <col min="50" max="61" width="10.875" style="63" customWidth="1"/>
    <col min="62" max="16384" width="9" style="63"/>
  </cols>
  <sheetData>
    <row r="1" spans="1:61" ht="13.5" customHeight="1" x14ac:dyDescent="0.15">
      <c r="A1" s="154"/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W1" s="362"/>
      <c r="AX1" s="362"/>
      <c r="AY1" s="362"/>
      <c r="AZ1" s="362"/>
      <c r="BA1" s="64"/>
      <c r="BB1" s="64"/>
      <c r="BC1" s="64"/>
      <c r="BD1" s="64"/>
      <c r="BE1" s="64"/>
    </row>
    <row r="2" spans="1:61" ht="17.25" x14ac:dyDescent="0.15">
      <c r="A2" s="363" t="s">
        <v>678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  <c r="S2" s="364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5"/>
      <c r="AL2" s="365"/>
      <c r="AM2" s="365"/>
      <c r="AN2" s="365"/>
      <c r="AO2" s="365"/>
      <c r="AP2" s="365"/>
      <c r="AQ2" s="365"/>
      <c r="AR2" s="365"/>
      <c r="AS2" s="365"/>
      <c r="AT2" s="157"/>
      <c r="AU2" s="91"/>
      <c r="AV2" s="92"/>
      <c r="AW2" s="366"/>
      <c r="AX2" s="366"/>
      <c r="AY2" s="366"/>
      <c r="AZ2" s="366"/>
      <c r="BA2" s="366"/>
      <c r="BB2" s="366"/>
      <c r="BC2" s="366"/>
      <c r="BD2" s="93"/>
      <c r="BE2" s="93"/>
    </row>
    <row r="3" spans="1:61" ht="6.75" customHeight="1" x14ac:dyDescent="0.1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W3" s="366"/>
      <c r="AX3" s="366"/>
      <c r="AY3" s="366"/>
      <c r="AZ3" s="366"/>
      <c r="BA3" s="366"/>
      <c r="BB3" s="366"/>
      <c r="BC3" s="366"/>
      <c r="BD3" s="93"/>
      <c r="BE3" s="93"/>
    </row>
    <row r="4" spans="1:61" ht="6.75" customHeight="1" x14ac:dyDescent="0.15">
      <c r="A4" s="154"/>
      <c r="B4" s="154"/>
      <c r="C4" s="154"/>
      <c r="D4" s="154"/>
      <c r="E4" s="154"/>
      <c r="F4" s="158"/>
      <c r="G4" s="350" t="s">
        <v>113</v>
      </c>
      <c r="H4" s="351"/>
      <c r="I4" s="351"/>
      <c r="J4" s="352"/>
      <c r="K4" s="356" t="e">
        <f>V4+V7+V10+V14+#REF!+#REF!+V18+V23+J6+J8</f>
        <v>#REF!</v>
      </c>
      <c r="L4" s="356"/>
      <c r="M4" s="358">
        <f>W4+W7+W10+W14+W18+W23+J6+J10</f>
        <v>81</v>
      </c>
      <c r="N4" s="261"/>
      <c r="O4" s="261"/>
      <c r="P4" s="158"/>
      <c r="Q4" s="350" t="s">
        <v>114</v>
      </c>
      <c r="R4" s="351"/>
      <c r="S4" s="351"/>
      <c r="T4" s="351"/>
      <c r="U4" s="351"/>
      <c r="V4" s="356">
        <f>AD4+AK4+AR4</f>
        <v>11</v>
      </c>
      <c r="W4" s="360">
        <f>AE4+AL4+AS4</f>
        <v>10</v>
      </c>
      <c r="X4" s="158"/>
      <c r="Y4" s="350" t="s">
        <v>115</v>
      </c>
      <c r="Z4" s="351"/>
      <c r="AA4" s="351"/>
      <c r="AB4" s="351"/>
      <c r="AC4" s="351"/>
      <c r="AD4" s="356">
        <v>3</v>
      </c>
      <c r="AE4" s="358">
        <v>3</v>
      </c>
      <c r="AF4" s="351" t="s">
        <v>116</v>
      </c>
      <c r="AG4" s="351"/>
      <c r="AH4" s="351"/>
      <c r="AI4" s="351"/>
      <c r="AJ4" s="351"/>
      <c r="AK4" s="356">
        <v>4</v>
      </c>
      <c r="AL4" s="358">
        <v>4</v>
      </c>
      <c r="AM4" s="351" t="s">
        <v>271</v>
      </c>
      <c r="AN4" s="351"/>
      <c r="AO4" s="351"/>
      <c r="AP4" s="351"/>
      <c r="AQ4" s="351"/>
      <c r="AR4" s="356">
        <v>4</v>
      </c>
      <c r="AS4" s="358">
        <v>3</v>
      </c>
      <c r="AT4" s="268"/>
      <c r="AW4" s="366"/>
      <c r="AX4" s="366"/>
      <c r="AY4" s="366"/>
      <c r="AZ4" s="366"/>
      <c r="BA4" s="366"/>
      <c r="BB4" s="366"/>
      <c r="BC4" s="366"/>
      <c r="BD4" s="366"/>
      <c r="BE4" s="366"/>
      <c r="BF4" s="64"/>
      <c r="BG4" s="64"/>
      <c r="BH4" s="64"/>
      <c r="BI4" s="64"/>
    </row>
    <row r="5" spans="1:61" ht="6" customHeight="1" x14ac:dyDescent="0.15">
      <c r="A5" s="154"/>
      <c r="B5" s="154"/>
      <c r="C5" s="154"/>
      <c r="D5" s="159"/>
      <c r="E5" s="154"/>
      <c r="F5" s="160"/>
      <c r="G5" s="353"/>
      <c r="H5" s="354"/>
      <c r="I5" s="354"/>
      <c r="J5" s="355"/>
      <c r="K5" s="357"/>
      <c r="L5" s="357"/>
      <c r="M5" s="359"/>
      <c r="N5" s="154"/>
      <c r="O5" s="160"/>
      <c r="P5" s="260"/>
      <c r="Q5" s="353"/>
      <c r="R5" s="354"/>
      <c r="S5" s="354"/>
      <c r="T5" s="354"/>
      <c r="U5" s="354"/>
      <c r="V5" s="357"/>
      <c r="W5" s="361"/>
      <c r="X5" s="154"/>
      <c r="Y5" s="353"/>
      <c r="Z5" s="354"/>
      <c r="AA5" s="354"/>
      <c r="AB5" s="354"/>
      <c r="AC5" s="354"/>
      <c r="AD5" s="357"/>
      <c r="AE5" s="359"/>
      <c r="AF5" s="354"/>
      <c r="AG5" s="354"/>
      <c r="AH5" s="354"/>
      <c r="AI5" s="354"/>
      <c r="AJ5" s="354"/>
      <c r="AK5" s="357"/>
      <c r="AL5" s="359"/>
      <c r="AM5" s="354"/>
      <c r="AN5" s="354"/>
      <c r="AO5" s="354"/>
      <c r="AP5" s="354"/>
      <c r="AQ5" s="354"/>
      <c r="AR5" s="357"/>
      <c r="AS5" s="359"/>
      <c r="AT5" s="269"/>
      <c r="AW5" s="366"/>
      <c r="AX5" s="366"/>
      <c r="AY5" s="366"/>
      <c r="AZ5" s="366"/>
      <c r="BA5" s="366"/>
      <c r="BB5" s="366"/>
      <c r="BC5" s="366"/>
      <c r="BD5" s="366"/>
      <c r="BE5" s="366"/>
      <c r="BF5" s="64"/>
      <c r="BG5" s="64"/>
      <c r="BH5" s="64"/>
      <c r="BI5" s="64"/>
    </row>
    <row r="6" spans="1:61" ht="6.75" customHeight="1" x14ac:dyDescent="0.15">
      <c r="A6" s="159"/>
      <c r="B6" s="159"/>
      <c r="C6" s="159"/>
      <c r="D6" s="159"/>
      <c r="E6" s="154"/>
      <c r="F6" s="161"/>
      <c r="G6" s="364" t="s">
        <v>117</v>
      </c>
      <c r="H6" s="364"/>
      <c r="I6" s="364"/>
      <c r="J6" s="370">
        <v>1</v>
      </c>
      <c r="K6" s="255"/>
      <c r="L6" s="255"/>
      <c r="M6" s="255"/>
      <c r="N6" s="154"/>
      <c r="O6" s="161"/>
      <c r="P6" s="154"/>
      <c r="Q6" s="261"/>
      <c r="R6" s="261"/>
      <c r="S6" s="261"/>
      <c r="T6" s="261"/>
      <c r="U6" s="261"/>
      <c r="V6" s="162"/>
      <c r="W6" s="163"/>
      <c r="X6" s="154"/>
      <c r="Y6" s="154"/>
      <c r="Z6" s="154"/>
      <c r="AA6" s="154"/>
      <c r="AB6" s="154"/>
      <c r="AC6" s="154"/>
      <c r="AD6" s="154"/>
      <c r="AE6" s="154"/>
      <c r="AF6" s="254"/>
      <c r="AG6" s="154"/>
      <c r="AH6" s="154"/>
      <c r="AI6" s="154"/>
      <c r="AJ6" s="154"/>
      <c r="AK6" s="154"/>
      <c r="AL6" s="154"/>
      <c r="AM6" s="164"/>
      <c r="AN6" s="164"/>
      <c r="AO6" s="164"/>
      <c r="AP6" s="164"/>
      <c r="AQ6" s="164"/>
      <c r="AR6" s="154"/>
      <c r="AS6" s="154"/>
      <c r="AT6" s="255"/>
      <c r="AW6" s="373"/>
      <c r="AX6" s="373"/>
      <c r="AY6" s="373"/>
      <c r="AZ6" s="373"/>
      <c r="BA6" s="373"/>
      <c r="BB6" s="373"/>
      <c r="BC6" s="373"/>
      <c r="BD6" s="373"/>
      <c r="BE6" s="373"/>
      <c r="BF6" s="64"/>
      <c r="BG6" s="64"/>
      <c r="BH6" s="64"/>
      <c r="BI6" s="64"/>
    </row>
    <row r="7" spans="1:61" ht="6.75" customHeight="1" x14ac:dyDescent="0.15">
      <c r="A7" s="159"/>
      <c r="B7" s="159"/>
      <c r="C7" s="159"/>
      <c r="D7" s="159"/>
      <c r="E7" s="165"/>
      <c r="F7" s="161"/>
      <c r="G7" s="364"/>
      <c r="H7" s="364"/>
      <c r="I7" s="364"/>
      <c r="J7" s="370"/>
      <c r="K7" s="255"/>
      <c r="L7" s="255"/>
      <c r="M7" s="154"/>
      <c r="N7" s="154"/>
      <c r="O7" s="161"/>
      <c r="P7" s="154"/>
      <c r="Q7" s="350" t="s">
        <v>572</v>
      </c>
      <c r="R7" s="351"/>
      <c r="S7" s="351"/>
      <c r="T7" s="351"/>
      <c r="U7" s="351"/>
      <c r="V7" s="356">
        <f>AD7+1</f>
        <v>3</v>
      </c>
      <c r="W7" s="360">
        <f>AE7+1</f>
        <v>3</v>
      </c>
      <c r="X7" s="154"/>
      <c r="Y7" s="350" t="s">
        <v>572</v>
      </c>
      <c r="Z7" s="351"/>
      <c r="AA7" s="351"/>
      <c r="AB7" s="351"/>
      <c r="AC7" s="351"/>
      <c r="AD7" s="356">
        <v>2</v>
      </c>
      <c r="AE7" s="358">
        <v>2</v>
      </c>
      <c r="AF7" s="254"/>
      <c r="AG7" s="164"/>
      <c r="AH7" s="164"/>
      <c r="AI7" s="164"/>
      <c r="AJ7" s="164"/>
      <c r="AK7" s="164"/>
      <c r="AL7" s="166"/>
      <c r="AM7" s="164"/>
      <c r="AN7" s="164"/>
      <c r="AO7" s="164"/>
      <c r="AP7" s="164"/>
      <c r="AQ7" s="164"/>
      <c r="AR7" s="255"/>
      <c r="AS7" s="255"/>
      <c r="AT7" s="255"/>
      <c r="AW7" s="373"/>
      <c r="AX7" s="373"/>
      <c r="AY7" s="373"/>
      <c r="AZ7" s="373"/>
      <c r="BA7" s="373"/>
      <c r="BB7" s="373"/>
      <c r="BC7" s="373"/>
      <c r="BD7" s="373"/>
      <c r="BE7" s="373"/>
      <c r="BF7" s="64"/>
      <c r="BG7" s="64"/>
      <c r="BH7" s="64"/>
      <c r="BI7" s="64"/>
    </row>
    <row r="8" spans="1:61" ht="6.75" customHeight="1" x14ac:dyDescent="0.15">
      <c r="A8" s="159"/>
      <c r="B8" s="159"/>
      <c r="C8" s="159"/>
      <c r="D8" s="159"/>
      <c r="E8" s="154"/>
      <c r="F8" s="161"/>
      <c r="G8" s="369" t="s">
        <v>573</v>
      </c>
      <c r="H8" s="369"/>
      <c r="I8" s="369"/>
      <c r="J8" s="369"/>
      <c r="K8" s="369"/>
      <c r="L8" s="369"/>
      <c r="M8" s="369"/>
      <c r="N8" s="154"/>
      <c r="O8" s="160"/>
      <c r="P8" s="167"/>
      <c r="Q8" s="353"/>
      <c r="R8" s="354"/>
      <c r="S8" s="354"/>
      <c r="T8" s="354"/>
      <c r="U8" s="354"/>
      <c r="V8" s="357"/>
      <c r="W8" s="361"/>
      <c r="X8" s="260"/>
      <c r="Y8" s="353"/>
      <c r="Z8" s="354"/>
      <c r="AA8" s="354"/>
      <c r="AB8" s="354"/>
      <c r="AC8" s="354"/>
      <c r="AD8" s="357"/>
      <c r="AE8" s="359"/>
      <c r="AF8" s="254"/>
      <c r="AG8" s="164"/>
      <c r="AH8" s="164"/>
      <c r="AI8" s="164"/>
      <c r="AJ8" s="164"/>
      <c r="AK8" s="166"/>
      <c r="AL8" s="166"/>
      <c r="AM8" s="166"/>
      <c r="AN8" s="166"/>
      <c r="AO8" s="166"/>
      <c r="AP8" s="166"/>
      <c r="AQ8" s="166"/>
      <c r="AR8" s="154"/>
      <c r="AS8" s="154"/>
      <c r="AT8" s="255"/>
      <c r="AW8" s="373"/>
      <c r="AX8" s="373"/>
      <c r="AY8" s="373"/>
      <c r="AZ8" s="373"/>
      <c r="BA8" s="373"/>
      <c r="BB8" s="373"/>
      <c r="BC8" s="373"/>
      <c r="BD8" s="373"/>
      <c r="BE8" s="373"/>
      <c r="BF8" s="64"/>
      <c r="BG8" s="64"/>
      <c r="BH8" s="64"/>
      <c r="BI8" s="64"/>
    </row>
    <row r="9" spans="1:61" ht="6.75" customHeight="1" x14ac:dyDescent="0.15">
      <c r="A9" s="154"/>
      <c r="B9" s="154"/>
      <c r="C9" s="154"/>
      <c r="D9" s="154"/>
      <c r="E9" s="154"/>
      <c r="F9" s="161"/>
      <c r="G9" s="369"/>
      <c r="H9" s="369"/>
      <c r="I9" s="369"/>
      <c r="J9" s="369"/>
      <c r="K9" s="369"/>
      <c r="L9" s="369"/>
      <c r="M9" s="369"/>
      <c r="N9" s="154"/>
      <c r="O9" s="161"/>
      <c r="P9" s="154"/>
      <c r="Q9" s="254"/>
      <c r="R9" s="254"/>
      <c r="S9" s="254"/>
      <c r="T9" s="254"/>
      <c r="U9" s="254"/>
      <c r="V9" s="255"/>
      <c r="W9" s="255"/>
      <c r="X9" s="154"/>
      <c r="Y9" s="254"/>
      <c r="Z9" s="254"/>
      <c r="AA9" s="254"/>
      <c r="AB9" s="254"/>
      <c r="AC9" s="254"/>
      <c r="AD9" s="255"/>
      <c r="AE9" s="255"/>
      <c r="AF9" s="254"/>
      <c r="AG9" s="254"/>
      <c r="AH9" s="254"/>
      <c r="AI9" s="254"/>
      <c r="AJ9" s="254"/>
      <c r="AK9" s="255"/>
      <c r="AL9" s="166"/>
      <c r="AM9" s="166"/>
      <c r="AN9" s="154"/>
      <c r="AO9" s="154"/>
      <c r="AP9" s="154"/>
      <c r="AQ9" s="154"/>
      <c r="AR9" s="154"/>
      <c r="AS9" s="154"/>
      <c r="AT9" s="255"/>
      <c r="AW9" s="99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</row>
    <row r="10" spans="1:61" ht="6.75" customHeight="1" x14ac:dyDescent="0.15">
      <c r="A10" s="154"/>
      <c r="B10" s="154"/>
      <c r="C10" s="154"/>
      <c r="D10" s="154"/>
      <c r="E10" s="154"/>
      <c r="F10" s="161"/>
      <c r="G10" s="364" t="s">
        <v>118</v>
      </c>
      <c r="H10" s="364"/>
      <c r="I10" s="364"/>
      <c r="J10" s="370">
        <v>1</v>
      </c>
      <c r="K10" s="194"/>
      <c r="L10" s="194"/>
      <c r="M10" s="154"/>
      <c r="N10" s="154"/>
      <c r="O10" s="168"/>
      <c r="P10" s="158"/>
      <c r="Q10" s="350" t="s">
        <v>119</v>
      </c>
      <c r="R10" s="351"/>
      <c r="S10" s="351"/>
      <c r="T10" s="351"/>
      <c r="U10" s="351"/>
      <c r="V10" s="356">
        <v>25</v>
      </c>
      <c r="W10" s="360">
        <f>AE10+AL10+9+1+1</f>
        <v>22</v>
      </c>
      <c r="X10" s="158"/>
      <c r="Y10" s="371" t="s">
        <v>120</v>
      </c>
      <c r="Z10" s="372"/>
      <c r="AA10" s="372"/>
      <c r="AB10" s="372"/>
      <c r="AC10" s="372"/>
      <c r="AD10" s="367">
        <v>5</v>
      </c>
      <c r="AE10" s="358">
        <v>7</v>
      </c>
      <c r="AF10" s="351" t="s">
        <v>641</v>
      </c>
      <c r="AG10" s="351"/>
      <c r="AH10" s="351"/>
      <c r="AI10" s="351"/>
      <c r="AJ10" s="351"/>
      <c r="AK10" s="367">
        <v>5</v>
      </c>
      <c r="AL10" s="358">
        <v>4</v>
      </c>
      <c r="AM10" s="169"/>
      <c r="AN10" s="154"/>
      <c r="AO10" s="154"/>
      <c r="AP10" s="154"/>
      <c r="AQ10" s="154"/>
      <c r="AR10" s="154"/>
      <c r="AS10" s="170"/>
      <c r="AT10" s="163"/>
      <c r="AW10" s="368"/>
      <c r="AX10" s="368"/>
      <c r="AY10" s="368"/>
      <c r="AZ10" s="368"/>
      <c r="BA10" s="368"/>
      <c r="BB10" s="93"/>
      <c r="BC10" s="93"/>
      <c r="BD10" s="93"/>
      <c r="BE10" s="93"/>
      <c r="BF10" s="64"/>
      <c r="BG10" s="64"/>
      <c r="BH10" s="64"/>
      <c r="BI10" s="64"/>
    </row>
    <row r="11" spans="1:61" ht="6.75" customHeight="1" x14ac:dyDescent="0.15">
      <c r="A11" s="154"/>
      <c r="B11" s="154"/>
      <c r="C11" s="154"/>
      <c r="D11" s="154"/>
      <c r="E11" s="154"/>
      <c r="F11" s="161"/>
      <c r="G11" s="364"/>
      <c r="H11" s="364"/>
      <c r="I11" s="364"/>
      <c r="J11" s="370"/>
      <c r="K11" s="194"/>
      <c r="L11" s="194"/>
      <c r="M11" s="180"/>
      <c r="N11" s="154"/>
      <c r="O11" s="161"/>
      <c r="P11" s="154"/>
      <c r="Q11" s="353"/>
      <c r="R11" s="354"/>
      <c r="S11" s="354"/>
      <c r="T11" s="354"/>
      <c r="U11" s="354"/>
      <c r="V11" s="357"/>
      <c r="W11" s="361"/>
      <c r="X11" s="154"/>
      <c r="Y11" s="371"/>
      <c r="Z11" s="372"/>
      <c r="AA11" s="372"/>
      <c r="AB11" s="372"/>
      <c r="AC11" s="372"/>
      <c r="AD11" s="367"/>
      <c r="AE11" s="359"/>
      <c r="AF11" s="354"/>
      <c r="AG11" s="354"/>
      <c r="AH11" s="354"/>
      <c r="AI11" s="354"/>
      <c r="AJ11" s="354"/>
      <c r="AK11" s="367"/>
      <c r="AL11" s="359"/>
      <c r="AM11" s="169"/>
      <c r="AN11" s="169"/>
      <c r="AO11" s="169"/>
      <c r="AP11" s="169"/>
      <c r="AQ11" s="169"/>
      <c r="AR11" s="170"/>
      <c r="AS11" s="170"/>
      <c r="AT11" s="163"/>
      <c r="AW11" s="368"/>
      <c r="AX11" s="368"/>
      <c r="AY11" s="368"/>
      <c r="AZ11" s="368"/>
      <c r="BA11" s="368"/>
      <c r="BB11" s="93"/>
      <c r="BC11" s="93"/>
      <c r="BD11" s="93"/>
      <c r="BE11" s="93"/>
      <c r="BF11" s="64"/>
      <c r="BG11" s="64"/>
      <c r="BH11" s="64"/>
      <c r="BI11" s="64"/>
    </row>
    <row r="12" spans="1:61" ht="6.75" customHeight="1" x14ac:dyDescent="0.15">
      <c r="A12" s="154"/>
      <c r="B12" s="154"/>
      <c r="C12" s="154"/>
      <c r="D12" s="154"/>
      <c r="E12" s="154"/>
      <c r="F12" s="161"/>
      <c r="G12" s="369" t="s">
        <v>574</v>
      </c>
      <c r="H12" s="369"/>
      <c r="I12" s="369"/>
      <c r="J12" s="369"/>
      <c r="K12" s="369"/>
      <c r="L12" s="369"/>
      <c r="M12" s="369"/>
      <c r="N12" s="154"/>
      <c r="O12" s="161"/>
      <c r="P12" s="154"/>
      <c r="Q12" s="375"/>
      <c r="R12" s="375"/>
      <c r="S12" s="375"/>
      <c r="T12" s="375"/>
      <c r="U12" s="375"/>
      <c r="V12" s="375"/>
      <c r="W12" s="375"/>
      <c r="X12" s="154"/>
      <c r="Y12" s="376" t="s">
        <v>679</v>
      </c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171"/>
      <c r="AW12" s="366"/>
      <c r="AX12" s="366"/>
      <c r="AY12" s="366"/>
      <c r="AZ12" s="366"/>
      <c r="BA12" s="366"/>
      <c r="BB12" s="366"/>
      <c r="BC12" s="366"/>
      <c r="BD12" s="93"/>
      <c r="BE12" s="93"/>
      <c r="BF12" s="64"/>
      <c r="BG12" s="64"/>
      <c r="BH12" s="64"/>
      <c r="BI12" s="64"/>
    </row>
    <row r="13" spans="1:61" ht="6.75" customHeight="1" x14ac:dyDescent="0.15">
      <c r="A13" s="154"/>
      <c r="B13" s="154"/>
      <c r="C13" s="154"/>
      <c r="D13" s="154"/>
      <c r="E13" s="154"/>
      <c r="F13" s="161"/>
      <c r="G13" s="369"/>
      <c r="H13" s="369"/>
      <c r="I13" s="369"/>
      <c r="J13" s="369"/>
      <c r="K13" s="369"/>
      <c r="L13" s="369"/>
      <c r="M13" s="369"/>
      <c r="N13" s="154"/>
      <c r="O13" s="173"/>
      <c r="P13" s="164"/>
      <c r="Q13" s="375"/>
      <c r="R13" s="375"/>
      <c r="S13" s="375"/>
      <c r="T13" s="375"/>
      <c r="U13" s="375"/>
      <c r="V13" s="375"/>
      <c r="W13" s="375"/>
      <c r="X13" s="164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171"/>
      <c r="AW13" s="366"/>
      <c r="AX13" s="366"/>
      <c r="AY13" s="366"/>
      <c r="AZ13" s="366"/>
      <c r="BA13" s="366"/>
      <c r="BB13" s="366"/>
      <c r="BC13" s="366"/>
      <c r="BD13" s="93"/>
      <c r="BE13" s="93"/>
      <c r="BF13" s="64"/>
      <c r="BG13" s="64"/>
      <c r="BH13" s="64"/>
      <c r="BI13" s="64"/>
    </row>
    <row r="14" spans="1:61" ht="6.75" customHeight="1" x14ac:dyDescent="0.15">
      <c r="A14" s="154"/>
      <c r="B14" s="154"/>
      <c r="C14" s="154"/>
      <c r="D14" s="154"/>
      <c r="E14" s="154"/>
      <c r="F14" s="161"/>
      <c r="G14" s="169"/>
      <c r="H14" s="169"/>
      <c r="I14" s="169"/>
      <c r="J14" s="169"/>
      <c r="K14" s="169"/>
      <c r="L14" s="169"/>
      <c r="M14" s="169"/>
      <c r="N14" s="154"/>
      <c r="O14" s="168"/>
      <c r="P14" s="158"/>
      <c r="Q14" s="350" t="s">
        <v>121</v>
      </c>
      <c r="R14" s="351"/>
      <c r="S14" s="351"/>
      <c r="T14" s="351"/>
      <c r="U14" s="351"/>
      <c r="V14" s="356">
        <f>AD14+1</f>
        <v>3</v>
      </c>
      <c r="W14" s="360">
        <f>AE14+1</f>
        <v>3</v>
      </c>
      <c r="X14" s="158"/>
      <c r="Y14" s="350" t="s">
        <v>522</v>
      </c>
      <c r="Z14" s="351"/>
      <c r="AA14" s="351"/>
      <c r="AB14" s="351"/>
      <c r="AC14" s="351"/>
      <c r="AD14" s="367">
        <v>2</v>
      </c>
      <c r="AE14" s="358">
        <v>2</v>
      </c>
      <c r="AF14" s="154"/>
      <c r="AG14" s="166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66"/>
      <c r="AS14" s="166"/>
      <c r="AT14" s="174"/>
      <c r="AW14" s="366"/>
      <c r="AX14" s="366"/>
      <c r="AY14" s="366"/>
      <c r="AZ14" s="366"/>
      <c r="BA14" s="366"/>
      <c r="BB14" s="366"/>
      <c r="BC14" s="366"/>
      <c r="BD14" s="93"/>
      <c r="BE14" s="93"/>
      <c r="BF14" s="64"/>
      <c r="BG14" s="64"/>
      <c r="BH14" s="64"/>
      <c r="BI14" s="64"/>
    </row>
    <row r="15" spans="1:61" ht="6.75" customHeight="1" x14ac:dyDescent="0.15">
      <c r="A15" s="154"/>
      <c r="B15" s="154"/>
      <c r="C15" s="154"/>
      <c r="D15" s="154"/>
      <c r="E15" s="154"/>
      <c r="F15" s="161"/>
      <c r="G15" s="169"/>
      <c r="H15" s="169"/>
      <c r="I15" s="169"/>
      <c r="J15" s="169"/>
      <c r="K15" s="169"/>
      <c r="L15" s="169"/>
      <c r="M15" s="169"/>
      <c r="N15" s="154"/>
      <c r="O15" s="161"/>
      <c r="P15" s="154"/>
      <c r="Q15" s="353"/>
      <c r="R15" s="354"/>
      <c r="S15" s="354"/>
      <c r="T15" s="354"/>
      <c r="U15" s="354"/>
      <c r="V15" s="357"/>
      <c r="W15" s="361"/>
      <c r="X15" s="154"/>
      <c r="Y15" s="353"/>
      <c r="Z15" s="354"/>
      <c r="AA15" s="354"/>
      <c r="AB15" s="354"/>
      <c r="AC15" s="354"/>
      <c r="AD15" s="367"/>
      <c r="AE15" s="359"/>
      <c r="AF15" s="154"/>
      <c r="AG15" s="175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66"/>
      <c r="AS15" s="166"/>
      <c r="AT15" s="174"/>
      <c r="AW15" s="366"/>
      <c r="AX15" s="366"/>
      <c r="AY15" s="366"/>
      <c r="AZ15" s="366"/>
      <c r="BA15" s="366"/>
      <c r="BB15" s="366"/>
      <c r="BC15" s="366"/>
      <c r="BD15" s="93"/>
      <c r="BE15" s="93"/>
      <c r="BF15" s="64"/>
      <c r="BG15" s="64"/>
      <c r="BH15" s="64"/>
      <c r="BI15" s="64"/>
    </row>
    <row r="16" spans="1:61" ht="12.75" customHeight="1" x14ac:dyDescent="0.15">
      <c r="A16" s="154"/>
      <c r="B16" s="154"/>
      <c r="C16" s="154"/>
      <c r="D16" s="154"/>
      <c r="E16" s="154"/>
      <c r="F16" s="161"/>
      <c r="G16" s="169"/>
      <c r="H16" s="169"/>
      <c r="I16" s="169"/>
      <c r="J16" s="169"/>
      <c r="K16" s="169"/>
      <c r="L16" s="169"/>
      <c r="M16" s="169"/>
      <c r="N16" s="154"/>
      <c r="O16" s="161"/>
      <c r="P16" s="154"/>
      <c r="Q16" s="369"/>
      <c r="R16" s="369"/>
      <c r="S16" s="369"/>
      <c r="T16" s="369"/>
      <c r="U16" s="369"/>
      <c r="V16" s="369"/>
      <c r="W16" s="369"/>
      <c r="X16" s="369"/>
      <c r="Y16" s="154"/>
      <c r="Z16" s="154"/>
      <c r="AA16" s="154"/>
      <c r="AB16" s="154"/>
      <c r="AC16" s="154"/>
      <c r="AD16" s="154"/>
      <c r="AE16" s="154"/>
      <c r="AF16" s="154"/>
      <c r="AG16" s="166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66"/>
      <c r="AS16" s="166"/>
      <c r="AT16" s="154"/>
      <c r="AW16" s="366"/>
      <c r="AX16" s="366"/>
      <c r="AY16" s="366"/>
      <c r="AZ16" s="366"/>
      <c r="BA16" s="366"/>
      <c r="BB16" s="366"/>
      <c r="BC16" s="366"/>
      <c r="BD16" s="93"/>
      <c r="BE16" s="93"/>
      <c r="BF16" s="64"/>
      <c r="BG16" s="64"/>
      <c r="BH16" s="64"/>
      <c r="BI16" s="64"/>
    </row>
    <row r="17" spans="1:61" ht="6.75" customHeight="1" x14ac:dyDescent="0.15">
      <c r="A17" s="154"/>
      <c r="B17" s="154"/>
      <c r="C17" s="154"/>
      <c r="D17" s="154"/>
      <c r="E17" s="154"/>
      <c r="F17" s="161"/>
      <c r="G17" s="169"/>
      <c r="H17" s="169"/>
      <c r="I17" s="169"/>
      <c r="J17" s="169"/>
      <c r="K17" s="169"/>
      <c r="L17" s="169"/>
      <c r="M17" s="169"/>
      <c r="N17" s="154"/>
      <c r="O17" s="161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W17" s="374"/>
      <c r="AX17" s="374"/>
      <c r="AY17" s="374"/>
      <c r="AZ17" s="374"/>
      <c r="BA17" s="374"/>
      <c r="BB17" s="374"/>
      <c r="BC17" s="374"/>
      <c r="BF17" s="64"/>
      <c r="BG17" s="64"/>
      <c r="BH17" s="64"/>
      <c r="BI17" s="64"/>
    </row>
    <row r="18" spans="1:61" ht="6.75" customHeight="1" x14ac:dyDescent="0.15">
      <c r="A18" s="154"/>
      <c r="B18" s="154"/>
      <c r="C18" s="154"/>
      <c r="D18" s="154"/>
      <c r="E18" s="154"/>
      <c r="F18" s="161"/>
      <c r="G18" s="169"/>
      <c r="H18" s="169"/>
      <c r="I18" s="169"/>
      <c r="J18" s="169"/>
      <c r="K18" s="169"/>
      <c r="L18" s="169"/>
      <c r="M18" s="169"/>
      <c r="N18" s="154"/>
      <c r="O18" s="168"/>
      <c r="P18" s="158"/>
      <c r="Q18" s="350" t="s">
        <v>122</v>
      </c>
      <c r="R18" s="351"/>
      <c r="S18" s="351"/>
      <c r="T18" s="351"/>
      <c r="U18" s="351"/>
      <c r="V18" s="356">
        <f>AD18+AK18+AR18+AD20+1</f>
        <v>24</v>
      </c>
      <c r="W18" s="360">
        <f>AE18+AL18+AS18+AE20+1</f>
        <v>24</v>
      </c>
      <c r="X18" s="158"/>
      <c r="Y18" s="350" t="s">
        <v>123</v>
      </c>
      <c r="Z18" s="351"/>
      <c r="AA18" s="351"/>
      <c r="AB18" s="351"/>
      <c r="AC18" s="351"/>
      <c r="AD18" s="356">
        <v>3</v>
      </c>
      <c r="AE18" s="358">
        <v>3</v>
      </c>
      <c r="AF18" s="351" t="s">
        <v>124</v>
      </c>
      <c r="AG18" s="351"/>
      <c r="AH18" s="351"/>
      <c r="AI18" s="351"/>
      <c r="AJ18" s="351"/>
      <c r="AK18" s="356">
        <v>8</v>
      </c>
      <c r="AL18" s="358">
        <v>10</v>
      </c>
      <c r="AM18" s="351" t="s">
        <v>125</v>
      </c>
      <c r="AN18" s="351"/>
      <c r="AO18" s="351"/>
      <c r="AP18" s="351"/>
      <c r="AQ18" s="351"/>
      <c r="AR18" s="356">
        <v>6</v>
      </c>
      <c r="AS18" s="358">
        <v>6</v>
      </c>
      <c r="AT18" s="268"/>
      <c r="BF18" s="64"/>
      <c r="BG18" s="64"/>
      <c r="BH18" s="64"/>
      <c r="BI18" s="64"/>
    </row>
    <row r="19" spans="1:61" ht="6.75" customHeight="1" x14ac:dyDescent="0.15">
      <c r="A19" s="154"/>
      <c r="B19" s="154"/>
      <c r="C19" s="154"/>
      <c r="D19" s="154"/>
      <c r="E19" s="154"/>
      <c r="F19" s="161"/>
      <c r="G19" s="169"/>
      <c r="H19" s="169"/>
      <c r="I19" s="169"/>
      <c r="J19" s="169"/>
      <c r="K19" s="169"/>
      <c r="L19" s="169"/>
      <c r="M19" s="169"/>
      <c r="N19" s="154"/>
      <c r="O19" s="161"/>
      <c r="P19" s="154"/>
      <c r="Q19" s="353"/>
      <c r="R19" s="354"/>
      <c r="S19" s="354"/>
      <c r="T19" s="354"/>
      <c r="U19" s="354"/>
      <c r="V19" s="357"/>
      <c r="W19" s="361"/>
      <c r="X19" s="154"/>
      <c r="Y19" s="353"/>
      <c r="Z19" s="354"/>
      <c r="AA19" s="354"/>
      <c r="AB19" s="354"/>
      <c r="AC19" s="354"/>
      <c r="AD19" s="357"/>
      <c r="AE19" s="359"/>
      <c r="AF19" s="354"/>
      <c r="AG19" s="354"/>
      <c r="AH19" s="354"/>
      <c r="AI19" s="354"/>
      <c r="AJ19" s="354"/>
      <c r="AK19" s="357"/>
      <c r="AL19" s="359"/>
      <c r="AM19" s="354"/>
      <c r="AN19" s="354"/>
      <c r="AO19" s="354"/>
      <c r="AP19" s="354"/>
      <c r="AQ19" s="354"/>
      <c r="AR19" s="357"/>
      <c r="AS19" s="359"/>
      <c r="AT19" s="269"/>
      <c r="BF19" s="64"/>
      <c r="BG19" s="64"/>
      <c r="BH19" s="64"/>
      <c r="BI19" s="64"/>
    </row>
    <row r="20" spans="1:61" ht="6.75" customHeight="1" x14ac:dyDescent="0.15">
      <c r="A20" s="154"/>
      <c r="B20" s="154"/>
      <c r="C20" s="154"/>
      <c r="D20" s="154"/>
      <c r="E20" s="154"/>
      <c r="F20" s="161"/>
      <c r="G20" s="154"/>
      <c r="H20" s="154"/>
      <c r="I20" s="154"/>
      <c r="J20" s="154"/>
      <c r="K20" s="154"/>
      <c r="L20" s="154"/>
      <c r="M20" s="154"/>
      <c r="N20" s="154"/>
      <c r="O20" s="161"/>
      <c r="P20" s="154"/>
      <c r="Q20" s="254"/>
      <c r="R20" s="254"/>
      <c r="S20" s="254"/>
      <c r="T20" s="254"/>
      <c r="U20" s="254"/>
      <c r="V20" s="254"/>
      <c r="W20" s="254"/>
      <c r="X20" s="154"/>
      <c r="Y20" s="350" t="s">
        <v>126</v>
      </c>
      <c r="Z20" s="351"/>
      <c r="AA20" s="351"/>
      <c r="AB20" s="351"/>
      <c r="AC20" s="351"/>
      <c r="AD20" s="356">
        <v>6</v>
      </c>
      <c r="AE20" s="358">
        <v>4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89"/>
      <c r="AV20" s="89"/>
      <c r="BF20" s="64"/>
      <c r="BG20" s="64"/>
      <c r="BH20" s="64"/>
      <c r="BI20" s="64"/>
    </row>
    <row r="21" spans="1:61" ht="6.75" customHeight="1" x14ac:dyDescent="0.15">
      <c r="A21" s="154"/>
      <c r="B21" s="154"/>
      <c r="C21" s="154"/>
      <c r="D21" s="154"/>
      <c r="E21" s="154"/>
      <c r="F21" s="161"/>
      <c r="G21" s="232"/>
      <c r="H21" s="232"/>
      <c r="I21" s="169"/>
      <c r="J21" s="169"/>
      <c r="K21" s="169"/>
      <c r="L21" s="169"/>
      <c r="M21" s="169"/>
      <c r="N21" s="154"/>
      <c r="O21" s="161"/>
      <c r="P21" s="154"/>
      <c r="Q21" s="254"/>
      <c r="R21" s="254"/>
      <c r="S21" s="254"/>
      <c r="T21" s="254"/>
      <c r="U21" s="254"/>
      <c r="V21" s="254"/>
      <c r="W21" s="254"/>
      <c r="X21" s="154"/>
      <c r="Y21" s="353"/>
      <c r="Z21" s="354"/>
      <c r="AA21" s="354"/>
      <c r="AB21" s="354"/>
      <c r="AC21" s="354"/>
      <c r="AD21" s="357"/>
      <c r="AE21" s="359"/>
      <c r="AF21" s="377"/>
      <c r="AG21" s="377"/>
      <c r="AH21" s="377"/>
      <c r="AI21" s="377"/>
      <c r="AJ21" s="377"/>
      <c r="AK21" s="377"/>
      <c r="AL21" s="377"/>
      <c r="AM21" s="154"/>
      <c r="AN21" s="154"/>
      <c r="AO21" s="154"/>
      <c r="AP21" s="154"/>
      <c r="AQ21" s="154"/>
      <c r="AR21" s="154"/>
      <c r="AS21" s="154"/>
      <c r="AT21" s="154"/>
      <c r="AU21" s="89"/>
      <c r="AV21" s="89"/>
      <c r="AW21" s="63"/>
      <c r="BF21" s="64"/>
      <c r="BG21" s="64"/>
      <c r="BH21" s="64"/>
      <c r="BI21" s="64"/>
    </row>
    <row r="22" spans="1:61" ht="6.75" customHeight="1" x14ac:dyDescent="0.15">
      <c r="A22" s="154"/>
      <c r="B22" s="154"/>
      <c r="C22" s="154"/>
      <c r="D22" s="154"/>
      <c r="E22" s="154"/>
      <c r="F22" s="161"/>
      <c r="G22" s="232"/>
      <c r="H22" s="232"/>
      <c r="I22" s="169"/>
      <c r="J22" s="169"/>
      <c r="K22" s="169"/>
      <c r="L22" s="169"/>
      <c r="M22" s="169"/>
      <c r="N22" s="154"/>
      <c r="O22" s="161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377"/>
      <c r="AG22" s="377"/>
      <c r="AH22" s="377"/>
      <c r="AI22" s="377"/>
      <c r="AJ22" s="377"/>
      <c r="AK22" s="377"/>
      <c r="AL22" s="377"/>
      <c r="AM22" s="154"/>
      <c r="AN22" s="154"/>
      <c r="AO22" s="154"/>
      <c r="AP22" s="154"/>
      <c r="AQ22" s="154"/>
      <c r="AR22" s="154"/>
      <c r="AS22" s="154"/>
      <c r="AT22" s="154"/>
      <c r="AW22" s="63"/>
      <c r="BF22" s="64"/>
      <c r="BG22" s="64"/>
      <c r="BH22" s="64"/>
      <c r="BI22" s="64"/>
    </row>
    <row r="23" spans="1:61" ht="6.75" customHeight="1" x14ac:dyDescent="0.15">
      <c r="A23" s="154"/>
      <c r="B23" s="154"/>
      <c r="C23" s="154"/>
      <c r="D23" s="154"/>
      <c r="E23" s="154"/>
      <c r="F23" s="161"/>
      <c r="G23" s="232"/>
      <c r="H23" s="232"/>
      <c r="I23" s="169"/>
      <c r="J23" s="169"/>
      <c r="K23" s="169"/>
      <c r="L23" s="169"/>
      <c r="M23" s="169"/>
      <c r="N23" s="154"/>
      <c r="O23" s="168"/>
      <c r="P23" s="158"/>
      <c r="Q23" s="350" t="s">
        <v>127</v>
      </c>
      <c r="R23" s="351"/>
      <c r="S23" s="351"/>
      <c r="T23" s="351"/>
      <c r="U23" s="351"/>
      <c r="V23" s="356">
        <f>AD23+AK23+AR23+AD25+1</f>
        <v>17</v>
      </c>
      <c r="W23" s="360">
        <f>AE23+AL23+AS23+AE25+1</f>
        <v>17</v>
      </c>
      <c r="X23" s="158"/>
      <c r="Y23" s="350" t="s">
        <v>128</v>
      </c>
      <c r="Z23" s="351"/>
      <c r="AA23" s="351"/>
      <c r="AB23" s="351"/>
      <c r="AC23" s="351"/>
      <c r="AD23" s="356">
        <v>6</v>
      </c>
      <c r="AE23" s="358">
        <v>6</v>
      </c>
      <c r="AF23" s="351" t="s">
        <v>129</v>
      </c>
      <c r="AG23" s="351"/>
      <c r="AH23" s="351"/>
      <c r="AI23" s="351"/>
      <c r="AJ23" s="351"/>
      <c r="AK23" s="356">
        <v>3</v>
      </c>
      <c r="AL23" s="358">
        <v>3</v>
      </c>
      <c r="AM23" s="351" t="s">
        <v>130</v>
      </c>
      <c r="AN23" s="351"/>
      <c r="AO23" s="351"/>
      <c r="AP23" s="351"/>
      <c r="AQ23" s="351"/>
      <c r="AR23" s="356">
        <v>4</v>
      </c>
      <c r="AS23" s="358">
        <v>4</v>
      </c>
      <c r="AT23" s="268"/>
      <c r="AW23" s="63"/>
      <c r="BF23" s="64"/>
      <c r="BG23" s="64"/>
      <c r="BH23" s="64"/>
      <c r="BI23" s="64"/>
    </row>
    <row r="24" spans="1:61" ht="6.75" customHeight="1" x14ac:dyDescent="0.15">
      <c r="A24" s="154"/>
      <c r="B24" s="154"/>
      <c r="C24" s="154"/>
      <c r="D24" s="154"/>
      <c r="E24" s="154"/>
      <c r="F24" s="161"/>
      <c r="G24" s="154"/>
      <c r="H24" s="154"/>
      <c r="I24" s="154"/>
      <c r="J24" s="154"/>
      <c r="K24" s="154"/>
      <c r="L24" s="154"/>
      <c r="M24" s="154"/>
      <c r="N24" s="154"/>
      <c r="O24" s="154"/>
      <c r="P24" s="260"/>
      <c r="Q24" s="353"/>
      <c r="R24" s="354"/>
      <c r="S24" s="354"/>
      <c r="T24" s="354"/>
      <c r="U24" s="354"/>
      <c r="V24" s="357"/>
      <c r="W24" s="361"/>
      <c r="X24" s="154"/>
      <c r="Y24" s="353"/>
      <c r="Z24" s="354"/>
      <c r="AA24" s="354"/>
      <c r="AB24" s="354"/>
      <c r="AC24" s="354"/>
      <c r="AD24" s="357"/>
      <c r="AE24" s="359"/>
      <c r="AF24" s="354"/>
      <c r="AG24" s="354"/>
      <c r="AH24" s="354"/>
      <c r="AI24" s="354"/>
      <c r="AJ24" s="354"/>
      <c r="AK24" s="357"/>
      <c r="AL24" s="359"/>
      <c r="AM24" s="354"/>
      <c r="AN24" s="354"/>
      <c r="AO24" s="354"/>
      <c r="AP24" s="354"/>
      <c r="AQ24" s="354"/>
      <c r="AR24" s="357"/>
      <c r="AS24" s="359"/>
      <c r="AT24" s="269"/>
      <c r="AW24" s="63"/>
      <c r="BF24" s="64"/>
      <c r="BG24" s="64"/>
      <c r="BH24" s="64"/>
      <c r="BI24" s="64"/>
    </row>
    <row r="25" spans="1:61" ht="6.75" customHeight="1" x14ac:dyDescent="0.15">
      <c r="A25" s="154"/>
      <c r="B25" s="154"/>
      <c r="C25" s="154"/>
      <c r="D25" s="154"/>
      <c r="E25" s="154"/>
      <c r="F25" s="161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254"/>
      <c r="R25" s="254"/>
      <c r="S25" s="254"/>
      <c r="T25" s="254"/>
      <c r="U25" s="254"/>
      <c r="V25" s="255"/>
      <c r="W25" s="255"/>
      <c r="X25" s="154"/>
      <c r="Y25" s="350" t="s">
        <v>254</v>
      </c>
      <c r="Z25" s="351"/>
      <c r="AA25" s="351"/>
      <c r="AB25" s="351"/>
      <c r="AC25" s="351"/>
      <c r="AD25" s="356">
        <v>3</v>
      </c>
      <c r="AE25" s="358">
        <v>3</v>
      </c>
      <c r="AF25" s="254"/>
      <c r="AG25" s="254"/>
      <c r="AH25" s="254"/>
      <c r="AI25" s="254"/>
      <c r="AJ25" s="254"/>
      <c r="AK25" s="255"/>
      <c r="AL25" s="269"/>
      <c r="AM25" s="254"/>
      <c r="AN25" s="254"/>
      <c r="AO25" s="254"/>
      <c r="AP25" s="254"/>
      <c r="AQ25" s="254"/>
      <c r="AR25" s="255"/>
      <c r="AS25" s="269"/>
      <c r="AT25" s="269"/>
      <c r="AW25" s="63"/>
      <c r="BF25" s="64"/>
      <c r="BG25" s="64"/>
      <c r="BH25" s="64"/>
      <c r="BI25" s="64"/>
    </row>
    <row r="26" spans="1:61" ht="6.75" customHeight="1" x14ac:dyDescent="0.15">
      <c r="A26" s="154"/>
      <c r="B26" s="154"/>
      <c r="C26" s="154"/>
      <c r="D26" s="154"/>
      <c r="E26" s="154"/>
      <c r="F26" s="161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254"/>
      <c r="R26" s="254"/>
      <c r="S26" s="254"/>
      <c r="T26" s="254"/>
      <c r="U26" s="254"/>
      <c r="V26" s="255"/>
      <c r="W26" s="255"/>
      <c r="X26" s="154"/>
      <c r="Y26" s="353"/>
      <c r="Z26" s="354"/>
      <c r="AA26" s="354"/>
      <c r="AB26" s="354"/>
      <c r="AC26" s="354"/>
      <c r="AD26" s="357"/>
      <c r="AE26" s="359"/>
      <c r="AF26" s="254"/>
      <c r="AG26" s="254"/>
      <c r="AH26" s="254"/>
      <c r="AI26" s="254"/>
      <c r="AJ26" s="254"/>
      <c r="AK26" s="255"/>
      <c r="AL26" s="269"/>
      <c r="AM26" s="254"/>
      <c r="AN26" s="254"/>
      <c r="AO26" s="254"/>
      <c r="AP26" s="254"/>
      <c r="AQ26" s="254"/>
      <c r="AR26" s="255"/>
      <c r="AS26" s="269"/>
      <c r="AT26" s="269"/>
      <c r="AW26" s="63"/>
      <c r="BF26" s="64"/>
      <c r="BG26" s="64"/>
      <c r="BH26" s="64"/>
      <c r="BI26" s="64"/>
    </row>
    <row r="27" spans="1:61" ht="6.75" customHeight="1" x14ac:dyDescent="0.15">
      <c r="A27" s="154"/>
      <c r="B27" s="154"/>
      <c r="C27" s="154"/>
      <c r="D27" s="154"/>
      <c r="E27" s="154"/>
      <c r="F27" s="161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W27" s="63"/>
      <c r="BF27" s="64"/>
      <c r="BG27" s="64"/>
      <c r="BH27" s="64"/>
      <c r="BI27" s="64"/>
    </row>
    <row r="28" spans="1:61" ht="6.75" customHeight="1" x14ac:dyDescent="0.15">
      <c r="A28" s="154"/>
      <c r="B28" s="154"/>
      <c r="C28" s="154"/>
      <c r="D28" s="154"/>
      <c r="E28" s="154"/>
      <c r="F28" s="176"/>
      <c r="G28" s="350" t="s">
        <v>131</v>
      </c>
      <c r="H28" s="351"/>
      <c r="I28" s="351"/>
      <c r="J28" s="352"/>
      <c r="K28" s="356" t="e">
        <f>V28+#REF!+V36+V39+J30+J34</f>
        <v>#REF!</v>
      </c>
      <c r="L28" s="356"/>
      <c r="M28" s="358">
        <f>SUM(W28,W36,W39,W42,W45,J30,J32,W32)</f>
        <v>46</v>
      </c>
      <c r="N28" s="261"/>
      <c r="O28" s="261"/>
      <c r="P28" s="158"/>
      <c r="Q28" s="350" t="s">
        <v>132</v>
      </c>
      <c r="R28" s="351"/>
      <c r="S28" s="351"/>
      <c r="T28" s="351"/>
      <c r="U28" s="351"/>
      <c r="V28" s="356">
        <f>AD28+AK28+AR28+2</f>
        <v>10</v>
      </c>
      <c r="W28" s="360">
        <f>AE28+AL28+AS28+1</f>
        <v>10</v>
      </c>
      <c r="X28" s="158"/>
      <c r="Y28" s="350" t="s">
        <v>115</v>
      </c>
      <c r="Z28" s="351"/>
      <c r="AA28" s="351"/>
      <c r="AB28" s="351"/>
      <c r="AC28" s="351"/>
      <c r="AD28" s="356">
        <v>2</v>
      </c>
      <c r="AE28" s="358">
        <v>2</v>
      </c>
      <c r="AF28" s="351" t="s">
        <v>133</v>
      </c>
      <c r="AG28" s="351"/>
      <c r="AH28" s="351"/>
      <c r="AI28" s="351"/>
      <c r="AJ28" s="351"/>
      <c r="AK28" s="356">
        <v>4</v>
      </c>
      <c r="AL28" s="358">
        <v>5</v>
      </c>
      <c r="AM28" s="351" t="s">
        <v>134</v>
      </c>
      <c r="AN28" s="351"/>
      <c r="AO28" s="351"/>
      <c r="AP28" s="351"/>
      <c r="AQ28" s="351"/>
      <c r="AR28" s="356">
        <v>2</v>
      </c>
      <c r="AS28" s="358">
        <v>2</v>
      </c>
      <c r="AT28" s="268"/>
      <c r="AW28" s="63"/>
      <c r="BF28" s="64"/>
      <c r="BG28" s="64"/>
      <c r="BH28" s="64"/>
      <c r="BI28" s="64"/>
    </row>
    <row r="29" spans="1:61" ht="6.75" customHeight="1" x14ac:dyDescent="0.15">
      <c r="A29" s="154"/>
      <c r="B29" s="154"/>
      <c r="C29" s="154"/>
      <c r="D29" s="154"/>
      <c r="E29" s="154"/>
      <c r="F29" s="161"/>
      <c r="G29" s="353"/>
      <c r="H29" s="354"/>
      <c r="I29" s="354"/>
      <c r="J29" s="355"/>
      <c r="K29" s="357"/>
      <c r="L29" s="357"/>
      <c r="M29" s="359"/>
      <c r="N29" s="154"/>
      <c r="O29" s="160"/>
      <c r="P29" s="260"/>
      <c r="Q29" s="353"/>
      <c r="R29" s="354"/>
      <c r="S29" s="354"/>
      <c r="T29" s="354"/>
      <c r="U29" s="354"/>
      <c r="V29" s="357"/>
      <c r="W29" s="361"/>
      <c r="X29" s="154"/>
      <c r="Y29" s="353"/>
      <c r="Z29" s="354"/>
      <c r="AA29" s="354"/>
      <c r="AB29" s="354"/>
      <c r="AC29" s="354"/>
      <c r="AD29" s="357"/>
      <c r="AE29" s="359"/>
      <c r="AF29" s="354"/>
      <c r="AG29" s="354"/>
      <c r="AH29" s="354"/>
      <c r="AI29" s="354"/>
      <c r="AJ29" s="354"/>
      <c r="AK29" s="357"/>
      <c r="AL29" s="359"/>
      <c r="AM29" s="354"/>
      <c r="AN29" s="354"/>
      <c r="AO29" s="354"/>
      <c r="AP29" s="354"/>
      <c r="AQ29" s="354"/>
      <c r="AR29" s="357"/>
      <c r="AS29" s="359"/>
      <c r="AT29" s="269"/>
      <c r="BE29" s="64"/>
      <c r="BF29" s="64"/>
      <c r="BG29" s="64"/>
      <c r="BH29" s="64"/>
      <c r="BI29" s="64"/>
    </row>
    <row r="30" spans="1:61" ht="6.75" customHeight="1" x14ac:dyDescent="0.15">
      <c r="A30" s="154"/>
      <c r="B30" s="154"/>
      <c r="C30" s="154"/>
      <c r="D30" s="154"/>
      <c r="E30" s="154"/>
      <c r="F30" s="161"/>
      <c r="G30" s="378" t="s">
        <v>267</v>
      </c>
      <c r="H30" s="378"/>
      <c r="I30" s="378"/>
      <c r="J30" s="356">
        <v>1</v>
      </c>
      <c r="K30" s="154"/>
      <c r="L30" s="154"/>
      <c r="M30" s="269"/>
      <c r="N30" s="154"/>
      <c r="O30" s="161"/>
      <c r="P30" s="154"/>
      <c r="Q30" s="376" t="s">
        <v>680</v>
      </c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282"/>
      <c r="AC30" s="282"/>
      <c r="AD30" s="282"/>
      <c r="AE30" s="269"/>
      <c r="AF30" s="254"/>
      <c r="AG30" s="254"/>
      <c r="AH30" s="254"/>
      <c r="AI30" s="254"/>
      <c r="AJ30" s="254"/>
      <c r="AK30" s="255"/>
      <c r="AL30" s="269"/>
      <c r="AM30" s="254"/>
      <c r="AN30" s="254"/>
      <c r="AO30" s="254"/>
      <c r="AP30" s="254"/>
      <c r="AQ30" s="254"/>
      <c r="AR30" s="255"/>
      <c r="AS30" s="269"/>
      <c r="AT30" s="269"/>
      <c r="BE30" s="253"/>
      <c r="BF30" s="253"/>
      <c r="BG30" s="253"/>
      <c r="BH30" s="253"/>
      <c r="BI30" s="253"/>
    </row>
    <row r="31" spans="1:61" ht="6.75" customHeight="1" x14ac:dyDescent="0.15">
      <c r="A31" s="154"/>
      <c r="B31" s="154"/>
      <c r="C31" s="154"/>
      <c r="D31" s="154"/>
      <c r="E31" s="154"/>
      <c r="F31" s="161"/>
      <c r="G31" s="379"/>
      <c r="H31" s="379"/>
      <c r="I31" s="379"/>
      <c r="J31" s="370"/>
      <c r="K31" s="154"/>
      <c r="L31" s="154"/>
      <c r="M31" s="154"/>
      <c r="N31" s="177"/>
      <c r="O31" s="161"/>
      <c r="P31" s="154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282"/>
      <c r="AC31" s="282"/>
      <c r="AD31" s="282"/>
      <c r="AE31" s="178"/>
      <c r="AF31" s="154"/>
      <c r="AG31" s="154"/>
      <c r="AH31" s="154"/>
      <c r="AI31" s="154"/>
      <c r="AJ31" s="154"/>
      <c r="AK31" s="178"/>
      <c r="AL31" s="178"/>
      <c r="AM31" s="154"/>
      <c r="AN31" s="154"/>
      <c r="AO31" s="154"/>
      <c r="AP31" s="154"/>
      <c r="AQ31" s="154"/>
      <c r="AR31" s="178"/>
      <c r="AS31" s="178"/>
      <c r="AT31" s="178"/>
    </row>
    <row r="32" spans="1:61" ht="6.75" customHeight="1" x14ac:dyDescent="0.15">
      <c r="A32" s="154"/>
      <c r="B32" s="154"/>
      <c r="C32" s="154"/>
      <c r="D32" s="154"/>
      <c r="E32" s="154"/>
      <c r="F32" s="161"/>
      <c r="G32" s="364" t="s">
        <v>118</v>
      </c>
      <c r="H32" s="364"/>
      <c r="I32" s="364"/>
      <c r="J32" s="370">
        <v>1</v>
      </c>
      <c r="K32" s="154"/>
      <c r="L32" s="154"/>
      <c r="M32" s="154"/>
      <c r="N32" s="177"/>
      <c r="O32" s="154"/>
      <c r="P32" s="154"/>
      <c r="Q32" s="380" t="s">
        <v>681</v>
      </c>
      <c r="R32" s="381"/>
      <c r="S32" s="381"/>
      <c r="T32" s="381"/>
      <c r="U32" s="381"/>
      <c r="V32" s="327"/>
      <c r="W32" s="360">
        <f>AE32+2</f>
        <v>6</v>
      </c>
      <c r="X32" s="282"/>
      <c r="Y32" s="380" t="s">
        <v>682</v>
      </c>
      <c r="Z32" s="381"/>
      <c r="AA32" s="381"/>
      <c r="AB32" s="381"/>
      <c r="AC32" s="381"/>
      <c r="AD32" s="327"/>
      <c r="AE32" s="358">
        <v>4</v>
      </c>
      <c r="AF32" s="154"/>
      <c r="AG32" s="154"/>
      <c r="AH32" s="154"/>
      <c r="AI32" s="154"/>
      <c r="AJ32" s="154"/>
      <c r="AK32" s="178"/>
      <c r="AL32" s="178"/>
      <c r="AM32" s="154"/>
      <c r="AN32" s="154"/>
      <c r="AO32" s="154"/>
      <c r="AP32" s="154"/>
      <c r="AQ32" s="154"/>
      <c r="AR32" s="178"/>
      <c r="AS32" s="178"/>
      <c r="AT32" s="178"/>
    </row>
    <row r="33" spans="1:61" ht="6.75" customHeight="1" x14ac:dyDescent="0.15">
      <c r="A33" s="154"/>
      <c r="B33" s="154"/>
      <c r="C33" s="154"/>
      <c r="D33" s="154"/>
      <c r="E33" s="154"/>
      <c r="F33" s="161"/>
      <c r="G33" s="364"/>
      <c r="H33" s="364"/>
      <c r="I33" s="364"/>
      <c r="J33" s="370"/>
      <c r="K33" s="154"/>
      <c r="L33" s="154"/>
      <c r="M33" s="154"/>
      <c r="N33" s="177"/>
      <c r="O33" s="160"/>
      <c r="P33" s="167"/>
      <c r="Q33" s="382"/>
      <c r="R33" s="383"/>
      <c r="S33" s="383"/>
      <c r="T33" s="383"/>
      <c r="U33" s="383"/>
      <c r="V33" s="327"/>
      <c r="W33" s="361"/>
      <c r="X33" s="328"/>
      <c r="Y33" s="382"/>
      <c r="Z33" s="383"/>
      <c r="AA33" s="383"/>
      <c r="AB33" s="383"/>
      <c r="AC33" s="383"/>
      <c r="AD33" s="327"/>
      <c r="AE33" s="359"/>
      <c r="AF33" s="154"/>
      <c r="AG33" s="154"/>
      <c r="AH33" s="154"/>
      <c r="AI33" s="154"/>
      <c r="AJ33" s="154"/>
      <c r="AK33" s="178"/>
      <c r="AL33" s="178"/>
      <c r="AM33" s="154"/>
      <c r="AN33" s="154"/>
      <c r="AO33" s="154"/>
      <c r="AP33" s="154"/>
      <c r="AQ33" s="154"/>
      <c r="AR33" s="178"/>
      <c r="AS33" s="178"/>
      <c r="AT33" s="178"/>
    </row>
    <row r="34" spans="1:61" ht="6.75" customHeight="1" x14ac:dyDescent="0.15">
      <c r="A34" s="154"/>
      <c r="B34" s="154"/>
      <c r="C34" s="154"/>
      <c r="D34" s="154"/>
      <c r="E34" s="154"/>
      <c r="F34" s="161"/>
      <c r="G34" s="369" t="s">
        <v>575</v>
      </c>
      <c r="H34" s="369"/>
      <c r="I34" s="369"/>
      <c r="J34" s="369"/>
      <c r="K34" s="369"/>
      <c r="L34" s="369"/>
      <c r="M34" s="369"/>
      <c r="N34" s="177"/>
      <c r="O34" s="154"/>
      <c r="P34" s="154"/>
      <c r="Q34" s="376" t="s">
        <v>683</v>
      </c>
      <c r="R34" s="376"/>
      <c r="S34" s="376"/>
      <c r="T34" s="376"/>
      <c r="U34" s="376"/>
      <c r="V34" s="376"/>
      <c r="W34" s="376"/>
      <c r="X34" s="376"/>
      <c r="Y34" s="282"/>
      <c r="Z34" s="282"/>
      <c r="AA34" s="282"/>
      <c r="AB34" s="282"/>
      <c r="AC34" s="282"/>
      <c r="AD34" s="282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W34" s="387"/>
      <c r="AX34" s="387"/>
      <c r="AY34" s="387"/>
      <c r="AZ34" s="387"/>
      <c r="BA34" s="387"/>
      <c r="BB34" s="387"/>
      <c r="BC34" s="387"/>
      <c r="BD34" s="387"/>
      <c r="BE34" s="64"/>
      <c r="BF34" s="64"/>
      <c r="BG34" s="64"/>
      <c r="BH34" s="64"/>
      <c r="BI34" s="64"/>
    </row>
    <row r="35" spans="1:61" ht="7.5" customHeight="1" x14ac:dyDescent="0.15">
      <c r="A35" s="154"/>
      <c r="B35" s="154"/>
      <c r="C35" s="154"/>
      <c r="D35" s="154"/>
      <c r="E35" s="154"/>
      <c r="F35" s="161"/>
      <c r="G35" s="369"/>
      <c r="H35" s="369"/>
      <c r="I35" s="369"/>
      <c r="J35" s="369"/>
      <c r="K35" s="369"/>
      <c r="L35" s="369"/>
      <c r="M35" s="369"/>
      <c r="N35" s="154"/>
      <c r="O35" s="161"/>
      <c r="P35" s="154"/>
      <c r="Q35" s="376"/>
      <c r="R35" s="376"/>
      <c r="S35" s="376"/>
      <c r="T35" s="376"/>
      <c r="U35" s="376"/>
      <c r="V35" s="376"/>
      <c r="W35" s="376"/>
      <c r="X35" s="376"/>
      <c r="Y35" s="282"/>
      <c r="Z35" s="282"/>
      <c r="AA35" s="282"/>
      <c r="AB35" s="282"/>
      <c r="AC35" s="282"/>
      <c r="AD35" s="282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W35" s="265"/>
      <c r="AX35" s="265"/>
      <c r="AY35" s="265"/>
      <c r="AZ35" s="265"/>
      <c r="BA35" s="265"/>
      <c r="BB35" s="265"/>
      <c r="BC35" s="265"/>
      <c r="BD35" s="265"/>
      <c r="BE35" s="64"/>
      <c r="BF35" s="64"/>
      <c r="BG35" s="64"/>
      <c r="BH35" s="64"/>
      <c r="BI35" s="64"/>
    </row>
    <row r="36" spans="1:61" ht="6.75" customHeight="1" x14ac:dyDescent="0.15">
      <c r="A36" s="154"/>
      <c r="B36" s="154"/>
      <c r="C36" s="154"/>
      <c r="D36" s="154"/>
      <c r="E36" s="154"/>
      <c r="F36" s="161"/>
      <c r="G36" s="369"/>
      <c r="H36" s="369"/>
      <c r="I36" s="369"/>
      <c r="J36" s="369"/>
      <c r="K36" s="369"/>
      <c r="L36" s="369"/>
      <c r="M36" s="369"/>
      <c r="N36" s="154"/>
      <c r="O36" s="168"/>
      <c r="P36" s="158"/>
      <c r="Q36" s="350" t="s">
        <v>136</v>
      </c>
      <c r="R36" s="351"/>
      <c r="S36" s="351"/>
      <c r="T36" s="351"/>
      <c r="U36" s="351"/>
      <c r="V36" s="356">
        <f>AD36+AK36+AR36+1</f>
        <v>5</v>
      </c>
      <c r="W36" s="360">
        <f>AE36+AL36+1</f>
        <v>5</v>
      </c>
      <c r="X36" s="158"/>
      <c r="Y36" s="350" t="s">
        <v>137</v>
      </c>
      <c r="Z36" s="351"/>
      <c r="AA36" s="351"/>
      <c r="AB36" s="351"/>
      <c r="AC36" s="351"/>
      <c r="AD36" s="356">
        <v>2</v>
      </c>
      <c r="AE36" s="358">
        <v>2</v>
      </c>
      <c r="AF36" s="351" t="s">
        <v>138</v>
      </c>
      <c r="AG36" s="351"/>
      <c r="AH36" s="351"/>
      <c r="AI36" s="351"/>
      <c r="AJ36" s="351"/>
      <c r="AK36" s="356">
        <v>2</v>
      </c>
      <c r="AL36" s="358">
        <v>2</v>
      </c>
      <c r="AM36" s="154"/>
      <c r="AN36" s="384"/>
      <c r="AO36" s="385"/>
      <c r="AP36" s="385"/>
      <c r="AQ36" s="385"/>
      <c r="AR36" s="385"/>
      <c r="AS36" s="385"/>
      <c r="AT36" s="386"/>
      <c r="AW36" s="366"/>
      <c r="AX36" s="366"/>
      <c r="AY36" s="366"/>
      <c r="AZ36" s="64"/>
      <c r="BA36" s="64"/>
      <c r="BB36" s="64"/>
      <c r="BC36" s="64"/>
      <c r="BD36" s="64"/>
      <c r="BE36" s="64"/>
      <c r="BF36" s="64"/>
      <c r="BG36" s="64"/>
      <c r="BH36" s="64"/>
      <c r="BI36" s="64"/>
    </row>
    <row r="37" spans="1:61" ht="6.75" customHeight="1" x14ac:dyDescent="0.15">
      <c r="A37" s="154"/>
      <c r="B37" s="154"/>
      <c r="C37" s="154"/>
      <c r="D37" s="154"/>
      <c r="E37" s="154"/>
      <c r="F37" s="161"/>
      <c r="G37" s="369"/>
      <c r="H37" s="369"/>
      <c r="I37" s="369"/>
      <c r="J37" s="369"/>
      <c r="K37" s="369"/>
      <c r="L37" s="369"/>
      <c r="M37" s="369"/>
      <c r="N37" s="177"/>
      <c r="O37" s="161"/>
      <c r="P37" s="154"/>
      <c r="Q37" s="353"/>
      <c r="R37" s="354"/>
      <c r="S37" s="354"/>
      <c r="T37" s="354"/>
      <c r="U37" s="354"/>
      <c r="V37" s="357"/>
      <c r="W37" s="361"/>
      <c r="X37" s="154"/>
      <c r="Y37" s="353"/>
      <c r="Z37" s="354"/>
      <c r="AA37" s="354"/>
      <c r="AB37" s="354"/>
      <c r="AC37" s="354"/>
      <c r="AD37" s="357"/>
      <c r="AE37" s="359"/>
      <c r="AF37" s="354"/>
      <c r="AG37" s="354"/>
      <c r="AH37" s="354"/>
      <c r="AI37" s="354"/>
      <c r="AJ37" s="354"/>
      <c r="AK37" s="357"/>
      <c r="AL37" s="359"/>
      <c r="AM37" s="154"/>
      <c r="AN37" s="154"/>
      <c r="AO37" s="154"/>
      <c r="AP37" s="154"/>
      <c r="AQ37" s="154"/>
      <c r="AR37" s="163"/>
      <c r="AS37" s="163"/>
      <c r="AT37" s="163"/>
      <c r="AW37" s="387"/>
      <c r="AX37" s="387"/>
      <c r="AY37" s="387"/>
      <c r="AZ37" s="387"/>
      <c r="BA37" s="387"/>
      <c r="BB37" s="387"/>
      <c r="BC37" s="387"/>
      <c r="BD37" s="387"/>
      <c r="BE37" s="64"/>
      <c r="BF37" s="64"/>
      <c r="BG37" s="64"/>
      <c r="BH37" s="64"/>
      <c r="BI37" s="64"/>
    </row>
    <row r="38" spans="1:61" ht="6.75" customHeight="1" x14ac:dyDescent="0.15">
      <c r="A38" s="154"/>
      <c r="B38" s="154"/>
      <c r="C38" s="154"/>
      <c r="D38" s="154"/>
      <c r="E38" s="154"/>
      <c r="F38" s="161"/>
      <c r="G38" s="164"/>
      <c r="H38" s="164"/>
      <c r="I38" s="164"/>
      <c r="J38" s="164"/>
      <c r="K38" s="164"/>
      <c r="L38" s="164"/>
      <c r="M38" s="164"/>
      <c r="N38" s="177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W38" s="387"/>
      <c r="AX38" s="387"/>
      <c r="AY38" s="387"/>
      <c r="AZ38" s="387"/>
      <c r="BA38" s="387"/>
      <c r="BB38" s="387"/>
      <c r="BC38" s="387"/>
      <c r="BD38" s="387"/>
      <c r="BE38" s="64"/>
      <c r="BF38" s="64"/>
      <c r="BG38" s="64"/>
      <c r="BH38" s="64"/>
      <c r="BI38" s="64"/>
    </row>
    <row r="39" spans="1:61" ht="6.75" customHeight="1" x14ac:dyDescent="0.15">
      <c r="A39" s="154"/>
      <c r="B39" s="154"/>
      <c r="C39" s="154"/>
      <c r="D39" s="154"/>
      <c r="E39" s="154"/>
      <c r="F39" s="161"/>
      <c r="G39" s="154"/>
      <c r="H39" s="154"/>
      <c r="I39" s="154"/>
      <c r="J39" s="154"/>
      <c r="K39" s="154"/>
      <c r="L39" s="154"/>
      <c r="M39" s="154"/>
      <c r="N39" s="154"/>
      <c r="O39" s="168"/>
      <c r="P39" s="158"/>
      <c r="Q39" s="350" t="s">
        <v>139</v>
      </c>
      <c r="R39" s="351"/>
      <c r="S39" s="351"/>
      <c r="T39" s="351"/>
      <c r="U39" s="351"/>
      <c r="V39" s="356">
        <f>AD39+1</f>
        <v>7</v>
      </c>
      <c r="W39" s="360">
        <f>AE39+1</f>
        <v>7</v>
      </c>
      <c r="X39" s="158"/>
      <c r="Y39" s="350" t="s">
        <v>140</v>
      </c>
      <c r="Z39" s="351"/>
      <c r="AA39" s="351"/>
      <c r="AB39" s="351"/>
      <c r="AC39" s="351"/>
      <c r="AD39" s="367">
        <v>6</v>
      </c>
      <c r="AE39" s="358">
        <v>6</v>
      </c>
      <c r="AF39" s="154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04"/>
      <c r="AW39" s="387"/>
      <c r="AX39" s="387"/>
      <c r="AY39" s="387"/>
      <c r="AZ39" s="387"/>
      <c r="BA39" s="387"/>
      <c r="BB39" s="387"/>
      <c r="BC39" s="64"/>
      <c r="BD39" s="64"/>
      <c r="BE39" s="64"/>
      <c r="BF39" s="64"/>
      <c r="BG39" s="64"/>
      <c r="BH39" s="64"/>
      <c r="BI39" s="64"/>
    </row>
    <row r="40" spans="1:61" ht="6.75" customHeight="1" x14ac:dyDescent="0.15">
      <c r="A40" s="154"/>
      <c r="B40" s="154"/>
      <c r="C40" s="154"/>
      <c r="D40" s="154"/>
      <c r="E40" s="154"/>
      <c r="F40" s="161"/>
      <c r="G40" s="154"/>
      <c r="H40" s="154"/>
      <c r="I40" s="154"/>
      <c r="J40" s="154"/>
      <c r="K40" s="154"/>
      <c r="L40" s="154"/>
      <c r="M40" s="154"/>
      <c r="N40" s="154"/>
      <c r="O40" s="160"/>
      <c r="P40" s="154"/>
      <c r="Q40" s="353"/>
      <c r="R40" s="354"/>
      <c r="S40" s="354"/>
      <c r="T40" s="354"/>
      <c r="U40" s="354"/>
      <c r="V40" s="357"/>
      <c r="W40" s="361"/>
      <c r="X40" s="154"/>
      <c r="Y40" s="353"/>
      <c r="Z40" s="354"/>
      <c r="AA40" s="354"/>
      <c r="AB40" s="354"/>
      <c r="AC40" s="354"/>
      <c r="AD40" s="367"/>
      <c r="AE40" s="359"/>
      <c r="AF40" s="154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04"/>
      <c r="AW40" s="387"/>
      <c r="AX40" s="387"/>
      <c r="AY40" s="387"/>
      <c r="AZ40" s="387"/>
      <c r="BA40" s="387"/>
      <c r="BB40" s="387"/>
      <c r="BC40" s="64"/>
      <c r="BD40" s="64"/>
      <c r="BE40" s="64"/>
      <c r="BF40" s="64"/>
      <c r="BG40" s="64"/>
      <c r="BH40" s="64"/>
      <c r="BI40" s="64"/>
    </row>
    <row r="41" spans="1:61" ht="6.75" customHeight="1" x14ac:dyDescent="0.15">
      <c r="A41" s="154"/>
      <c r="B41" s="154"/>
      <c r="C41" s="154"/>
      <c r="D41" s="154"/>
      <c r="E41" s="154"/>
      <c r="F41" s="161"/>
      <c r="G41" s="164"/>
      <c r="H41" s="164"/>
      <c r="I41" s="164"/>
      <c r="J41" s="164"/>
      <c r="K41" s="164"/>
      <c r="L41" s="164"/>
      <c r="M41" s="164"/>
      <c r="N41" s="154"/>
      <c r="O41" s="161"/>
      <c r="P41" s="154"/>
      <c r="Q41" s="254"/>
      <c r="R41" s="254"/>
      <c r="S41" s="254"/>
      <c r="T41" s="254"/>
      <c r="U41" s="254"/>
      <c r="V41" s="255"/>
      <c r="W41" s="255"/>
      <c r="X41" s="154"/>
      <c r="Y41" s="254"/>
      <c r="Z41" s="254"/>
      <c r="AA41" s="254"/>
      <c r="AB41" s="254"/>
      <c r="AC41" s="254"/>
      <c r="AD41" s="255"/>
      <c r="AE41" s="269"/>
      <c r="AF41" s="154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04"/>
      <c r="AW41" s="265"/>
      <c r="AX41" s="265"/>
      <c r="AY41" s="265"/>
      <c r="AZ41" s="265"/>
      <c r="BA41" s="265"/>
      <c r="BB41" s="265"/>
      <c r="BC41" s="64"/>
      <c r="BD41" s="64"/>
      <c r="BE41" s="64"/>
      <c r="BF41" s="64"/>
      <c r="BG41" s="64"/>
      <c r="BH41" s="64"/>
      <c r="BI41" s="64"/>
    </row>
    <row r="42" spans="1:61" ht="6.75" customHeight="1" x14ac:dyDescent="0.15">
      <c r="A42" s="154"/>
      <c r="B42" s="154"/>
      <c r="C42" s="154"/>
      <c r="D42" s="154"/>
      <c r="E42" s="154"/>
      <c r="F42" s="161"/>
      <c r="G42" s="164"/>
      <c r="H42" s="164"/>
      <c r="I42" s="164"/>
      <c r="J42" s="164"/>
      <c r="K42" s="164"/>
      <c r="L42" s="164"/>
      <c r="M42" s="164"/>
      <c r="N42" s="154"/>
      <c r="O42" s="168"/>
      <c r="P42" s="158"/>
      <c r="Q42" s="388" t="s">
        <v>576</v>
      </c>
      <c r="R42" s="389"/>
      <c r="S42" s="389"/>
      <c r="T42" s="389"/>
      <c r="U42" s="389"/>
      <c r="V42" s="356">
        <f>AD42+AK42+AR42+1</f>
        <v>5</v>
      </c>
      <c r="W42" s="360">
        <f>AE42+AL42+1</f>
        <v>11</v>
      </c>
      <c r="X42" s="158"/>
      <c r="Y42" s="350" t="s">
        <v>523</v>
      </c>
      <c r="Z42" s="351"/>
      <c r="AA42" s="351"/>
      <c r="AB42" s="351"/>
      <c r="AC42" s="351"/>
      <c r="AD42" s="356">
        <v>2</v>
      </c>
      <c r="AE42" s="358">
        <v>6</v>
      </c>
      <c r="AF42" s="351" t="s">
        <v>524</v>
      </c>
      <c r="AG42" s="351"/>
      <c r="AH42" s="351"/>
      <c r="AI42" s="351"/>
      <c r="AJ42" s="351"/>
      <c r="AK42" s="356">
        <v>2</v>
      </c>
      <c r="AL42" s="358">
        <v>4</v>
      </c>
      <c r="AM42" s="154"/>
      <c r="AN42" s="384"/>
      <c r="AO42" s="385"/>
      <c r="AP42" s="385"/>
      <c r="AQ42" s="385"/>
      <c r="AR42" s="385"/>
      <c r="AS42" s="385"/>
      <c r="AT42" s="386"/>
      <c r="AW42" s="366"/>
      <c r="AX42" s="366"/>
      <c r="AY42" s="366"/>
      <c r="AZ42" s="64"/>
      <c r="BA42" s="64"/>
      <c r="BB42" s="64"/>
      <c r="BC42" s="64"/>
      <c r="BD42" s="64"/>
      <c r="BE42" s="64"/>
      <c r="BF42" s="64"/>
      <c r="BG42" s="64"/>
      <c r="BH42" s="64"/>
      <c r="BI42" s="64"/>
    </row>
    <row r="43" spans="1:61" ht="6.75" customHeight="1" x14ac:dyDescent="0.15">
      <c r="A43" s="154"/>
      <c r="B43" s="154"/>
      <c r="C43" s="154"/>
      <c r="D43" s="154"/>
      <c r="E43" s="154"/>
      <c r="F43" s="161"/>
      <c r="G43" s="154"/>
      <c r="H43" s="154"/>
      <c r="I43" s="154"/>
      <c r="J43" s="154"/>
      <c r="K43" s="154"/>
      <c r="L43" s="154"/>
      <c r="M43" s="179"/>
      <c r="N43" s="177"/>
      <c r="O43" s="161"/>
      <c r="P43" s="154"/>
      <c r="Q43" s="390"/>
      <c r="R43" s="391"/>
      <c r="S43" s="391"/>
      <c r="T43" s="391"/>
      <c r="U43" s="391"/>
      <c r="V43" s="357"/>
      <c r="W43" s="361"/>
      <c r="X43" s="154"/>
      <c r="Y43" s="353"/>
      <c r="Z43" s="354"/>
      <c r="AA43" s="354"/>
      <c r="AB43" s="354"/>
      <c r="AC43" s="354"/>
      <c r="AD43" s="357"/>
      <c r="AE43" s="359"/>
      <c r="AF43" s="354"/>
      <c r="AG43" s="354"/>
      <c r="AH43" s="354"/>
      <c r="AI43" s="354"/>
      <c r="AJ43" s="354"/>
      <c r="AK43" s="357"/>
      <c r="AL43" s="359"/>
      <c r="AM43" s="154"/>
      <c r="AN43" s="154"/>
      <c r="AO43" s="154"/>
      <c r="AP43" s="154"/>
      <c r="AQ43" s="154"/>
      <c r="AR43" s="163"/>
      <c r="AS43" s="163"/>
      <c r="AT43" s="163"/>
      <c r="AW43" s="387"/>
      <c r="AX43" s="387"/>
      <c r="AY43" s="387"/>
      <c r="AZ43" s="387"/>
      <c r="BA43" s="387"/>
      <c r="BB43" s="387"/>
      <c r="BC43" s="387"/>
      <c r="BD43" s="387"/>
      <c r="BE43" s="64"/>
      <c r="BF43" s="64"/>
      <c r="BG43" s="64"/>
      <c r="BH43" s="64"/>
      <c r="BI43" s="64"/>
    </row>
    <row r="44" spans="1:61" ht="6.75" customHeight="1" x14ac:dyDescent="0.15">
      <c r="A44" s="154"/>
      <c r="B44" s="154"/>
      <c r="C44" s="154"/>
      <c r="D44" s="154"/>
      <c r="E44" s="154"/>
      <c r="F44" s="161"/>
      <c r="G44" s="154"/>
      <c r="H44" s="154"/>
      <c r="I44" s="154"/>
      <c r="J44" s="154"/>
      <c r="K44" s="154"/>
      <c r="L44" s="154"/>
      <c r="M44" s="179"/>
      <c r="N44" s="177"/>
      <c r="O44" s="154"/>
      <c r="P44" s="154"/>
      <c r="Q44" s="78"/>
      <c r="R44" s="78"/>
      <c r="S44" s="78"/>
      <c r="T44" s="78"/>
      <c r="U44" s="78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W44" s="387"/>
      <c r="AX44" s="387"/>
      <c r="AY44" s="387"/>
      <c r="AZ44" s="387"/>
      <c r="BA44" s="387"/>
      <c r="BB44" s="387"/>
      <c r="BC44" s="387"/>
      <c r="BD44" s="387"/>
      <c r="BE44" s="64"/>
      <c r="BF44" s="64"/>
      <c r="BG44" s="64"/>
      <c r="BH44" s="64"/>
      <c r="BI44" s="64"/>
    </row>
    <row r="45" spans="1:61" ht="6.75" customHeight="1" x14ac:dyDescent="0.15">
      <c r="A45" s="154"/>
      <c r="B45" s="154"/>
      <c r="C45" s="154"/>
      <c r="D45" s="154"/>
      <c r="E45" s="154"/>
      <c r="F45" s="161"/>
      <c r="G45" s="154"/>
      <c r="H45" s="154"/>
      <c r="I45" s="154"/>
      <c r="J45" s="154"/>
      <c r="K45" s="154"/>
      <c r="L45" s="154"/>
      <c r="M45" s="154"/>
      <c r="N45" s="154"/>
      <c r="O45" s="168"/>
      <c r="P45" s="158"/>
      <c r="Q45" s="388" t="s">
        <v>577</v>
      </c>
      <c r="R45" s="389"/>
      <c r="S45" s="389"/>
      <c r="T45" s="389"/>
      <c r="U45" s="389"/>
      <c r="V45" s="356">
        <f>AD45+1</f>
        <v>7</v>
      </c>
      <c r="W45" s="360">
        <f>AE45+1</f>
        <v>5</v>
      </c>
      <c r="X45" s="158"/>
      <c r="Y45" s="350" t="s">
        <v>260</v>
      </c>
      <c r="Z45" s="351"/>
      <c r="AA45" s="351"/>
      <c r="AB45" s="351"/>
      <c r="AC45" s="351"/>
      <c r="AD45" s="367">
        <v>6</v>
      </c>
      <c r="AE45" s="358">
        <v>4</v>
      </c>
      <c r="AF45" s="154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04"/>
      <c r="AW45" s="387"/>
      <c r="AX45" s="387"/>
      <c r="AY45" s="387"/>
      <c r="AZ45" s="387"/>
      <c r="BA45" s="387"/>
      <c r="BB45" s="387"/>
      <c r="BC45" s="64"/>
      <c r="BD45" s="64"/>
      <c r="BE45" s="64"/>
      <c r="BF45" s="64"/>
      <c r="BG45" s="64"/>
      <c r="BH45" s="64"/>
      <c r="BI45" s="64"/>
    </row>
    <row r="46" spans="1:61" ht="6.75" customHeight="1" x14ac:dyDescent="0.15">
      <c r="A46" s="154"/>
      <c r="B46" s="154"/>
      <c r="C46" s="154"/>
      <c r="D46" s="154"/>
      <c r="E46" s="154"/>
      <c r="F46" s="161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390"/>
      <c r="R46" s="391"/>
      <c r="S46" s="391"/>
      <c r="T46" s="391"/>
      <c r="U46" s="391"/>
      <c r="V46" s="357"/>
      <c r="W46" s="361"/>
      <c r="X46" s="154"/>
      <c r="Y46" s="353"/>
      <c r="Z46" s="354"/>
      <c r="AA46" s="354"/>
      <c r="AB46" s="354"/>
      <c r="AC46" s="354"/>
      <c r="AD46" s="367"/>
      <c r="AE46" s="359"/>
      <c r="AF46" s="154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04"/>
      <c r="AW46" s="387"/>
      <c r="AX46" s="387"/>
      <c r="AY46" s="387"/>
      <c r="AZ46" s="387"/>
      <c r="BA46" s="387"/>
      <c r="BB46" s="387"/>
      <c r="BC46" s="64"/>
      <c r="BD46" s="64"/>
      <c r="BE46" s="64"/>
      <c r="BF46" s="64"/>
      <c r="BG46" s="64"/>
      <c r="BH46" s="64"/>
      <c r="BI46" s="64"/>
    </row>
    <row r="47" spans="1:61" ht="6.75" customHeight="1" x14ac:dyDescent="0.15">
      <c r="A47" s="154"/>
      <c r="B47" s="154"/>
      <c r="C47" s="154"/>
      <c r="D47" s="154"/>
      <c r="E47" s="154"/>
      <c r="F47" s="161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254"/>
      <c r="R47" s="254"/>
      <c r="S47" s="254"/>
      <c r="T47" s="254"/>
      <c r="U47" s="254"/>
      <c r="V47" s="255"/>
      <c r="W47" s="255"/>
      <c r="X47" s="154"/>
      <c r="Y47" s="254"/>
      <c r="Z47" s="254"/>
      <c r="AA47" s="254"/>
      <c r="AB47" s="254"/>
      <c r="AC47" s="254"/>
      <c r="AD47" s="255"/>
      <c r="AE47" s="269"/>
      <c r="AF47" s="154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04"/>
      <c r="AW47" s="265"/>
      <c r="AX47" s="265"/>
      <c r="AY47" s="265"/>
      <c r="AZ47" s="265"/>
      <c r="BA47" s="265"/>
      <c r="BB47" s="265"/>
      <c r="BC47" s="64"/>
      <c r="BD47" s="64"/>
      <c r="BE47" s="64"/>
      <c r="BF47" s="64"/>
      <c r="BG47" s="64"/>
      <c r="BH47" s="64"/>
      <c r="BI47" s="64"/>
    </row>
    <row r="48" spans="1:61" ht="6.75" customHeight="1" x14ac:dyDescent="0.15">
      <c r="A48" s="154"/>
      <c r="B48" s="154"/>
      <c r="C48" s="154"/>
      <c r="D48" s="154"/>
      <c r="E48" s="154"/>
      <c r="F48" s="176"/>
      <c r="G48" s="350" t="s">
        <v>141</v>
      </c>
      <c r="H48" s="351"/>
      <c r="I48" s="351"/>
      <c r="J48" s="352"/>
      <c r="K48" s="356">
        <f>V48+V54+V57+V62+V66+J50+J55</f>
        <v>50</v>
      </c>
      <c r="L48" s="356"/>
      <c r="M48" s="358">
        <f>W48+W54+W57+J50+J52+W62+W66+W51</f>
        <v>66</v>
      </c>
      <c r="N48" s="261"/>
      <c r="O48" s="261"/>
      <c r="P48" s="158"/>
      <c r="Q48" s="350" t="s">
        <v>578</v>
      </c>
      <c r="R48" s="351"/>
      <c r="S48" s="351"/>
      <c r="T48" s="351"/>
      <c r="U48" s="351"/>
      <c r="V48" s="356">
        <f>AD48+AK48+AR48</f>
        <v>7</v>
      </c>
      <c r="W48" s="360">
        <f>AE48+AL48+AS48</f>
        <v>4</v>
      </c>
      <c r="X48" s="158"/>
      <c r="Y48" s="350" t="s">
        <v>115</v>
      </c>
      <c r="Z48" s="351"/>
      <c r="AA48" s="351"/>
      <c r="AB48" s="351"/>
      <c r="AC48" s="351"/>
      <c r="AD48" s="356">
        <v>2</v>
      </c>
      <c r="AE48" s="358">
        <v>2</v>
      </c>
      <c r="AF48" s="351" t="s">
        <v>242</v>
      </c>
      <c r="AG48" s="351"/>
      <c r="AH48" s="351"/>
      <c r="AI48" s="351"/>
      <c r="AJ48" s="351"/>
      <c r="AK48" s="356">
        <v>2</v>
      </c>
      <c r="AL48" s="358">
        <v>2</v>
      </c>
      <c r="AM48" s="394"/>
      <c r="AN48" s="364"/>
      <c r="AO48" s="364"/>
      <c r="AP48" s="364"/>
      <c r="AQ48" s="364"/>
      <c r="AR48" s="370">
        <v>3</v>
      </c>
      <c r="AS48" s="395"/>
      <c r="AT48" s="268"/>
      <c r="AW48" s="392"/>
      <c r="AX48" s="392"/>
      <c r="AY48" s="392"/>
      <c r="AZ48" s="392"/>
      <c r="BA48" s="392"/>
      <c r="BB48" s="253"/>
      <c r="BC48" s="253"/>
      <c r="BD48" s="253"/>
      <c r="BE48" s="64"/>
      <c r="BF48" s="64"/>
      <c r="BG48" s="64"/>
      <c r="BH48" s="64"/>
      <c r="BI48" s="64"/>
    </row>
    <row r="49" spans="1:61" ht="6.75" customHeight="1" x14ac:dyDescent="0.15">
      <c r="A49" s="154"/>
      <c r="B49" s="154"/>
      <c r="C49" s="154"/>
      <c r="D49" s="154"/>
      <c r="E49" s="154"/>
      <c r="F49" s="161"/>
      <c r="G49" s="353"/>
      <c r="H49" s="354"/>
      <c r="I49" s="354"/>
      <c r="J49" s="355"/>
      <c r="K49" s="357"/>
      <c r="L49" s="357"/>
      <c r="M49" s="359"/>
      <c r="N49" s="154"/>
      <c r="O49" s="160"/>
      <c r="P49" s="260"/>
      <c r="Q49" s="353"/>
      <c r="R49" s="354"/>
      <c r="S49" s="354"/>
      <c r="T49" s="354"/>
      <c r="U49" s="354"/>
      <c r="V49" s="357"/>
      <c r="W49" s="361"/>
      <c r="X49" s="154"/>
      <c r="Y49" s="353"/>
      <c r="Z49" s="354"/>
      <c r="AA49" s="354"/>
      <c r="AB49" s="354"/>
      <c r="AC49" s="354"/>
      <c r="AD49" s="357"/>
      <c r="AE49" s="359"/>
      <c r="AF49" s="354"/>
      <c r="AG49" s="354"/>
      <c r="AH49" s="354"/>
      <c r="AI49" s="354"/>
      <c r="AJ49" s="354"/>
      <c r="AK49" s="357"/>
      <c r="AL49" s="359"/>
      <c r="AM49" s="394"/>
      <c r="AN49" s="364"/>
      <c r="AO49" s="364"/>
      <c r="AP49" s="364"/>
      <c r="AQ49" s="364"/>
      <c r="AR49" s="370"/>
      <c r="AS49" s="396"/>
      <c r="AT49" s="269"/>
      <c r="AW49" s="392"/>
      <c r="AX49" s="392"/>
      <c r="AY49" s="392"/>
      <c r="AZ49" s="392"/>
      <c r="BA49" s="392"/>
      <c r="BE49" s="64"/>
      <c r="BF49" s="64"/>
      <c r="BG49" s="64"/>
      <c r="BH49" s="64"/>
      <c r="BI49" s="64"/>
    </row>
    <row r="50" spans="1:61" ht="6.75" customHeight="1" x14ac:dyDescent="0.15">
      <c r="A50" s="154"/>
      <c r="B50" s="154"/>
      <c r="C50" s="154"/>
      <c r="D50" s="154"/>
      <c r="E50" s="154"/>
      <c r="F50" s="161"/>
      <c r="G50" s="351" t="s">
        <v>117</v>
      </c>
      <c r="H50" s="351"/>
      <c r="I50" s="351"/>
      <c r="J50" s="356">
        <v>1</v>
      </c>
      <c r="K50" s="154"/>
      <c r="L50" s="154"/>
      <c r="M50" s="154"/>
      <c r="N50" s="154"/>
      <c r="O50" s="161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W50" s="99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</row>
    <row r="51" spans="1:61" ht="6.75" customHeight="1" x14ac:dyDescent="0.15">
      <c r="A51" s="154"/>
      <c r="B51" s="154"/>
      <c r="C51" s="154"/>
      <c r="D51" s="154"/>
      <c r="E51" s="154"/>
      <c r="F51" s="161"/>
      <c r="G51" s="364"/>
      <c r="H51" s="364"/>
      <c r="I51" s="364"/>
      <c r="J51" s="370"/>
      <c r="K51" s="154"/>
      <c r="L51" s="154"/>
      <c r="M51" s="154"/>
      <c r="N51" s="154"/>
      <c r="O51" s="168"/>
      <c r="P51" s="158"/>
      <c r="Q51" s="350" t="s">
        <v>579</v>
      </c>
      <c r="R51" s="351"/>
      <c r="S51" s="351"/>
      <c r="T51" s="351"/>
      <c r="U51" s="351"/>
      <c r="V51" s="356">
        <f>AD51+AK51+1</f>
        <v>7</v>
      </c>
      <c r="W51" s="360">
        <f>AE51+AL51+1+AS51</f>
        <v>10</v>
      </c>
      <c r="X51" s="158"/>
      <c r="Y51" s="350" t="s">
        <v>135</v>
      </c>
      <c r="Z51" s="351"/>
      <c r="AA51" s="351"/>
      <c r="AB51" s="351"/>
      <c r="AC51" s="351"/>
      <c r="AD51" s="356">
        <v>3</v>
      </c>
      <c r="AE51" s="358">
        <v>5</v>
      </c>
      <c r="AF51" s="351" t="s">
        <v>580</v>
      </c>
      <c r="AG51" s="351"/>
      <c r="AH51" s="351"/>
      <c r="AI51" s="351"/>
      <c r="AJ51" s="351"/>
      <c r="AK51" s="356">
        <v>3</v>
      </c>
      <c r="AL51" s="358">
        <v>2</v>
      </c>
      <c r="AM51" s="351" t="s">
        <v>581</v>
      </c>
      <c r="AN51" s="351"/>
      <c r="AO51" s="351"/>
      <c r="AP51" s="351"/>
      <c r="AQ51" s="351"/>
      <c r="AR51" s="356">
        <v>3</v>
      </c>
      <c r="AS51" s="358">
        <v>2</v>
      </c>
      <c r="AT51" s="154"/>
      <c r="AW51" s="99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</row>
    <row r="52" spans="1:61" ht="6.75" customHeight="1" x14ac:dyDescent="0.15">
      <c r="A52" s="154"/>
      <c r="B52" s="154"/>
      <c r="C52" s="154"/>
      <c r="D52" s="154"/>
      <c r="E52" s="154"/>
      <c r="F52" s="161"/>
      <c r="G52" s="364" t="s">
        <v>118</v>
      </c>
      <c r="H52" s="364"/>
      <c r="I52" s="364"/>
      <c r="J52" s="370">
        <v>1</v>
      </c>
      <c r="K52" s="154"/>
      <c r="L52" s="154"/>
      <c r="M52" s="154"/>
      <c r="N52" s="154"/>
      <c r="O52" s="161"/>
      <c r="P52" s="154"/>
      <c r="Q52" s="353"/>
      <c r="R52" s="354"/>
      <c r="S52" s="354"/>
      <c r="T52" s="354"/>
      <c r="U52" s="354"/>
      <c r="V52" s="357"/>
      <c r="W52" s="361"/>
      <c r="X52" s="154"/>
      <c r="Y52" s="353"/>
      <c r="Z52" s="354"/>
      <c r="AA52" s="354"/>
      <c r="AB52" s="354"/>
      <c r="AC52" s="354"/>
      <c r="AD52" s="357"/>
      <c r="AE52" s="359"/>
      <c r="AF52" s="354"/>
      <c r="AG52" s="354"/>
      <c r="AH52" s="354"/>
      <c r="AI52" s="354"/>
      <c r="AJ52" s="354"/>
      <c r="AK52" s="357"/>
      <c r="AL52" s="359"/>
      <c r="AM52" s="354"/>
      <c r="AN52" s="354"/>
      <c r="AO52" s="354"/>
      <c r="AP52" s="354"/>
      <c r="AQ52" s="354"/>
      <c r="AR52" s="357"/>
      <c r="AS52" s="359"/>
      <c r="AT52" s="154"/>
      <c r="AW52" s="99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</row>
    <row r="53" spans="1:61" ht="6.75" customHeight="1" x14ac:dyDescent="0.15">
      <c r="A53" s="154"/>
      <c r="B53" s="154"/>
      <c r="C53" s="154"/>
      <c r="D53" s="154"/>
      <c r="E53" s="154"/>
      <c r="F53" s="161"/>
      <c r="G53" s="364"/>
      <c r="H53" s="364"/>
      <c r="I53" s="364"/>
      <c r="J53" s="370"/>
      <c r="K53" s="154"/>
      <c r="L53" s="154"/>
      <c r="M53" s="154"/>
      <c r="N53" s="154"/>
      <c r="O53" s="161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W53" s="99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</row>
    <row r="54" spans="1:61" ht="6.75" customHeight="1" x14ac:dyDescent="0.15">
      <c r="A54" s="154"/>
      <c r="B54" s="154"/>
      <c r="C54" s="154"/>
      <c r="D54" s="154"/>
      <c r="E54" s="154"/>
      <c r="F54" s="161"/>
      <c r="G54" s="393" t="s">
        <v>642</v>
      </c>
      <c r="H54" s="393"/>
      <c r="I54" s="393"/>
      <c r="J54" s="393"/>
      <c r="K54" s="393"/>
      <c r="L54" s="393"/>
      <c r="M54" s="393"/>
      <c r="N54" s="154"/>
      <c r="O54" s="168"/>
      <c r="P54" s="158"/>
      <c r="Q54" s="350" t="s">
        <v>142</v>
      </c>
      <c r="R54" s="351"/>
      <c r="S54" s="351"/>
      <c r="T54" s="351"/>
      <c r="U54" s="351"/>
      <c r="V54" s="356">
        <f>AD54+AK54+1</f>
        <v>7</v>
      </c>
      <c r="W54" s="360">
        <f>AE54+AL54+1</f>
        <v>7</v>
      </c>
      <c r="X54" s="158"/>
      <c r="Y54" s="350" t="s">
        <v>143</v>
      </c>
      <c r="Z54" s="351"/>
      <c r="AA54" s="351"/>
      <c r="AB54" s="351"/>
      <c r="AC54" s="351"/>
      <c r="AD54" s="356">
        <v>3</v>
      </c>
      <c r="AE54" s="358">
        <v>3</v>
      </c>
      <c r="AF54" s="351" t="s">
        <v>144</v>
      </c>
      <c r="AG54" s="351"/>
      <c r="AH54" s="351"/>
      <c r="AI54" s="351"/>
      <c r="AJ54" s="351"/>
      <c r="AK54" s="356">
        <v>3</v>
      </c>
      <c r="AL54" s="358">
        <v>3</v>
      </c>
      <c r="AM54" s="154"/>
      <c r="AN54" s="154"/>
      <c r="AO54" s="154"/>
      <c r="AP54" s="154"/>
      <c r="AQ54" s="154"/>
      <c r="AR54" s="154"/>
      <c r="AS54" s="154"/>
      <c r="AT54" s="154"/>
      <c r="AW54" s="99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</row>
    <row r="55" spans="1:61" ht="6.75" customHeight="1" x14ac:dyDescent="0.15">
      <c r="A55" s="154"/>
      <c r="B55" s="154"/>
      <c r="C55" s="154"/>
      <c r="D55" s="154"/>
      <c r="E55" s="154"/>
      <c r="F55" s="161"/>
      <c r="G55" s="393"/>
      <c r="H55" s="393"/>
      <c r="I55" s="393"/>
      <c r="J55" s="393"/>
      <c r="K55" s="393"/>
      <c r="L55" s="393"/>
      <c r="M55" s="393"/>
      <c r="N55" s="154"/>
      <c r="O55" s="161"/>
      <c r="P55" s="154"/>
      <c r="Q55" s="353"/>
      <c r="R55" s="354"/>
      <c r="S55" s="354"/>
      <c r="T55" s="354"/>
      <c r="U55" s="354"/>
      <c r="V55" s="357"/>
      <c r="W55" s="361"/>
      <c r="X55" s="154"/>
      <c r="Y55" s="353"/>
      <c r="Z55" s="354"/>
      <c r="AA55" s="354"/>
      <c r="AB55" s="354"/>
      <c r="AC55" s="354"/>
      <c r="AD55" s="357"/>
      <c r="AE55" s="359"/>
      <c r="AF55" s="354"/>
      <c r="AG55" s="354"/>
      <c r="AH55" s="354"/>
      <c r="AI55" s="354"/>
      <c r="AJ55" s="354"/>
      <c r="AK55" s="357"/>
      <c r="AL55" s="359"/>
      <c r="AM55" s="154"/>
      <c r="AN55" s="154"/>
      <c r="AO55" s="154"/>
      <c r="AP55" s="154"/>
      <c r="AQ55" s="154"/>
      <c r="AR55" s="154"/>
      <c r="AS55" s="154"/>
      <c r="AT55" s="154"/>
      <c r="AW55" s="99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</row>
    <row r="56" spans="1:61" ht="6.75" customHeight="1" x14ac:dyDescent="0.15">
      <c r="A56" s="154"/>
      <c r="B56" s="154"/>
      <c r="C56" s="154"/>
      <c r="D56" s="154"/>
      <c r="E56" s="154"/>
      <c r="F56" s="161"/>
      <c r="G56" s="154"/>
      <c r="H56" s="154"/>
      <c r="I56" s="154"/>
      <c r="J56" s="163"/>
      <c r="K56" s="154"/>
      <c r="L56" s="154"/>
      <c r="M56" s="154"/>
      <c r="N56" s="154"/>
      <c r="O56" s="161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W56" s="99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</row>
    <row r="57" spans="1:61" ht="6.75" customHeight="1" x14ac:dyDescent="0.15">
      <c r="A57" s="154"/>
      <c r="B57" s="154"/>
      <c r="C57" s="154"/>
      <c r="D57" s="154"/>
      <c r="E57" s="154"/>
      <c r="F57" s="161"/>
      <c r="G57" s="194"/>
      <c r="H57" s="194"/>
      <c r="I57" s="194"/>
      <c r="J57" s="194"/>
      <c r="K57" s="194"/>
      <c r="L57" s="194"/>
      <c r="M57" s="180"/>
      <c r="N57" s="154"/>
      <c r="O57" s="168"/>
      <c r="P57" s="158"/>
      <c r="Q57" s="350" t="s">
        <v>145</v>
      </c>
      <c r="R57" s="351"/>
      <c r="S57" s="351"/>
      <c r="T57" s="351"/>
      <c r="U57" s="351"/>
      <c r="V57" s="356">
        <f>AD57+AK57+AR57+AD59+1</f>
        <v>21</v>
      </c>
      <c r="W57" s="360">
        <f>AE57+AL57+AS57+AE59+1</f>
        <v>24</v>
      </c>
      <c r="X57" s="158"/>
      <c r="Y57" s="350" t="s">
        <v>146</v>
      </c>
      <c r="Z57" s="351"/>
      <c r="AA57" s="351"/>
      <c r="AB57" s="351"/>
      <c r="AC57" s="351"/>
      <c r="AD57" s="356">
        <v>5</v>
      </c>
      <c r="AE57" s="358">
        <v>5</v>
      </c>
      <c r="AF57" s="351" t="s">
        <v>147</v>
      </c>
      <c r="AG57" s="351"/>
      <c r="AH57" s="351"/>
      <c r="AI57" s="351"/>
      <c r="AJ57" s="351"/>
      <c r="AK57" s="356">
        <v>4</v>
      </c>
      <c r="AL57" s="358">
        <v>5</v>
      </c>
      <c r="AM57" s="351" t="s">
        <v>148</v>
      </c>
      <c r="AN57" s="351"/>
      <c r="AO57" s="351"/>
      <c r="AP57" s="351"/>
      <c r="AQ57" s="351"/>
      <c r="AR57" s="356">
        <v>7</v>
      </c>
      <c r="AS57" s="358">
        <v>9</v>
      </c>
      <c r="AT57" s="268"/>
      <c r="AW57" s="362"/>
      <c r="AX57" s="362"/>
      <c r="AY57" s="362"/>
      <c r="AZ57" s="362"/>
      <c r="BA57" s="362"/>
      <c r="BB57" s="362"/>
      <c r="BC57" s="64"/>
      <c r="BD57" s="64"/>
      <c r="BE57" s="64"/>
      <c r="BF57" s="64"/>
      <c r="BG57" s="64"/>
      <c r="BH57" s="64"/>
      <c r="BI57" s="64"/>
    </row>
    <row r="58" spans="1:61" ht="6.75" customHeight="1" x14ac:dyDescent="0.15">
      <c r="A58" s="154"/>
      <c r="B58" s="154"/>
      <c r="C58" s="154"/>
      <c r="D58" s="154"/>
      <c r="E58" s="154"/>
      <c r="F58" s="161"/>
      <c r="G58" s="194"/>
      <c r="H58" s="194"/>
      <c r="I58" s="194"/>
      <c r="J58" s="194"/>
      <c r="K58" s="194"/>
      <c r="L58" s="194"/>
      <c r="M58" s="180"/>
      <c r="N58" s="154"/>
      <c r="O58" s="161"/>
      <c r="P58" s="154"/>
      <c r="Q58" s="353"/>
      <c r="R58" s="354"/>
      <c r="S58" s="354"/>
      <c r="T58" s="354"/>
      <c r="U58" s="354"/>
      <c r="V58" s="357"/>
      <c r="W58" s="361"/>
      <c r="X58" s="154"/>
      <c r="Y58" s="353"/>
      <c r="Z58" s="354"/>
      <c r="AA58" s="354"/>
      <c r="AB58" s="354"/>
      <c r="AC58" s="354"/>
      <c r="AD58" s="357"/>
      <c r="AE58" s="359"/>
      <c r="AF58" s="354"/>
      <c r="AG58" s="354"/>
      <c r="AH58" s="354"/>
      <c r="AI58" s="354"/>
      <c r="AJ58" s="354"/>
      <c r="AK58" s="357"/>
      <c r="AL58" s="359"/>
      <c r="AM58" s="354"/>
      <c r="AN58" s="354"/>
      <c r="AO58" s="354"/>
      <c r="AP58" s="354"/>
      <c r="AQ58" s="354"/>
      <c r="AR58" s="357"/>
      <c r="AS58" s="359"/>
      <c r="AT58" s="269"/>
      <c r="AW58" s="362"/>
      <c r="AX58" s="362"/>
      <c r="AY58" s="362"/>
      <c r="AZ58" s="362"/>
      <c r="BA58" s="362"/>
      <c r="BB58" s="362"/>
      <c r="BC58" s="64"/>
      <c r="BD58" s="64"/>
      <c r="BE58" s="64"/>
      <c r="BF58" s="64"/>
      <c r="BG58" s="64"/>
      <c r="BH58" s="64"/>
      <c r="BI58" s="64"/>
    </row>
    <row r="59" spans="1:61" ht="6.75" customHeight="1" x14ac:dyDescent="0.15">
      <c r="A59" s="154"/>
      <c r="B59" s="154"/>
      <c r="C59" s="154"/>
      <c r="D59" s="154"/>
      <c r="E59" s="154"/>
      <c r="F59" s="161"/>
      <c r="G59" s="254"/>
      <c r="H59" s="254"/>
      <c r="I59" s="254"/>
      <c r="J59" s="255"/>
      <c r="K59" s="154"/>
      <c r="L59" s="154"/>
      <c r="M59" s="154"/>
      <c r="N59" s="154"/>
      <c r="O59" s="161"/>
      <c r="P59" s="154"/>
      <c r="Q59" s="254"/>
      <c r="R59" s="254"/>
      <c r="S59" s="254"/>
      <c r="T59" s="254"/>
      <c r="U59" s="254"/>
      <c r="V59" s="254"/>
      <c r="W59" s="254"/>
      <c r="X59" s="154"/>
      <c r="Y59" s="350" t="s">
        <v>149</v>
      </c>
      <c r="Z59" s="351"/>
      <c r="AA59" s="351"/>
      <c r="AB59" s="351"/>
      <c r="AC59" s="351"/>
      <c r="AD59" s="356">
        <v>4</v>
      </c>
      <c r="AE59" s="358">
        <v>4</v>
      </c>
      <c r="AF59" s="154"/>
      <c r="AG59" s="154"/>
      <c r="AH59" s="154"/>
      <c r="AI59" s="154"/>
      <c r="AJ59" s="154"/>
      <c r="AK59" s="254"/>
      <c r="AL59" s="254"/>
      <c r="AM59" s="254"/>
      <c r="AN59" s="154"/>
      <c r="AO59" s="154"/>
      <c r="AP59" s="154"/>
      <c r="AQ59" s="154"/>
      <c r="AR59" s="154"/>
      <c r="AS59" s="154"/>
      <c r="AT59" s="154"/>
      <c r="AU59" s="89"/>
      <c r="AV59" s="89"/>
      <c r="AW59" s="99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</row>
    <row r="60" spans="1:61" ht="6.75" customHeight="1" x14ac:dyDescent="0.15">
      <c r="A60" s="154"/>
      <c r="B60" s="154"/>
      <c r="C60" s="154"/>
      <c r="D60" s="254"/>
      <c r="E60" s="154"/>
      <c r="F60" s="161"/>
      <c r="G60" s="154"/>
      <c r="H60" s="370"/>
      <c r="I60" s="397"/>
      <c r="J60" s="397"/>
      <c r="K60" s="283"/>
      <c r="L60" s="283"/>
      <c r="M60" s="154"/>
      <c r="N60" s="154"/>
      <c r="O60" s="161"/>
      <c r="P60" s="154"/>
      <c r="Q60" s="254"/>
      <c r="R60" s="254"/>
      <c r="S60" s="254"/>
      <c r="T60" s="254"/>
      <c r="U60" s="254"/>
      <c r="V60" s="254"/>
      <c r="W60" s="254"/>
      <c r="X60" s="154"/>
      <c r="Y60" s="353"/>
      <c r="Z60" s="354"/>
      <c r="AA60" s="354"/>
      <c r="AB60" s="354"/>
      <c r="AC60" s="354"/>
      <c r="AD60" s="357"/>
      <c r="AE60" s="359"/>
      <c r="AF60" s="154"/>
      <c r="AG60" s="154"/>
      <c r="AH60" s="154"/>
      <c r="AI60" s="154"/>
      <c r="AJ60" s="154"/>
      <c r="AK60" s="254"/>
      <c r="AL60" s="254"/>
      <c r="AM60" s="254"/>
      <c r="AN60" s="154"/>
      <c r="AO60" s="154"/>
      <c r="AP60" s="154"/>
      <c r="AQ60" s="154"/>
      <c r="AR60" s="154"/>
      <c r="AS60" s="154"/>
      <c r="AT60" s="154"/>
      <c r="AU60" s="89"/>
      <c r="AV60" s="89"/>
      <c r="AW60" s="99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</row>
    <row r="61" spans="1:61" ht="6.75" customHeight="1" x14ac:dyDescent="0.15">
      <c r="A61" s="154"/>
      <c r="B61" s="154"/>
      <c r="C61" s="261"/>
      <c r="D61" s="154"/>
      <c r="E61" s="154"/>
      <c r="F61" s="161"/>
      <c r="G61" s="154"/>
      <c r="H61" s="181"/>
      <c r="I61" s="181"/>
      <c r="J61" s="181"/>
      <c r="K61" s="181"/>
      <c r="L61" s="181"/>
      <c r="M61" s="181"/>
      <c r="N61" s="154"/>
      <c r="O61" s="161"/>
      <c r="P61" s="154"/>
      <c r="Q61" s="180"/>
      <c r="R61" s="180"/>
      <c r="S61" s="180"/>
      <c r="T61" s="180"/>
      <c r="U61" s="180"/>
      <c r="V61" s="255"/>
      <c r="W61" s="255"/>
      <c r="X61" s="154"/>
      <c r="Y61" s="180"/>
      <c r="Z61" s="180"/>
      <c r="AA61" s="180"/>
      <c r="AB61" s="180"/>
      <c r="AC61" s="180"/>
      <c r="AD61" s="255"/>
      <c r="AE61" s="269"/>
      <c r="AF61" s="254"/>
      <c r="AG61" s="254"/>
      <c r="AH61" s="254"/>
      <c r="AI61" s="254"/>
      <c r="AJ61" s="254"/>
      <c r="AK61" s="255"/>
      <c r="AL61" s="269"/>
      <c r="AM61" s="254"/>
      <c r="AN61" s="280"/>
      <c r="AO61" s="280"/>
      <c r="AP61" s="280"/>
      <c r="AQ61" s="280"/>
      <c r="AR61" s="280"/>
      <c r="AS61" s="280"/>
      <c r="AT61" s="280"/>
      <c r="AU61" s="89"/>
      <c r="AV61" s="89"/>
      <c r="AW61" s="99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</row>
    <row r="62" spans="1:61" ht="6.75" customHeight="1" x14ac:dyDescent="0.15">
      <c r="A62" s="350" t="s">
        <v>150</v>
      </c>
      <c r="B62" s="351"/>
      <c r="C62" s="398"/>
      <c r="D62" s="182"/>
      <c r="E62" s="350" t="s">
        <v>151</v>
      </c>
      <c r="F62" s="351"/>
      <c r="G62" s="398"/>
      <c r="H62" s="400">
        <f>M4+M28+M48+M78+M96+M114+M139+M148</f>
        <v>495</v>
      </c>
      <c r="I62" s="397"/>
      <c r="J62" s="397"/>
      <c r="K62" s="402"/>
      <c r="L62" s="402"/>
      <c r="M62" s="181"/>
      <c r="N62" s="154"/>
      <c r="O62" s="168"/>
      <c r="P62" s="154"/>
      <c r="Q62" s="350" t="s">
        <v>252</v>
      </c>
      <c r="R62" s="351"/>
      <c r="S62" s="351"/>
      <c r="T62" s="351"/>
      <c r="U62" s="351"/>
      <c r="V62" s="356">
        <f>AD62+AK62+1</f>
        <v>8</v>
      </c>
      <c r="W62" s="360">
        <f>+AE62+AL62+AS62+1+1</f>
        <v>12</v>
      </c>
      <c r="X62" s="261"/>
      <c r="Y62" s="403" t="s">
        <v>272</v>
      </c>
      <c r="Z62" s="404"/>
      <c r="AA62" s="404"/>
      <c r="AB62" s="404"/>
      <c r="AC62" s="404"/>
      <c r="AD62" s="407">
        <v>4</v>
      </c>
      <c r="AE62" s="358">
        <v>4</v>
      </c>
      <c r="AF62" s="381" t="s">
        <v>582</v>
      </c>
      <c r="AG62" s="381"/>
      <c r="AH62" s="381"/>
      <c r="AI62" s="381"/>
      <c r="AJ62" s="381"/>
      <c r="AK62" s="356">
        <v>3</v>
      </c>
      <c r="AL62" s="358">
        <v>3</v>
      </c>
      <c r="AM62" s="351" t="s">
        <v>583</v>
      </c>
      <c r="AN62" s="351"/>
      <c r="AO62" s="351"/>
      <c r="AP62" s="351"/>
      <c r="AQ62" s="351"/>
      <c r="AR62" s="356">
        <v>3</v>
      </c>
      <c r="AS62" s="358">
        <v>3</v>
      </c>
      <c r="AT62" s="64"/>
      <c r="AU62" s="64"/>
      <c r="AV62" s="64"/>
      <c r="AW62" s="64"/>
      <c r="AX62" s="64"/>
      <c r="AY62" s="64"/>
      <c r="AZ62" s="64"/>
      <c r="BA62" s="64"/>
    </row>
    <row r="63" spans="1:61" ht="6.75" customHeight="1" x14ac:dyDescent="0.15">
      <c r="A63" s="353"/>
      <c r="B63" s="354"/>
      <c r="C63" s="399"/>
      <c r="D63" s="183"/>
      <c r="E63" s="353"/>
      <c r="F63" s="354"/>
      <c r="G63" s="399"/>
      <c r="H63" s="401"/>
      <c r="I63" s="397"/>
      <c r="J63" s="397"/>
      <c r="K63" s="402"/>
      <c r="L63" s="402"/>
      <c r="M63" s="181"/>
      <c r="N63" s="154"/>
      <c r="O63" s="161"/>
      <c r="P63" s="167"/>
      <c r="Q63" s="353"/>
      <c r="R63" s="354"/>
      <c r="S63" s="354"/>
      <c r="T63" s="354"/>
      <c r="U63" s="354"/>
      <c r="V63" s="357"/>
      <c r="W63" s="361"/>
      <c r="X63" s="154"/>
      <c r="Y63" s="405"/>
      <c r="Z63" s="406"/>
      <c r="AA63" s="406"/>
      <c r="AB63" s="406"/>
      <c r="AC63" s="406"/>
      <c r="AD63" s="408"/>
      <c r="AE63" s="359"/>
      <c r="AF63" s="383"/>
      <c r="AG63" s="383"/>
      <c r="AH63" s="383"/>
      <c r="AI63" s="383"/>
      <c r="AJ63" s="383"/>
      <c r="AK63" s="357"/>
      <c r="AL63" s="359"/>
      <c r="AM63" s="354"/>
      <c r="AN63" s="354"/>
      <c r="AO63" s="354"/>
      <c r="AP63" s="354"/>
      <c r="AQ63" s="354"/>
      <c r="AR63" s="357"/>
      <c r="AS63" s="359"/>
      <c r="AU63" s="64"/>
      <c r="AV63" s="64"/>
      <c r="AW63" s="64"/>
      <c r="AX63" s="64"/>
      <c r="AY63" s="64"/>
      <c r="AZ63" s="64"/>
      <c r="BA63" s="64"/>
    </row>
    <row r="64" spans="1:61" ht="11.25" customHeight="1" x14ac:dyDescent="0.15">
      <c r="A64" s="254"/>
      <c r="B64" s="254"/>
      <c r="C64" s="256"/>
      <c r="D64" s="254"/>
      <c r="E64" s="254"/>
      <c r="F64" s="256"/>
      <c r="G64" s="254"/>
      <c r="H64" s="270"/>
      <c r="I64" s="270"/>
      <c r="J64" s="270"/>
      <c r="K64" s="284"/>
      <c r="L64" s="284"/>
      <c r="M64" s="181"/>
      <c r="N64" s="154"/>
      <c r="O64" s="161"/>
      <c r="P64" s="154"/>
      <c r="Q64" s="285" t="s">
        <v>584</v>
      </c>
      <c r="R64" s="254"/>
      <c r="S64" s="254"/>
      <c r="T64" s="254"/>
      <c r="U64" s="254"/>
      <c r="V64" s="255"/>
      <c r="W64" s="255"/>
      <c r="X64" s="154"/>
      <c r="Y64" s="180"/>
      <c r="Z64" s="180"/>
      <c r="AA64" s="180"/>
      <c r="AB64" s="180"/>
      <c r="AC64" s="180"/>
      <c r="AD64" s="255"/>
      <c r="AE64" s="269"/>
      <c r="AF64" s="180"/>
      <c r="AG64" s="180"/>
      <c r="AH64" s="180"/>
      <c r="AI64" s="180"/>
      <c r="AJ64" s="180"/>
      <c r="AK64" s="255"/>
      <c r="AL64" s="269"/>
      <c r="AM64" s="254"/>
      <c r="AN64" s="254"/>
      <c r="AO64" s="254"/>
      <c r="AP64" s="254"/>
      <c r="AQ64" s="254"/>
      <c r="AR64" s="255"/>
      <c r="AS64" s="269"/>
      <c r="AU64" s="64"/>
      <c r="AV64" s="64"/>
      <c r="AW64" s="64"/>
      <c r="AX64" s="64"/>
      <c r="AY64" s="64"/>
      <c r="AZ64" s="64"/>
      <c r="BA64" s="64"/>
    </row>
    <row r="65" spans="1:61" ht="6.75" customHeight="1" x14ac:dyDescent="0.15">
      <c r="A65" s="154"/>
      <c r="B65" s="154"/>
      <c r="C65" s="161"/>
      <c r="D65" s="154"/>
      <c r="E65" s="154"/>
      <c r="F65" s="161"/>
      <c r="G65" s="154"/>
      <c r="H65" s="181"/>
      <c r="I65" s="181"/>
      <c r="J65" s="181"/>
      <c r="K65" s="181"/>
      <c r="L65" s="181"/>
      <c r="M65" s="181"/>
      <c r="N65" s="154"/>
      <c r="O65" s="161"/>
      <c r="P65" s="15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0"/>
      <c r="AB65" s="180"/>
      <c r="AC65" s="180"/>
      <c r="AD65" s="255"/>
      <c r="AE65" s="255"/>
      <c r="AF65" s="254"/>
      <c r="AG65" s="254"/>
      <c r="AH65" s="254"/>
      <c r="AI65" s="254"/>
      <c r="AJ65" s="254"/>
      <c r="AK65" s="255"/>
      <c r="AL65" s="255"/>
      <c r="AM65" s="254"/>
      <c r="AN65" s="164"/>
      <c r="AO65" s="164"/>
      <c r="AP65" s="164"/>
      <c r="AQ65" s="164"/>
      <c r="AR65" s="164"/>
      <c r="AS65" s="164"/>
      <c r="AT65" s="164"/>
      <c r="AU65" s="89"/>
      <c r="AV65" s="89"/>
      <c r="BC65" s="64"/>
      <c r="BD65" s="64"/>
      <c r="BE65" s="64"/>
      <c r="BF65" s="64"/>
      <c r="BG65" s="64"/>
      <c r="BH65" s="64"/>
      <c r="BI65" s="64"/>
    </row>
    <row r="66" spans="1:61" ht="6.75" customHeight="1" x14ac:dyDescent="0.15">
      <c r="A66" s="154"/>
      <c r="B66" s="154"/>
      <c r="C66" s="161"/>
      <c r="D66" s="154"/>
      <c r="E66" s="154"/>
      <c r="F66" s="161"/>
      <c r="G66" s="154"/>
      <c r="H66" s="181"/>
      <c r="I66" s="181"/>
      <c r="J66" s="181"/>
      <c r="K66" s="181"/>
      <c r="L66" s="181"/>
      <c r="M66" s="181"/>
      <c r="N66" s="154"/>
      <c r="O66" s="168"/>
      <c r="P66" s="154"/>
      <c r="Q66" s="380" t="s">
        <v>585</v>
      </c>
      <c r="R66" s="381"/>
      <c r="S66" s="381"/>
      <c r="T66" s="381"/>
      <c r="U66" s="381"/>
      <c r="V66" s="356">
        <f>AD66+AK66+1</f>
        <v>6</v>
      </c>
      <c r="W66" s="360">
        <f>AE66+AL66+1</f>
        <v>7</v>
      </c>
      <c r="X66" s="158"/>
      <c r="Y66" s="380" t="s">
        <v>586</v>
      </c>
      <c r="Z66" s="381"/>
      <c r="AA66" s="381"/>
      <c r="AB66" s="381"/>
      <c r="AC66" s="381"/>
      <c r="AD66" s="356">
        <v>2</v>
      </c>
      <c r="AE66" s="358">
        <v>3</v>
      </c>
      <c r="AF66" s="351" t="s">
        <v>587</v>
      </c>
      <c r="AG66" s="351"/>
      <c r="AH66" s="351"/>
      <c r="AI66" s="351"/>
      <c r="AJ66" s="351"/>
      <c r="AK66" s="356">
        <v>3</v>
      </c>
      <c r="AL66" s="358">
        <v>3</v>
      </c>
      <c r="AM66" s="254"/>
      <c r="AN66" s="185"/>
      <c r="AO66" s="185"/>
      <c r="AP66" s="185"/>
      <c r="AQ66" s="185"/>
      <c r="AR66" s="185"/>
      <c r="AS66" s="185"/>
      <c r="AT66" s="185"/>
      <c r="AU66" s="89"/>
      <c r="AV66" s="89"/>
      <c r="BC66" s="64"/>
      <c r="BD66" s="64"/>
      <c r="BE66" s="64"/>
      <c r="BF66" s="64"/>
      <c r="BG66" s="64"/>
      <c r="BH66" s="64"/>
      <c r="BI66" s="64"/>
    </row>
    <row r="67" spans="1:61" ht="6.75" customHeight="1" x14ac:dyDescent="0.15">
      <c r="A67" s="154"/>
      <c r="B67" s="154"/>
      <c r="C67" s="161"/>
      <c r="D67" s="154"/>
      <c r="E67" s="154"/>
      <c r="F67" s="161"/>
      <c r="G67" s="364"/>
      <c r="H67" s="364"/>
      <c r="I67" s="364"/>
      <c r="J67" s="181"/>
      <c r="K67" s="181"/>
      <c r="L67" s="181"/>
      <c r="M67" s="181"/>
      <c r="N67" s="154"/>
      <c r="O67" s="154"/>
      <c r="P67" s="167"/>
      <c r="Q67" s="382"/>
      <c r="R67" s="383"/>
      <c r="S67" s="383"/>
      <c r="T67" s="383"/>
      <c r="U67" s="383"/>
      <c r="V67" s="357"/>
      <c r="W67" s="361"/>
      <c r="X67" s="154"/>
      <c r="Y67" s="382"/>
      <c r="Z67" s="383"/>
      <c r="AA67" s="383"/>
      <c r="AB67" s="383"/>
      <c r="AC67" s="383"/>
      <c r="AD67" s="357"/>
      <c r="AE67" s="359"/>
      <c r="AF67" s="354"/>
      <c r="AG67" s="354"/>
      <c r="AH67" s="354"/>
      <c r="AI67" s="354"/>
      <c r="AJ67" s="354"/>
      <c r="AK67" s="357"/>
      <c r="AL67" s="359"/>
      <c r="AM67" s="254"/>
      <c r="AN67" s="185"/>
      <c r="AO67" s="185"/>
      <c r="AP67" s="185"/>
      <c r="AQ67" s="185"/>
      <c r="AR67" s="185"/>
      <c r="AS67" s="185"/>
      <c r="AT67" s="185"/>
      <c r="AU67" s="89"/>
      <c r="AV67" s="89"/>
      <c r="BC67" s="64"/>
      <c r="BD67" s="64"/>
      <c r="BE67" s="64"/>
      <c r="BF67" s="64"/>
      <c r="BG67" s="64"/>
      <c r="BH67" s="64"/>
      <c r="BI67" s="64"/>
    </row>
    <row r="68" spans="1:61" ht="6.75" customHeight="1" x14ac:dyDescent="0.15">
      <c r="A68" s="154"/>
      <c r="B68" s="154"/>
      <c r="C68" s="161"/>
      <c r="D68" s="154"/>
      <c r="E68" s="154"/>
      <c r="F68" s="161"/>
      <c r="G68" s="364"/>
      <c r="H68" s="364"/>
      <c r="I68" s="364"/>
      <c r="J68" s="181"/>
      <c r="K68" s="181"/>
      <c r="L68" s="181"/>
      <c r="M68" s="181"/>
      <c r="N68" s="154"/>
      <c r="O68" s="154"/>
      <c r="P68" s="154"/>
      <c r="Q68" s="180"/>
      <c r="R68" s="180"/>
      <c r="S68" s="180"/>
      <c r="T68" s="180"/>
      <c r="U68" s="180"/>
      <c r="V68" s="255"/>
      <c r="W68" s="255"/>
      <c r="X68" s="154"/>
      <c r="Y68" s="180"/>
      <c r="Z68" s="180"/>
      <c r="AA68" s="180"/>
      <c r="AB68" s="180"/>
      <c r="AC68" s="180"/>
      <c r="AD68" s="255"/>
      <c r="AE68" s="269"/>
      <c r="AF68" s="254"/>
      <c r="AG68" s="254"/>
      <c r="AH68" s="254"/>
      <c r="AI68" s="254"/>
      <c r="AJ68" s="254"/>
      <c r="AK68" s="255"/>
      <c r="AL68" s="269"/>
      <c r="AM68" s="254"/>
      <c r="AN68" s="185"/>
      <c r="AO68" s="185"/>
      <c r="AP68" s="185"/>
      <c r="AQ68" s="185"/>
      <c r="AR68" s="185"/>
      <c r="AS68" s="185"/>
      <c r="AT68" s="185"/>
      <c r="AU68" s="89"/>
      <c r="AV68" s="89"/>
      <c r="BC68" s="64"/>
      <c r="BD68" s="64"/>
      <c r="BE68" s="64"/>
      <c r="BF68" s="64"/>
      <c r="BG68" s="64"/>
      <c r="BH68" s="64"/>
      <c r="BI68" s="64"/>
    </row>
    <row r="69" spans="1:61" ht="6.75" customHeight="1" x14ac:dyDescent="0.15">
      <c r="A69" s="154"/>
      <c r="B69" s="154"/>
      <c r="C69" s="186"/>
      <c r="D69" s="279"/>
      <c r="E69" s="187"/>
      <c r="F69" s="188"/>
      <c r="G69" s="187"/>
      <c r="H69" s="154"/>
      <c r="I69" s="154"/>
      <c r="J69" s="154"/>
      <c r="K69" s="154"/>
      <c r="L69" s="154"/>
      <c r="M69" s="154"/>
      <c r="N69" s="154"/>
      <c r="O69" s="154"/>
      <c r="P69" s="154"/>
      <c r="Q69" s="254"/>
      <c r="R69" s="254"/>
      <c r="S69" s="254"/>
      <c r="T69" s="254"/>
      <c r="U69" s="254"/>
      <c r="V69" s="255"/>
      <c r="W69" s="255"/>
      <c r="X69" s="154"/>
      <c r="Y69" s="254"/>
      <c r="Z69" s="254"/>
      <c r="AA69" s="254"/>
      <c r="AB69" s="254"/>
      <c r="AC69" s="254"/>
      <c r="AD69" s="255"/>
      <c r="AE69" s="255"/>
      <c r="AF69" s="254"/>
      <c r="AG69" s="254"/>
      <c r="AH69" s="254"/>
      <c r="AI69" s="254"/>
      <c r="AJ69" s="254"/>
      <c r="AK69" s="255"/>
      <c r="AL69" s="255"/>
      <c r="AM69" s="254"/>
      <c r="AN69" s="254"/>
      <c r="AO69" s="254"/>
      <c r="AP69" s="254"/>
      <c r="AQ69" s="254"/>
      <c r="AR69" s="255"/>
      <c r="AS69" s="255"/>
      <c r="AT69" s="255"/>
      <c r="BC69" s="64"/>
      <c r="BD69" s="64"/>
      <c r="BE69" s="64"/>
      <c r="BF69" s="64"/>
      <c r="BG69" s="64"/>
      <c r="BH69" s="64"/>
      <c r="BI69" s="64"/>
    </row>
    <row r="70" spans="1:61" ht="6.75" customHeight="1" x14ac:dyDescent="0.15">
      <c r="A70" s="154"/>
      <c r="B70" s="177"/>
      <c r="C70" s="267"/>
      <c r="D70" s="254"/>
      <c r="E70" s="189"/>
      <c r="F70" s="267"/>
      <c r="G70" s="254"/>
      <c r="H70" s="154"/>
      <c r="I70" s="154"/>
      <c r="J70" s="154"/>
      <c r="K70" s="154"/>
      <c r="L70" s="154"/>
      <c r="M70" s="154"/>
      <c r="N70" s="154"/>
      <c r="O70" s="154"/>
      <c r="P70" s="286"/>
      <c r="Q70" s="287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9"/>
      <c r="AW70" s="99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</row>
    <row r="71" spans="1:61" ht="6.75" customHeight="1" x14ac:dyDescent="0.15">
      <c r="A71" s="154"/>
      <c r="B71" s="177"/>
      <c r="C71" s="161"/>
      <c r="D71" s="154"/>
      <c r="E71" s="177"/>
      <c r="F71" s="161"/>
      <c r="G71" s="154"/>
      <c r="H71" s="154"/>
      <c r="I71" s="154"/>
      <c r="J71" s="154"/>
      <c r="K71" s="154"/>
      <c r="L71" s="154"/>
      <c r="M71" s="154"/>
      <c r="N71" s="154"/>
      <c r="O71" s="261"/>
      <c r="P71" s="290"/>
      <c r="Q71" s="350" t="s">
        <v>152</v>
      </c>
      <c r="R71" s="351"/>
      <c r="S71" s="351"/>
      <c r="T71" s="351"/>
      <c r="U71" s="351"/>
      <c r="V71" s="360">
        <f>AD71+AK71</f>
        <v>5</v>
      </c>
      <c r="W71" s="360">
        <f>AE71+AL71+AS71</f>
        <v>12</v>
      </c>
      <c r="X71" s="158"/>
      <c r="Y71" s="350" t="s">
        <v>115</v>
      </c>
      <c r="Z71" s="351"/>
      <c r="AA71" s="351"/>
      <c r="AB71" s="351"/>
      <c r="AC71" s="351"/>
      <c r="AD71" s="360">
        <v>3</v>
      </c>
      <c r="AE71" s="358">
        <v>2</v>
      </c>
      <c r="AF71" s="351" t="s">
        <v>116</v>
      </c>
      <c r="AG71" s="351"/>
      <c r="AH71" s="351"/>
      <c r="AI71" s="351"/>
      <c r="AJ71" s="351"/>
      <c r="AK71" s="360">
        <v>2</v>
      </c>
      <c r="AL71" s="358">
        <v>5</v>
      </c>
      <c r="AM71" s="351" t="s">
        <v>266</v>
      </c>
      <c r="AN71" s="351"/>
      <c r="AO71" s="351"/>
      <c r="AP71" s="351"/>
      <c r="AQ71" s="351"/>
      <c r="AR71" s="360">
        <v>2</v>
      </c>
      <c r="AS71" s="358">
        <v>5</v>
      </c>
      <c r="AT71" s="291"/>
      <c r="AW71" s="99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</row>
    <row r="72" spans="1:61" ht="6.75" customHeight="1" x14ac:dyDescent="0.15">
      <c r="A72" s="154"/>
      <c r="B72" s="177"/>
      <c r="C72" s="161"/>
      <c r="D72" s="154"/>
      <c r="E72" s="177"/>
      <c r="F72" s="161"/>
      <c r="G72" s="154"/>
      <c r="H72" s="154"/>
      <c r="I72" s="154"/>
      <c r="J72" s="154"/>
      <c r="K72" s="154"/>
      <c r="L72" s="185"/>
      <c r="M72" s="185"/>
      <c r="N72" s="177"/>
      <c r="O72" s="160"/>
      <c r="P72" s="292"/>
      <c r="Q72" s="353"/>
      <c r="R72" s="354"/>
      <c r="S72" s="354"/>
      <c r="T72" s="354"/>
      <c r="U72" s="354"/>
      <c r="V72" s="361"/>
      <c r="W72" s="361"/>
      <c r="X72" s="154"/>
      <c r="Y72" s="353"/>
      <c r="Z72" s="354"/>
      <c r="AA72" s="354"/>
      <c r="AB72" s="354"/>
      <c r="AC72" s="354"/>
      <c r="AD72" s="361"/>
      <c r="AE72" s="359"/>
      <c r="AF72" s="354"/>
      <c r="AG72" s="354"/>
      <c r="AH72" s="354"/>
      <c r="AI72" s="354"/>
      <c r="AJ72" s="354"/>
      <c r="AK72" s="361"/>
      <c r="AL72" s="359"/>
      <c r="AM72" s="354"/>
      <c r="AN72" s="354"/>
      <c r="AO72" s="354"/>
      <c r="AP72" s="354"/>
      <c r="AQ72" s="354"/>
      <c r="AR72" s="361"/>
      <c r="AS72" s="359"/>
      <c r="AT72" s="291"/>
      <c r="AW72" s="362"/>
      <c r="AX72" s="362"/>
      <c r="AY72" s="362"/>
      <c r="AZ72" s="362"/>
      <c r="BA72" s="362"/>
      <c r="BB72" s="362"/>
      <c r="BC72" s="64"/>
      <c r="BD72" s="64"/>
      <c r="BE72" s="64"/>
      <c r="BF72" s="64"/>
      <c r="BG72" s="64"/>
      <c r="BH72" s="64"/>
      <c r="BI72" s="64"/>
    </row>
    <row r="73" spans="1:61" ht="6.75" customHeight="1" x14ac:dyDescent="0.15">
      <c r="A73" s="154"/>
      <c r="B73" s="177"/>
      <c r="C73" s="161"/>
      <c r="D73" s="154"/>
      <c r="E73" s="154"/>
      <c r="F73" s="161"/>
      <c r="G73" s="154"/>
      <c r="H73" s="409" t="s">
        <v>153</v>
      </c>
      <c r="I73" s="410"/>
      <c r="J73" s="410"/>
      <c r="K73" s="411"/>
      <c r="L73" s="293"/>
      <c r="M73" s="294"/>
      <c r="N73" s="154"/>
      <c r="O73" s="161"/>
      <c r="P73" s="295"/>
      <c r="Q73" s="263"/>
      <c r="R73" s="254"/>
      <c r="S73" s="254"/>
      <c r="T73" s="254"/>
      <c r="U73" s="254"/>
      <c r="V73" s="255"/>
      <c r="W73" s="255"/>
      <c r="X73" s="154"/>
      <c r="Y73" s="254"/>
      <c r="Z73" s="254"/>
      <c r="AA73" s="254"/>
      <c r="AB73" s="254"/>
      <c r="AC73" s="254"/>
      <c r="AD73" s="255"/>
      <c r="AE73" s="269"/>
      <c r="AF73" s="254"/>
      <c r="AG73" s="254"/>
      <c r="AH73" s="254"/>
      <c r="AI73" s="254"/>
      <c r="AJ73" s="254"/>
      <c r="AK73" s="255"/>
      <c r="AL73" s="269"/>
      <c r="AM73" s="164"/>
      <c r="AN73" s="164"/>
      <c r="AO73" s="164"/>
      <c r="AP73" s="164"/>
      <c r="AQ73" s="164"/>
      <c r="AR73" s="164"/>
      <c r="AS73" s="164"/>
      <c r="AT73" s="296"/>
      <c r="AW73" s="362"/>
      <c r="AX73" s="362"/>
      <c r="AY73" s="362"/>
      <c r="AZ73" s="362"/>
      <c r="BA73" s="362"/>
      <c r="BB73" s="362"/>
      <c r="BC73" s="64"/>
      <c r="BD73" s="64"/>
      <c r="BE73" s="64"/>
      <c r="BF73" s="64"/>
      <c r="BG73" s="64"/>
      <c r="BH73" s="64"/>
      <c r="BI73" s="64"/>
    </row>
    <row r="74" spans="1:61" ht="6.75" customHeight="1" x14ac:dyDescent="0.15">
      <c r="A74" s="154"/>
      <c r="B74" s="154"/>
      <c r="C74" s="161"/>
      <c r="D74" s="154"/>
      <c r="E74" s="154"/>
      <c r="F74" s="161"/>
      <c r="G74" s="154"/>
      <c r="H74" s="412"/>
      <c r="I74" s="413"/>
      <c r="J74" s="413"/>
      <c r="K74" s="414"/>
      <c r="L74" s="297"/>
      <c r="M74" s="298"/>
      <c r="N74" s="288"/>
      <c r="O74" s="299"/>
      <c r="P74" s="300"/>
      <c r="Q74" s="351" t="s">
        <v>588</v>
      </c>
      <c r="R74" s="351"/>
      <c r="S74" s="351"/>
      <c r="T74" s="351"/>
      <c r="U74" s="351"/>
      <c r="V74" s="360">
        <f>AD74+AK74+AR74+1</f>
        <v>11</v>
      </c>
      <c r="W74" s="360">
        <f>AE74+AL74+AS74+1</f>
        <v>19</v>
      </c>
      <c r="X74" s="158"/>
      <c r="Y74" s="350" t="s">
        <v>155</v>
      </c>
      <c r="Z74" s="351"/>
      <c r="AA74" s="351"/>
      <c r="AB74" s="351"/>
      <c r="AC74" s="351"/>
      <c r="AD74" s="360">
        <v>3</v>
      </c>
      <c r="AE74" s="358">
        <v>6</v>
      </c>
      <c r="AF74" s="351" t="s">
        <v>156</v>
      </c>
      <c r="AG74" s="351"/>
      <c r="AH74" s="351"/>
      <c r="AI74" s="351"/>
      <c r="AJ74" s="351"/>
      <c r="AK74" s="360">
        <v>5</v>
      </c>
      <c r="AL74" s="358">
        <v>10</v>
      </c>
      <c r="AM74" s="351" t="s">
        <v>643</v>
      </c>
      <c r="AN74" s="351"/>
      <c r="AO74" s="351"/>
      <c r="AP74" s="351"/>
      <c r="AQ74" s="351"/>
      <c r="AR74" s="360">
        <v>2</v>
      </c>
      <c r="AS74" s="358">
        <v>2</v>
      </c>
      <c r="AT74" s="301"/>
      <c r="AW74" s="362"/>
      <c r="AX74" s="362"/>
      <c r="AY74" s="362"/>
      <c r="AZ74" s="362"/>
      <c r="BA74" s="362"/>
      <c r="BB74" s="362"/>
      <c r="BC74" s="64"/>
      <c r="BD74" s="64"/>
      <c r="BE74" s="64"/>
      <c r="BF74" s="64"/>
      <c r="BG74" s="64"/>
      <c r="BH74" s="64"/>
      <c r="BI74" s="64"/>
    </row>
    <row r="75" spans="1:61" ht="7.5" customHeight="1" x14ac:dyDescent="0.15">
      <c r="A75" s="154"/>
      <c r="B75" s="154"/>
      <c r="C75" s="161"/>
      <c r="D75" s="154"/>
      <c r="E75" s="154"/>
      <c r="F75" s="161"/>
      <c r="G75" s="154"/>
      <c r="H75" s="154"/>
      <c r="I75" s="154"/>
      <c r="J75" s="154"/>
      <c r="K75" s="154"/>
      <c r="L75" s="154"/>
      <c r="M75" s="154"/>
      <c r="N75" s="154"/>
      <c r="O75" s="160"/>
      <c r="P75" s="302"/>
      <c r="Q75" s="354"/>
      <c r="R75" s="354"/>
      <c r="S75" s="354"/>
      <c r="T75" s="354"/>
      <c r="U75" s="354"/>
      <c r="V75" s="361"/>
      <c r="W75" s="361"/>
      <c r="X75" s="154"/>
      <c r="Y75" s="353"/>
      <c r="Z75" s="354"/>
      <c r="AA75" s="354"/>
      <c r="AB75" s="354"/>
      <c r="AC75" s="354"/>
      <c r="AD75" s="361"/>
      <c r="AE75" s="415"/>
      <c r="AF75" s="354"/>
      <c r="AG75" s="354"/>
      <c r="AH75" s="354"/>
      <c r="AI75" s="354"/>
      <c r="AJ75" s="354"/>
      <c r="AK75" s="361"/>
      <c r="AL75" s="359"/>
      <c r="AM75" s="354"/>
      <c r="AN75" s="354"/>
      <c r="AO75" s="354"/>
      <c r="AP75" s="354"/>
      <c r="AQ75" s="354"/>
      <c r="AR75" s="361"/>
      <c r="AS75" s="359"/>
      <c r="AT75" s="291"/>
      <c r="AW75" s="362"/>
      <c r="AX75" s="362"/>
      <c r="AY75" s="362"/>
      <c r="AZ75" s="362"/>
      <c r="BA75" s="362"/>
      <c r="BB75" s="362"/>
      <c r="BC75" s="64"/>
      <c r="BD75" s="64"/>
      <c r="BE75" s="64"/>
      <c r="BF75" s="64"/>
      <c r="BG75" s="64"/>
      <c r="BH75" s="64"/>
      <c r="BI75" s="64"/>
    </row>
    <row r="76" spans="1:61" ht="6.75" customHeight="1" x14ac:dyDescent="0.15">
      <c r="A76" s="154"/>
      <c r="B76" s="154"/>
      <c r="C76" s="161"/>
      <c r="D76" s="154"/>
      <c r="E76" s="154"/>
      <c r="F76" s="161"/>
      <c r="G76" s="154"/>
      <c r="H76" s="154"/>
      <c r="I76" s="154"/>
      <c r="J76" s="154"/>
      <c r="K76" s="154"/>
      <c r="L76" s="154"/>
      <c r="M76" s="154"/>
      <c r="N76" s="154"/>
      <c r="O76" s="161"/>
      <c r="P76" s="295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272"/>
      <c r="AE76" s="172"/>
      <c r="AF76" s="257"/>
      <c r="AG76" s="257"/>
      <c r="AH76" s="257"/>
      <c r="AI76" s="257"/>
      <c r="AJ76" s="257"/>
      <c r="AK76" s="259"/>
      <c r="AL76" s="255"/>
      <c r="AM76" s="154"/>
      <c r="AN76" s="164"/>
      <c r="AO76" s="164"/>
      <c r="AP76" s="164"/>
      <c r="AQ76" s="164"/>
      <c r="AR76" s="164"/>
      <c r="AS76" s="164"/>
      <c r="AT76" s="291"/>
      <c r="AW76" s="99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</row>
    <row r="77" spans="1:61" ht="6.75" customHeight="1" x14ac:dyDescent="0.15">
      <c r="A77" s="154"/>
      <c r="B77" s="154"/>
      <c r="C77" s="161"/>
      <c r="D77" s="154"/>
      <c r="E77" s="154"/>
      <c r="F77" s="161"/>
      <c r="G77" s="154"/>
      <c r="H77" s="154"/>
      <c r="I77" s="261"/>
      <c r="J77" s="154"/>
      <c r="K77" s="154"/>
      <c r="L77" s="154"/>
      <c r="M77" s="154"/>
      <c r="N77" s="154"/>
      <c r="O77" s="168"/>
      <c r="P77" s="300"/>
      <c r="Q77" s="381" t="s">
        <v>589</v>
      </c>
      <c r="R77" s="381"/>
      <c r="S77" s="381"/>
      <c r="T77" s="381"/>
      <c r="U77" s="381"/>
      <c r="V77" s="360">
        <f>AD77+AK77+AR77+AD79+AK79+1</f>
        <v>41</v>
      </c>
      <c r="W77" s="360">
        <f>AE77+AL77+AS77+AE79+AL79+1+AS79</f>
        <v>33</v>
      </c>
      <c r="X77" s="158"/>
      <c r="Y77" s="350" t="s">
        <v>130</v>
      </c>
      <c r="Z77" s="351"/>
      <c r="AA77" s="351"/>
      <c r="AB77" s="351"/>
      <c r="AC77" s="351"/>
      <c r="AD77" s="360">
        <v>9</v>
      </c>
      <c r="AE77" s="358">
        <v>3</v>
      </c>
      <c r="AF77" s="351" t="s">
        <v>590</v>
      </c>
      <c r="AG77" s="351"/>
      <c r="AH77" s="351"/>
      <c r="AI77" s="351"/>
      <c r="AJ77" s="351"/>
      <c r="AK77" s="360">
        <v>3</v>
      </c>
      <c r="AL77" s="358">
        <v>7</v>
      </c>
      <c r="AM77" s="381" t="s">
        <v>591</v>
      </c>
      <c r="AN77" s="381"/>
      <c r="AO77" s="381"/>
      <c r="AP77" s="381"/>
      <c r="AQ77" s="381"/>
      <c r="AR77" s="360">
        <v>2</v>
      </c>
      <c r="AS77" s="360">
        <v>7</v>
      </c>
      <c r="AT77" s="303"/>
      <c r="AW77" s="416"/>
      <c r="AX77" s="416"/>
      <c r="AY77" s="416"/>
      <c r="AZ77" s="416"/>
      <c r="BA77" s="416"/>
      <c r="BB77" s="416"/>
      <c r="BC77" s="64"/>
      <c r="BD77" s="64"/>
      <c r="BE77" s="64"/>
      <c r="BF77" s="64"/>
      <c r="BG77" s="64"/>
      <c r="BH77" s="64"/>
      <c r="BI77" s="64"/>
    </row>
    <row r="78" spans="1:61" ht="6.75" customHeight="1" x14ac:dyDescent="0.15">
      <c r="A78" s="154"/>
      <c r="B78" s="154"/>
      <c r="C78" s="161"/>
      <c r="D78" s="154"/>
      <c r="E78" s="154"/>
      <c r="F78" s="161"/>
      <c r="G78" s="350" t="s">
        <v>243</v>
      </c>
      <c r="H78" s="351"/>
      <c r="I78" s="351"/>
      <c r="J78" s="352"/>
      <c r="K78" s="356" t="e">
        <f>V71+V74+V77+V82+V85+J80+V90+J82</f>
        <v>#REF!</v>
      </c>
      <c r="L78" s="417"/>
      <c r="M78" s="358">
        <f>W71+W74+W77+W82+W85+J80+W90+J82</f>
        <v>138</v>
      </c>
      <c r="N78" s="158"/>
      <c r="O78" s="160"/>
      <c r="P78" s="304"/>
      <c r="Q78" s="383"/>
      <c r="R78" s="383"/>
      <c r="S78" s="383"/>
      <c r="T78" s="383"/>
      <c r="U78" s="383"/>
      <c r="V78" s="361"/>
      <c r="W78" s="361"/>
      <c r="X78" s="154"/>
      <c r="Y78" s="353"/>
      <c r="Z78" s="354"/>
      <c r="AA78" s="354"/>
      <c r="AB78" s="354"/>
      <c r="AC78" s="354"/>
      <c r="AD78" s="361"/>
      <c r="AE78" s="359"/>
      <c r="AF78" s="354"/>
      <c r="AG78" s="354"/>
      <c r="AH78" s="354"/>
      <c r="AI78" s="354"/>
      <c r="AJ78" s="354"/>
      <c r="AK78" s="361"/>
      <c r="AL78" s="359"/>
      <c r="AM78" s="383"/>
      <c r="AN78" s="383"/>
      <c r="AO78" s="383"/>
      <c r="AP78" s="383"/>
      <c r="AQ78" s="383"/>
      <c r="AR78" s="361"/>
      <c r="AS78" s="361"/>
      <c r="AT78" s="303"/>
      <c r="AW78" s="362"/>
      <c r="AX78" s="362"/>
      <c r="AY78" s="362"/>
      <c r="AZ78" s="362"/>
      <c r="BA78" s="362"/>
      <c r="BB78" s="362"/>
      <c r="BC78" s="64"/>
      <c r="BD78" s="64"/>
      <c r="BE78" s="64"/>
      <c r="BF78" s="64"/>
      <c r="BG78" s="64"/>
      <c r="BH78" s="64"/>
      <c r="BI78" s="64"/>
    </row>
    <row r="79" spans="1:61" ht="6.75" customHeight="1" x14ac:dyDescent="0.15">
      <c r="A79" s="154"/>
      <c r="B79" s="154"/>
      <c r="C79" s="161"/>
      <c r="D79" s="154"/>
      <c r="E79" s="154"/>
      <c r="F79" s="160"/>
      <c r="G79" s="353"/>
      <c r="H79" s="354"/>
      <c r="I79" s="354"/>
      <c r="J79" s="355"/>
      <c r="K79" s="357"/>
      <c r="L79" s="418"/>
      <c r="M79" s="359"/>
      <c r="N79" s="167"/>
      <c r="O79" s="161"/>
      <c r="P79" s="295"/>
      <c r="Q79" s="190"/>
      <c r="R79" s="190"/>
      <c r="S79" s="190"/>
      <c r="T79" s="190"/>
      <c r="U79" s="190"/>
      <c r="V79" s="190"/>
      <c r="W79" s="190"/>
      <c r="X79" s="154"/>
      <c r="Y79" s="350" t="s">
        <v>274</v>
      </c>
      <c r="Z79" s="351"/>
      <c r="AA79" s="351"/>
      <c r="AB79" s="351"/>
      <c r="AC79" s="351"/>
      <c r="AD79" s="360">
        <v>12</v>
      </c>
      <c r="AE79" s="358">
        <v>7</v>
      </c>
      <c r="AF79" s="381" t="s">
        <v>592</v>
      </c>
      <c r="AG79" s="381"/>
      <c r="AH79" s="381"/>
      <c r="AI79" s="381"/>
      <c r="AJ79" s="381"/>
      <c r="AK79" s="360">
        <v>14</v>
      </c>
      <c r="AL79" s="360">
        <v>6</v>
      </c>
      <c r="AM79" s="381" t="s">
        <v>593</v>
      </c>
      <c r="AN79" s="381"/>
      <c r="AO79" s="381"/>
      <c r="AP79" s="381"/>
      <c r="AQ79" s="381"/>
      <c r="AR79" s="360">
        <v>14</v>
      </c>
      <c r="AS79" s="360">
        <v>2</v>
      </c>
      <c r="AT79" s="305"/>
      <c r="AW79" s="362"/>
      <c r="AX79" s="362"/>
      <c r="AY79" s="362"/>
      <c r="AZ79" s="362"/>
      <c r="BA79" s="362"/>
      <c r="BB79" s="362"/>
      <c r="BC79" s="64"/>
      <c r="BD79" s="64"/>
      <c r="BE79" s="64"/>
      <c r="BF79" s="64"/>
      <c r="BG79" s="64"/>
      <c r="BH79" s="64"/>
      <c r="BI79" s="64"/>
    </row>
    <row r="80" spans="1:61" ht="6.75" customHeight="1" x14ac:dyDescent="0.15">
      <c r="A80" s="154"/>
      <c r="B80" s="154"/>
      <c r="C80" s="161"/>
      <c r="D80" s="154"/>
      <c r="E80" s="154"/>
      <c r="F80" s="161"/>
      <c r="G80" s="420" t="s">
        <v>117</v>
      </c>
      <c r="H80" s="397"/>
      <c r="I80" s="397"/>
      <c r="J80" s="370">
        <v>1</v>
      </c>
      <c r="K80" s="154"/>
      <c r="L80" s="154"/>
      <c r="M80" s="154"/>
      <c r="N80" s="154"/>
      <c r="O80" s="161"/>
      <c r="P80" s="295"/>
      <c r="Q80" s="192"/>
      <c r="R80" s="192"/>
      <c r="S80" s="192"/>
      <c r="T80" s="192"/>
      <c r="U80" s="192"/>
      <c r="V80" s="192"/>
      <c r="W80" s="192"/>
      <c r="X80" s="154"/>
      <c r="Y80" s="353"/>
      <c r="Z80" s="354"/>
      <c r="AA80" s="354"/>
      <c r="AB80" s="354"/>
      <c r="AC80" s="354"/>
      <c r="AD80" s="361"/>
      <c r="AE80" s="359"/>
      <c r="AF80" s="383"/>
      <c r="AG80" s="383"/>
      <c r="AH80" s="383"/>
      <c r="AI80" s="383"/>
      <c r="AJ80" s="383"/>
      <c r="AK80" s="361"/>
      <c r="AL80" s="361"/>
      <c r="AM80" s="383"/>
      <c r="AN80" s="383"/>
      <c r="AO80" s="383"/>
      <c r="AP80" s="383"/>
      <c r="AQ80" s="383"/>
      <c r="AR80" s="361"/>
      <c r="AS80" s="361"/>
      <c r="AT80" s="306"/>
      <c r="BC80" s="64"/>
      <c r="BD80" s="64"/>
      <c r="BE80" s="64"/>
      <c r="BF80" s="64"/>
      <c r="BG80" s="64"/>
      <c r="BH80" s="64"/>
      <c r="BI80" s="64"/>
    </row>
    <row r="81" spans="1:61" ht="6.75" customHeight="1" x14ac:dyDescent="0.15">
      <c r="A81" s="154"/>
      <c r="B81" s="154"/>
      <c r="C81" s="161"/>
      <c r="D81" s="154"/>
      <c r="E81" s="154"/>
      <c r="F81" s="161"/>
      <c r="G81" s="397"/>
      <c r="H81" s="397"/>
      <c r="I81" s="397"/>
      <c r="J81" s="397"/>
      <c r="K81" s="154"/>
      <c r="L81" s="170"/>
      <c r="M81" s="170"/>
      <c r="N81" s="154"/>
      <c r="O81" s="161"/>
      <c r="P81" s="295"/>
      <c r="Q81" s="261"/>
      <c r="R81" s="154"/>
      <c r="S81" s="154"/>
      <c r="T81" s="154"/>
      <c r="U81" s="154"/>
      <c r="V81" s="154"/>
      <c r="W81" s="16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78"/>
      <c r="AN81" s="184"/>
      <c r="AO81" s="184"/>
      <c r="AP81" s="184"/>
      <c r="AQ81" s="184"/>
      <c r="AR81" s="184"/>
      <c r="AS81" s="184"/>
      <c r="AT81" s="307"/>
      <c r="BC81" s="64"/>
      <c r="BD81" s="64"/>
      <c r="BE81" s="64"/>
      <c r="BF81" s="64"/>
      <c r="BG81" s="64"/>
      <c r="BH81" s="64"/>
      <c r="BI81" s="64"/>
    </row>
    <row r="82" spans="1:61" ht="6.75" customHeight="1" x14ac:dyDescent="0.15">
      <c r="A82" s="154"/>
      <c r="B82" s="154"/>
      <c r="C82" s="161"/>
      <c r="D82" s="154"/>
      <c r="E82" s="154"/>
      <c r="F82" s="161"/>
      <c r="G82" s="420" t="s">
        <v>118</v>
      </c>
      <c r="H82" s="420"/>
      <c r="I82" s="420"/>
      <c r="J82" s="370">
        <v>2</v>
      </c>
      <c r="K82" s="154"/>
      <c r="L82" s="170"/>
      <c r="M82" s="154"/>
      <c r="N82" s="154"/>
      <c r="O82" s="168"/>
      <c r="P82" s="302"/>
      <c r="Q82" s="381" t="s">
        <v>594</v>
      </c>
      <c r="R82" s="381"/>
      <c r="S82" s="381"/>
      <c r="T82" s="381"/>
      <c r="U82" s="381"/>
      <c r="V82" s="360">
        <f>AD82+AK82+1</f>
        <v>9</v>
      </c>
      <c r="W82" s="360">
        <f>AE82+AL82+1</f>
        <v>8</v>
      </c>
      <c r="X82" s="193"/>
      <c r="Y82" s="421" t="s">
        <v>595</v>
      </c>
      <c r="Z82" s="422"/>
      <c r="AA82" s="422"/>
      <c r="AB82" s="422"/>
      <c r="AC82" s="422"/>
      <c r="AD82" s="360">
        <v>5</v>
      </c>
      <c r="AE82" s="358">
        <v>4</v>
      </c>
      <c r="AF82" s="351" t="s">
        <v>273</v>
      </c>
      <c r="AG82" s="351"/>
      <c r="AH82" s="351"/>
      <c r="AI82" s="351"/>
      <c r="AJ82" s="351"/>
      <c r="AK82" s="360">
        <v>3</v>
      </c>
      <c r="AL82" s="360">
        <v>3</v>
      </c>
      <c r="AM82" s="154"/>
      <c r="AN82" s="184"/>
      <c r="AO82" s="184"/>
      <c r="AP82" s="184"/>
      <c r="AQ82" s="184"/>
      <c r="AR82" s="184"/>
      <c r="AS82" s="184"/>
      <c r="AT82" s="307"/>
      <c r="AW82" s="99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</row>
    <row r="83" spans="1:61" ht="6.75" customHeight="1" x14ac:dyDescent="0.15">
      <c r="A83" s="154"/>
      <c r="B83" s="154"/>
      <c r="C83" s="161"/>
      <c r="D83" s="154"/>
      <c r="E83" s="154"/>
      <c r="F83" s="161"/>
      <c r="G83" s="420"/>
      <c r="H83" s="420"/>
      <c r="I83" s="420"/>
      <c r="J83" s="370"/>
      <c r="K83" s="154"/>
      <c r="L83" s="154"/>
      <c r="M83" s="154"/>
      <c r="N83" s="154"/>
      <c r="O83" s="161"/>
      <c r="P83" s="304"/>
      <c r="Q83" s="383"/>
      <c r="R83" s="383"/>
      <c r="S83" s="383"/>
      <c r="T83" s="383"/>
      <c r="U83" s="383"/>
      <c r="V83" s="361"/>
      <c r="W83" s="361"/>
      <c r="X83" s="154"/>
      <c r="Y83" s="423"/>
      <c r="Z83" s="424"/>
      <c r="AA83" s="424"/>
      <c r="AB83" s="424"/>
      <c r="AC83" s="424"/>
      <c r="AD83" s="361"/>
      <c r="AE83" s="359"/>
      <c r="AF83" s="354"/>
      <c r="AG83" s="354"/>
      <c r="AH83" s="354"/>
      <c r="AI83" s="354"/>
      <c r="AJ83" s="354"/>
      <c r="AK83" s="361"/>
      <c r="AL83" s="361"/>
      <c r="AM83" s="161"/>
      <c r="AN83" s="233"/>
      <c r="AO83" s="233"/>
      <c r="AP83" s="233"/>
      <c r="AQ83" s="233"/>
      <c r="AR83" s="233"/>
      <c r="AS83" s="233"/>
      <c r="AT83" s="308"/>
      <c r="AU83" s="88"/>
      <c r="AV83" s="88"/>
    </row>
    <row r="84" spans="1:61" ht="13.5" customHeight="1" x14ac:dyDescent="0.15">
      <c r="A84" s="154"/>
      <c r="B84" s="154"/>
      <c r="C84" s="161"/>
      <c r="D84" s="154"/>
      <c r="E84" s="154"/>
      <c r="F84" s="161"/>
      <c r="G84" s="393" t="s">
        <v>644</v>
      </c>
      <c r="H84" s="393"/>
      <c r="I84" s="393"/>
      <c r="J84" s="393"/>
      <c r="K84" s="393"/>
      <c r="L84" s="393"/>
      <c r="M84" s="393"/>
      <c r="N84" s="154"/>
      <c r="O84" s="161"/>
      <c r="P84" s="295"/>
      <c r="Q84" s="207" t="s">
        <v>645</v>
      </c>
      <c r="R84" s="164"/>
      <c r="S84" s="164"/>
      <c r="T84" s="164"/>
      <c r="U84" s="164"/>
      <c r="V84" s="164"/>
      <c r="W84" s="164"/>
      <c r="X84" s="154"/>
      <c r="Y84" s="169"/>
      <c r="Z84" s="169"/>
      <c r="AA84" s="169"/>
      <c r="AB84" s="169"/>
      <c r="AC84" s="169"/>
      <c r="AD84" s="169"/>
      <c r="AE84" s="169"/>
      <c r="AF84" s="419"/>
      <c r="AG84" s="419"/>
      <c r="AH84" s="419"/>
      <c r="AI84" s="419"/>
      <c r="AJ84" s="419"/>
      <c r="AK84" s="419"/>
      <c r="AL84" s="154"/>
      <c r="AM84" s="154"/>
      <c r="AN84" s="233"/>
      <c r="AO84" s="233"/>
      <c r="AP84" s="233"/>
      <c r="AQ84" s="233"/>
      <c r="AR84" s="233"/>
      <c r="AS84" s="233"/>
      <c r="AT84" s="308"/>
      <c r="AU84" s="88"/>
      <c r="AV84" s="88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</row>
    <row r="85" spans="1:61" ht="6.75" customHeight="1" x14ac:dyDescent="0.15">
      <c r="A85" s="154"/>
      <c r="B85" s="154"/>
      <c r="C85" s="161"/>
      <c r="D85" s="154"/>
      <c r="E85" s="154"/>
      <c r="F85" s="161"/>
      <c r="G85" s="393" t="s">
        <v>646</v>
      </c>
      <c r="H85" s="393"/>
      <c r="I85" s="393"/>
      <c r="J85" s="393"/>
      <c r="K85" s="393"/>
      <c r="L85" s="393"/>
      <c r="M85" s="393"/>
      <c r="N85" s="154"/>
      <c r="O85" s="168"/>
      <c r="P85" s="300"/>
      <c r="Q85" s="351" t="s">
        <v>261</v>
      </c>
      <c r="R85" s="351"/>
      <c r="S85" s="351"/>
      <c r="T85" s="351"/>
      <c r="U85" s="351"/>
      <c r="V85" s="360">
        <f>AD85+AK85+1</f>
        <v>13</v>
      </c>
      <c r="W85" s="360">
        <f>AE85+AL85+1+AS85+AE87+AL87</f>
        <v>46</v>
      </c>
      <c r="X85" s="261"/>
      <c r="Y85" s="350" t="s">
        <v>154</v>
      </c>
      <c r="Z85" s="351"/>
      <c r="AA85" s="351"/>
      <c r="AB85" s="351"/>
      <c r="AC85" s="351"/>
      <c r="AD85" s="360">
        <v>4</v>
      </c>
      <c r="AE85" s="358">
        <v>11</v>
      </c>
      <c r="AF85" s="351" t="s">
        <v>684</v>
      </c>
      <c r="AG85" s="351"/>
      <c r="AH85" s="351"/>
      <c r="AI85" s="351"/>
      <c r="AJ85" s="351"/>
      <c r="AK85" s="360">
        <v>8</v>
      </c>
      <c r="AL85" s="358">
        <v>4</v>
      </c>
      <c r="AM85" s="351" t="s">
        <v>685</v>
      </c>
      <c r="AN85" s="351"/>
      <c r="AO85" s="351"/>
      <c r="AP85" s="351"/>
      <c r="AQ85" s="351"/>
      <c r="AR85" s="360">
        <v>8</v>
      </c>
      <c r="AS85" s="358">
        <v>2</v>
      </c>
      <c r="AT85" s="308"/>
      <c r="AW85" s="362"/>
      <c r="AX85" s="362"/>
      <c r="AY85" s="362"/>
      <c r="AZ85" s="362"/>
      <c r="BA85" s="362"/>
      <c r="BB85" s="362"/>
      <c r="BC85" s="362"/>
      <c r="BD85" s="362"/>
      <c r="BE85" s="64"/>
      <c r="BF85" s="64"/>
      <c r="BG85" s="64"/>
      <c r="BH85" s="64"/>
      <c r="BI85" s="64"/>
    </row>
    <row r="86" spans="1:61" ht="6.75" customHeight="1" x14ac:dyDescent="0.15">
      <c r="A86" s="154"/>
      <c r="B86" s="154"/>
      <c r="C86" s="161"/>
      <c r="D86" s="154"/>
      <c r="E86" s="154"/>
      <c r="F86" s="161"/>
      <c r="G86" s="393"/>
      <c r="H86" s="393"/>
      <c r="I86" s="393"/>
      <c r="J86" s="393"/>
      <c r="K86" s="393"/>
      <c r="L86" s="393"/>
      <c r="M86" s="393"/>
      <c r="N86" s="154"/>
      <c r="O86" s="161"/>
      <c r="P86" s="304"/>
      <c r="Q86" s="354"/>
      <c r="R86" s="354"/>
      <c r="S86" s="354"/>
      <c r="T86" s="354"/>
      <c r="U86" s="354"/>
      <c r="V86" s="361"/>
      <c r="W86" s="361"/>
      <c r="X86" s="154"/>
      <c r="Y86" s="353"/>
      <c r="Z86" s="354"/>
      <c r="AA86" s="354"/>
      <c r="AB86" s="354"/>
      <c r="AC86" s="354"/>
      <c r="AD86" s="361"/>
      <c r="AE86" s="359"/>
      <c r="AF86" s="354"/>
      <c r="AG86" s="354"/>
      <c r="AH86" s="354"/>
      <c r="AI86" s="354"/>
      <c r="AJ86" s="354"/>
      <c r="AK86" s="361"/>
      <c r="AL86" s="359"/>
      <c r="AM86" s="354"/>
      <c r="AN86" s="354"/>
      <c r="AO86" s="354"/>
      <c r="AP86" s="354"/>
      <c r="AQ86" s="354"/>
      <c r="AR86" s="361"/>
      <c r="AS86" s="359"/>
      <c r="AT86" s="291"/>
      <c r="AW86" s="362"/>
      <c r="AX86" s="362"/>
      <c r="AY86" s="362"/>
      <c r="AZ86" s="362"/>
      <c r="BA86" s="362"/>
      <c r="BB86" s="362"/>
      <c r="BC86" s="362"/>
      <c r="BD86" s="362"/>
    </row>
    <row r="87" spans="1:61" ht="7.5" customHeight="1" x14ac:dyDescent="0.15">
      <c r="A87" s="154"/>
      <c r="B87" s="154"/>
      <c r="C87" s="161"/>
      <c r="D87" s="154"/>
      <c r="E87" s="154"/>
      <c r="F87" s="161"/>
      <c r="G87" s="184"/>
      <c r="H87" s="184"/>
      <c r="I87" s="184"/>
      <c r="J87" s="184"/>
      <c r="K87" s="184"/>
      <c r="L87" s="184"/>
      <c r="M87" s="184"/>
      <c r="N87" s="154"/>
      <c r="O87" s="161"/>
      <c r="P87" s="295"/>
      <c r="Q87" s="254"/>
      <c r="R87" s="254"/>
      <c r="S87" s="254"/>
      <c r="T87" s="254"/>
      <c r="U87" s="254"/>
      <c r="V87" s="255"/>
      <c r="W87" s="255"/>
      <c r="X87" s="154"/>
      <c r="Y87" s="350" t="s">
        <v>596</v>
      </c>
      <c r="Z87" s="351"/>
      <c r="AA87" s="351"/>
      <c r="AB87" s="351"/>
      <c r="AC87" s="351"/>
      <c r="AD87" s="360">
        <v>4</v>
      </c>
      <c r="AE87" s="358">
        <v>11</v>
      </c>
      <c r="AF87" s="351" t="s">
        <v>597</v>
      </c>
      <c r="AG87" s="351"/>
      <c r="AH87" s="351"/>
      <c r="AI87" s="351"/>
      <c r="AJ87" s="351"/>
      <c r="AK87" s="360">
        <v>8</v>
      </c>
      <c r="AL87" s="358">
        <v>17</v>
      </c>
      <c r="AM87" s="350"/>
      <c r="AN87" s="351"/>
      <c r="AO87" s="351"/>
      <c r="AP87" s="351"/>
      <c r="AQ87" s="351"/>
      <c r="AR87" s="360">
        <v>8</v>
      </c>
      <c r="AS87" s="430"/>
      <c r="AT87" s="291"/>
      <c r="AW87" s="253"/>
      <c r="AX87" s="253"/>
      <c r="AY87" s="253"/>
      <c r="AZ87" s="253"/>
      <c r="BA87" s="253"/>
      <c r="BB87" s="253"/>
      <c r="BC87" s="253"/>
      <c r="BD87" s="253"/>
    </row>
    <row r="88" spans="1:61" ht="7.5" customHeight="1" x14ac:dyDescent="0.15">
      <c r="A88" s="154"/>
      <c r="B88" s="154"/>
      <c r="C88" s="161"/>
      <c r="D88" s="154"/>
      <c r="E88" s="154"/>
      <c r="F88" s="161"/>
      <c r="G88" s="169"/>
      <c r="H88" s="169"/>
      <c r="I88" s="169"/>
      <c r="J88" s="163"/>
      <c r="K88" s="154"/>
      <c r="L88" s="170"/>
      <c r="M88" s="154"/>
      <c r="N88" s="154"/>
      <c r="O88" s="161"/>
      <c r="P88" s="295"/>
      <c r="Q88" s="254"/>
      <c r="R88" s="254"/>
      <c r="S88" s="254"/>
      <c r="T88" s="254"/>
      <c r="U88" s="254"/>
      <c r="V88" s="255"/>
      <c r="W88" s="255"/>
      <c r="X88" s="154"/>
      <c r="Y88" s="353"/>
      <c r="Z88" s="354"/>
      <c r="AA88" s="354"/>
      <c r="AB88" s="354"/>
      <c r="AC88" s="354"/>
      <c r="AD88" s="361"/>
      <c r="AE88" s="359"/>
      <c r="AF88" s="354"/>
      <c r="AG88" s="354"/>
      <c r="AH88" s="354"/>
      <c r="AI88" s="354"/>
      <c r="AJ88" s="354"/>
      <c r="AK88" s="361"/>
      <c r="AL88" s="359"/>
      <c r="AM88" s="394"/>
      <c r="AN88" s="364"/>
      <c r="AO88" s="364"/>
      <c r="AP88" s="364"/>
      <c r="AQ88" s="364"/>
      <c r="AR88" s="425"/>
      <c r="AS88" s="396"/>
      <c r="AT88" s="291"/>
      <c r="AW88" s="253"/>
      <c r="AX88" s="253"/>
      <c r="AY88" s="253"/>
      <c r="AZ88" s="253"/>
      <c r="BA88" s="253"/>
      <c r="BB88" s="253"/>
      <c r="BC88" s="253"/>
      <c r="BD88" s="253"/>
    </row>
    <row r="89" spans="1:61" ht="6.75" customHeight="1" x14ac:dyDescent="0.15">
      <c r="A89" s="154"/>
      <c r="B89" s="154"/>
      <c r="C89" s="161"/>
      <c r="D89" s="154"/>
      <c r="E89" s="154"/>
      <c r="F89" s="161"/>
      <c r="G89" s="393"/>
      <c r="H89" s="393"/>
      <c r="I89" s="393"/>
      <c r="J89" s="393"/>
      <c r="K89" s="393"/>
      <c r="L89" s="393"/>
      <c r="M89" s="393"/>
      <c r="N89" s="154"/>
      <c r="O89" s="161"/>
      <c r="P89" s="295"/>
      <c r="Q89" s="261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309"/>
      <c r="AW89" s="99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</row>
    <row r="90" spans="1:61" ht="6.75" customHeight="1" x14ac:dyDescent="0.15">
      <c r="A90" s="154"/>
      <c r="B90" s="154"/>
      <c r="C90" s="161"/>
      <c r="D90" s="154"/>
      <c r="E90" s="154"/>
      <c r="F90" s="161"/>
      <c r="G90" s="393"/>
      <c r="H90" s="393"/>
      <c r="I90" s="393"/>
      <c r="J90" s="393"/>
      <c r="K90" s="393"/>
      <c r="L90" s="393"/>
      <c r="M90" s="393"/>
      <c r="N90" s="154"/>
      <c r="O90" s="168"/>
      <c r="P90" s="300"/>
      <c r="Q90" s="351" t="s">
        <v>598</v>
      </c>
      <c r="R90" s="351"/>
      <c r="S90" s="351"/>
      <c r="T90" s="351"/>
      <c r="U90" s="351"/>
      <c r="V90" s="360" t="e">
        <f>AD90+AK90+AR90+#REF!+#REF!+#REF!+2</f>
        <v>#REF!</v>
      </c>
      <c r="W90" s="360">
        <f>AE90+AL90+AS90+1+1</f>
        <v>17</v>
      </c>
      <c r="X90" s="158"/>
      <c r="Y90" s="350" t="s">
        <v>599</v>
      </c>
      <c r="Z90" s="351"/>
      <c r="AA90" s="351"/>
      <c r="AB90" s="351"/>
      <c r="AC90" s="351"/>
      <c r="AD90" s="360"/>
      <c r="AE90" s="358">
        <v>5</v>
      </c>
      <c r="AF90" s="351" t="s">
        <v>600</v>
      </c>
      <c r="AG90" s="351"/>
      <c r="AH90" s="351"/>
      <c r="AI90" s="351"/>
      <c r="AJ90" s="351"/>
      <c r="AK90" s="360"/>
      <c r="AL90" s="358">
        <v>5</v>
      </c>
      <c r="AM90" s="351" t="s">
        <v>601</v>
      </c>
      <c r="AN90" s="351"/>
      <c r="AO90" s="351"/>
      <c r="AP90" s="351"/>
      <c r="AQ90" s="351"/>
      <c r="AR90" s="360"/>
      <c r="AS90" s="358">
        <v>5</v>
      </c>
      <c r="AT90" s="305"/>
      <c r="AW90" s="362"/>
      <c r="AX90" s="362"/>
      <c r="AY90" s="362"/>
      <c r="AZ90" s="362"/>
      <c r="BA90" s="362"/>
      <c r="BB90" s="362"/>
      <c r="BC90" s="64"/>
      <c r="BD90" s="64"/>
      <c r="BE90" s="64"/>
      <c r="BF90" s="64"/>
      <c r="BG90" s="64"/>
      <c r="BH90" s="64"/>
      <c r="BI90" s="64"/>
    </row>
    <row r="91" spans="1:61" ht="7.5" customHeight="1" x14ac:dyDescent="0.15">
      <c r="A91" s="154"/>
      <c r="B91" s="154"/>
      <c r="C91" s="161"/>
      <c r="D91" s="154"/>
      <c r="E91" s="154"/>
      <c r="F91" s="161"/>
      <c r="G91" s="194"/>
      <c r="H91" s="194"/>
      <c r="I91" s="194"/>
      <c r="J91" s="194"/>
      <c r="K91" s="194"/>
      <c r="L91" s="194"/>
      <c r="M91" s="154"/>
      <c r="N91" s="154"/>
      <c r="O91" s="154"/>
      <c r="P91" s="302"/>
      <c r="Q91" s="354"/>
      <c r="R91" s="354"/>
      <c r="S91" s="354"/>
      <c r="T91" s="354"/>
      <c r="U91" s="354"/>
      <c r="V91" s="361"/>
      <c r="W91" s="361"/>
      <c r="X91" s="154"/>
      <c r="Y91" s="353"/>
      <c r="Z91" s="354"/>
      <c r="AA91" s="354"/>
      <c r="AB91" s="354"/>
      <c r="AC91" s="354"/>
      <c r="AD91" s="361"/>
      <c r="AE91" s="415"/>
      <c r="AF91" s="354"/>
      <c r="AG91" s="354"/>
      <c r="AH91" s="354"/>
      <c r="AI91" s="354"/>
      <c r="AJ91" s="354"/>
      <c r="AK91" s="361"/>
      <c r="AL91" s="359"/>
      <c r="AM91" s="354"/>
      <c r="AN91" s="354"/>
      <c r="AO91" s="354"/>
      <c r="AP91" s="354"/>
      <c r="AQ91" s="354"/>
      <c r="AR91" s="361"/>
      <c r="AS91" s="359"/>
      <c r="AT91" s="306"/>
      <c r="AW91" s="362"/>
      <c r="AX91" s="362"/>
      <c r="AY91" s="362"/>
      <c r="AZ91" s="362"/>
      <c r="BA91" s="362"/>
      <c r="BB91" s="362"/>
      <c r="BC91" s="64"/>
      <c r="BD91" s="64"/>
      <c r="BE91" s="64"/>
      <c r="BF91" s="64"/>
      <c r="BG91" s="64"/>
      <c r="BH91" s="64"/>
      <c r="BI91" s="64"/>
    </row>
    <row r="92" spans="1:61" ht="6.75" hidden="1" customHeight="1" x14ac:dyDescent="0.15">
      <c r="A92" s="154"/>
      <c r="B92" s="154"/>
      <c r="C92" s="161"/>
      <c r="D92" s="154"/>
      <c r="E92" s="154"/>
      <c r="F92" s="161"/>
      <c r="G92" s="270"/>
      <c r="H92" s="270"/>
      <c r="I92" s="270"/>
      <c r="J92" s="270"/>
      <c r="K92" s="154"/>
      <c r="L92" s="154"/>
      <c r="M92" s="154"/>
      <c r="N92" s="154"/>
      <c r="O92" s="154"/>
      <c r="P92" s="295"/>
      <c r="Q92" s="195"/>
      <c r="R92" s="254"/>
      <c r="S92" s="254"/>
      <c r="T92" s="254"/>
      <c r="U92" s="254"/>
      <c r="V92" s="255"/>
      <c r="W92" s="255"/>
      <c r="X92" s="154"/>
      <c r="Y92" s="427"/>
      <c r="Z92" s="428"/>
      <c r="AA92" s="428"/>
      <c r="AB92" s="428"/>
      <c r="AC92" s="428"/>
      <c r="AD92" s="428"/>
      <c r="AE92" s="172"/>
      <c r="AF92" s="427"/>
      <c r="AG92" s="428"/>
      <c r="AH92" s="428"/>
      <c r="AI92" s="428"/>
      <c r="AJ92" s="428"/>
      <c r="AK92" s="428"/>
      <c r="AL92" s="172"/>
      <c r="AM92" s="254"/>
      <c r="AN92" s="254"/>
      <c r="AO92" s="254"/>
      <c r="AP92" s="254"/>
      <c r="AQ92" s="254"/>
      <c r="AR92" s="255"/>
      <c r="AS92" s="255"/>
      <c r="AT92" s="303"/>
      <c r="AW92" s="99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</row>
    <row r="93" spans="1:61" ht="6.75" hidden="1" customHeight="1" x14ac:dyDescent="0.15">
      <c r="A93" s="154"/>
      <c r="B93" s="154"/>
      <c r="C93" s="161"/>
      <c r="D93" s="154"/>
      <c r="E93" s="154"/>
      <c r="F93" s="161"/>
      <c r="G93" s="270"/>
      <c r="H93" s="270"/>
      <c r="I93" s="270"/>
      <c r="J93" s="270"/>
      <c r="K93" s="154"/>
      <c r="L93" s="154"/>
      <c r="M93" s="154"/>
      <c r="N93" s="154"/>
      <c r="O93" s="154"/>
      <c r="P93" s="295"/>
      <c r="Q93" s="195"/>
      <c r="R93" s="254"/>
      <c r="S93" s="254"/>
      <c r="T93" s="254"/>
      <c r="U93" s="254"/>
      <c r="V93" s="255"/>
      <c r="W93" s="255"/>
      <c r="X93" s="154"/>
      <c r="Y93" s="429"/>
      <c r="Z93" s="429"/>
      <c r="AA93" s="429"/>
      <c r="AB93" s="429"/>
      <c r="AC93" s="429"/>
      <c r="AD93" s="429"/>
      <c r="AE93" s="172"/>
      <c r="AF93" s="429"/>
      <c r="AG93" s="429"/>
      <c r="AH93" s="429"/>
      <c r="AI93" s="429"/>
      <c r="AJ93" s="429"/>
      <c r="AK93" s="429"/>
      <c r="AL93" s="172"/>
      <c r="AM93" s="254"/>
      <c r="AN93" s="254"/>
      <c r="AO93" s="254"/>
      <c r="AP93" s="254"/>
      <c r="AQ93" s="254"/>
      <c r="AR93" s="255"/>
      <c r="AS93" s="255"/>
      <c r="AT93" s="303"/>
      <c r="AW93" s="99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</row>
    <row r="94" spans="1:61" ht="12.75" customHeight="1" x14ac:dyDescent="0.15">
      <c r="A94" s="154"/>
      <c r="B94" s="154"/>
      <c r="C94" s="161"/>
      <c r="D94" s="154"/>
      <c r="E94" s="154"/>
      <c r="F94" s="161"/>
      <c r="G94" s="270"/>
      <c r="H94" s="270"/>
      <c r="I94" s="270"/>
      <c r="J94" s="270"/>
      <c r="K94" s="154"/>
      <c r="L94" s="170"/>
      <c r="M94" s="170"/>
      <c r="N94" s="154"/>
      <c r="O94" s="154"/>
      <c r="P94" s="295"/>
      <c r="Q94" s="426" t="s">
        <v>525</v>
      </c>
      <c r="R94" s="426"/>
      <c r="S94" s="426"/>
      <c r="T94" s="426"/>
      <c r="U94" s="426"/>
      <c r="V94" s="426"/>
      <c r="W94" s="426"/>
      <c r="X94" s="426"/>
      <c r="Y94" s="254"/>
      <c r="Z94" s="254"/>
      <c r="AA94" s="254"/>
      <c r="AB94" s="254"/>
      <c r="AC94" s="254"/>
      <c r="AD94" s="255"/>
      <c r="AE94" s="269"/>
      <c r="AF94" s="254"/>
      <c r="AG94" s="254"/>
      <c r="AH94" s="254"/>
      <c r="AI94" s="254"/>
      <c r="AJ94" s="254"/>
      <c r="AK94" s="255"/>
      <c r="AL94" s="255"/>
      <c r="AM94" s="196"/>
      <c r="AN94" s="196"/>
      <c r="AO94" s="196"/>
      <c r="AP94" s="196"/>
      <c r="AQ94" s="196"/>
      <c r="AR94" s="196"/>
      <c r="AS94" s="197"/>
      <c r="AT94" s="310"/>
      <c r="AW94" s="99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</row>
    <row r="95" spans="1:61" ht="6.75" customHeight="1" x14ac:dyDescent="0.15">
      <c r="A95" s="154"/>
      <c r="B95" s="154"/>
      <c r="C95" s="161"/>
      <c r="D95" s="154"/>
      <c r="E95" s="154"/>
      <c r="F95" s="161"/>
      <c r="G95" s="180"/>
      <c r="H95" s="180"/>
      <c r="I95" s="180"/>
      <c r="J95" s="255"/>
      <c r="K95" s="154"/>
      <c r="L95" s="154"/>
      <c r="M95" s="154"/>
      <c r="N95" s="154"/>
      <c r="O95" s="154"/>
      <c r="P95" s="295"/>
      <c r="Q95" s="164"/>
      <c r="R95" s="164"/>
      <c r="S95" s="164"/>
      <c r="T95" s="164"/>
      <c r="U95" s="164"/>
      <c r="V95" s="164"/>
      <c r="W95" s="164"/>
      <c r="X95" s="164"/>
      <c r="Y95" s="261"/>
      <c r="Z95" s="154"/>
      <c r="AA95" s="154"/>
      <c r="AB95" s="154"/>
      <c r="AC95" s="154"/>
      <c r="AD95" s="154"/>
      <c r="AE95" s="154"/>
      <c r="AF95" s="184"/>
      <c r="AG95" s="198"/>
      <c r="AH95" s="198"/>
      <c r="AI95" s="198"/>
      <c r="AJ95" s="198"/>
      <c r="AK95" s="184"/>
      <c r="AL95" s="184"/>
      <c r="AM95" s="199"/>
      <c r="AN95" s="199"/>
      <c r="AO95" s="184"/>
      <c r="AP95" s="199"/>
      <c r="AQ95" s="199"/>
      <c r="AR95" s="199"/>
      <c r="AS95" s="164"/>
      <c r="AT95" s="291"/>
      <c r="AW95" s="99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</row>
    <row r="96" spans="1:61" ht="6.75" customHeight="1" x14ac:dyDescent="0.15">
      <c r="A96" s="154"/>
      <c r="B96" s="154"/>
      <c r="C96" s="161"/>
      <c r="D96" s="154"/>
      <c r="E96" s="154"/>
      <c r="F96" s="176"/>
      <c r="G96" s="380" t="s">
        <v>244</v>
      </c>
      <c r="H96" s="381"/>
      <c r="I96" s="381"/>
      <c r="J96" s="381"/>
      <c r="K96" s="356">
        <f>V96+V103+J98+J100+V108</f>
        <v>63</v>
      </c>
      <c r="L96" s="381"/>
      <c r="M96" s="358">
        <f>W96+W103+J98+J100+W108</f>
        <v>71</v>
      </c>
      <c r="N96" s="261"/>
      <c r="O96" s="261"/>
      <c r="P96" s="300"/>
      <c r="Q96" s="351" t="s">
        <v>157</v>
      </c>
      <c r="R96" s="351"/>
      <c r="S96" s="351"/>
      <c r="T96" s="351"/>
      <c r="U96" s="351"/>
      <c r="V96" s="356">
        <f>AD96+AK96+AR96+AD98</f>
        <v>19</v>
      </c>
      <c r="W96" s="360">
        <f>AE96+AL96+AS96+AE98+1</f>
        <v>21</v>
      </c>
      <c r="X96" s="261"/>
      <c r="Y96" s="350" t="s">
        <v>115</v>
      </c>
      <c r="Z96" s="351"/>
      <c r="AA96" s="351"/>
      <c r="AB96" s="351"/>
      <c r="AC96" s="351"/>
      <c r="AD96" s="356">
        <v>2</v>
      </c>
      <c r="AE96" s="358">
        <v>2</v>
      </c>
      <c r="AF96" s="351" t="s">
        <v>158</v>
      </c>
      <c r="AG96" s="351"/>
      <c r="AH96" s="351"/>
      <c r="AI96" s="351"/>
      <c r="AJ96" s="351"/>
      <c r="AK96" s="356">
        <v>7</v>
      </c>
      <c r="AL96" s="358">
        <v>8</v>
      </c>
      <c r="AM96" s="351" t="s">
        <v>159</v>
      </c>
      <c r="AN96" s="351"/>
      <c r="AO96" s="351"/>
      <c r="AP96" s="351"/>
      <c r="AQ96" s="351"/>
      <c r="AR96" s="360">
        <v>7</v>
      </c>
      <c r="AS96" s="358">
        <v>7</v>
      </c>
      <c r="AT96" s="305"/>
      <c r="AW96" s="362"/>
      <c r="AX96" s="362"/>
      <c r="AY96" s="362"/>
      <c r="AZ96" s="362"/>
      <c r="BA96" s="362"/>
      <c r="BB96" s="64"/>
      <c r="BC96" s="64"/>
      <c r="BD96" s="64"/>
      <c r="BE96" s="64"/>
      <c r="BF96" s="64"/>
      <c r="BG96" s="64"/>
      <c r="BH96" s="64"/>
      <c r="BI96" s="64"/>
    </row>
    <row r="97" spans="1:61" ht="6.75" customHeight="1" x14ac:dyDescent="0.15">
      <c r="A97" s="154"/>
      <c r="B97" s="154"/>
      <c r="C97" s="161"/>
      <c r="D97" s="154"/>
      <c r="E97" s="154"/>
      <c r="F97" s="161"/>
      <c r="G97" s="382"/>
      <c r="H97" s="383"/>
      <c r="I97" s="383"/>
      <c r="J97" s="383"/>
      <c r="K97" s="383"/>
      <c r="L97" s="383"/>
      <c r="M97" s="359"/>
      <c r="N97" s="154"/>
      <c r="O97" s="161"/>
      <c r="P97" s="302"/>
      <c r="Q97" s="354"/>
      <c r="R97" s="354"/>
      <c r="S97" s="354"/>
      <c r="T97" s="354"/>
      <c r="U97" s="354"/>
      <c r="V97" s="357"/>
      <c r="W97" s="361"/>
      <c r="X97" s="154"/>
      <c r="Y97" s="353"/>
      <c r="Z97" s="354"/>
      <c r="AA97" s="354"/>
      <c r="AB97" s="354"/>
      <c r="AC97" s="354"/>
      <c r="AD97" s="357"/>
      <c r="AE97" s="359"/>
      <c r="AF97" s="354"/>
      <c r="AG97" s="354"/>
      <c r="AH97" s="354"/>
      <c r="AI97" s="354"/>
      <c r="AJ97" s="354"/>
      <c r="AK97" s="357"/>
      <c r="AL97" s="359"/>
      <c r="AM97" s="354"/>
      <c r="AN97" s="354"/>
      <c r="AO97" s="354"/>
      <c r="AP97" s="354"/>
      <c r="AQ97" s="354"/>
      <c r="AR97" s="361"/>
      <c r="AS97" s="359"/>
      <c r="AT97" s="306"/>
      <c r="AW97" s="362"/>
      <c r="AX97" s="362"/>
      <c r="AY97" s="362"/>
      <c r="AZ97" s="362"/>
      <c r="BA97" s="362"/>
      <c r="BB97" s="64"/>
      <c r="BC97" s="64"/>
      <c r="BD97" s="64"/>
      <c r="BE97" s="64"/>
      <c r="BF97" s="64"/>
      <c r="BG97" s="64"/>
      <c r="BH97" s="64"/>
      <c r="BI97" s="64"/>
    </row>
    <row r="98" spans="1:61" ht="6.75" customHeight="1" x14ac:dyDescent="0.15">
      <c r="A98" s="154"/>
      <c r="B98" s="154"/>
      <c r="C98" s="161"/>
      <c r="D98" s="154"/>
      <c r="E98" s="154"/>
      <c r="F98" s="161"/>
      <c r="G98" s="420" t="s">
        <v>117</v>
      </c>
      <c r="H98" s="397"/>
      <c r="I98" s="397"/>
      <c r="J98" s="370">
        <v>1</v>
      </c>
      <c r="K98" s="154"/>
      <c r="L98" s="154"/>
      <c r="M98" s="154"/>
      <c r="N98" s="154"/>
      <c r="O98" s="161"/>
      <c r="P98" s="295"/>
      <c r="Q98" s="431" t="s">
        <v>526</v>
      </c>
      <c r="R98" s="431"/>
      <c r="S98" s="431"/>
      <c r="T98" s="431"/>
      <c r="U98" s="431"/>
      <c r="V98" s="431"/>
      <c r="W98" s="431"/>
      <c r="X98" s="432"/>
      <c r="Y98" s="350" t="s">
        <v>160</v>
      </c>
      <c r="Z98" s="351"/>
      <c r="AA98" s="351"/>
      <c r="AB98" s="351"/>
      <c r="AC98" s="351"/>
      <c r="AD98" s="356">
        <v>3</v>
      </c>
      <c r="AE98" s="358">
        <v>3</v>
      </c>
      <c r="AF98" s="154"/>
      <c r="AG98" s="154"/>
      <c r="AH98" s="154"/>
      <c r="AI98" s="154"/>
      <c r="AJ98" s="154"/>
      <c r="AK98" s="154"/>
      <c r="AL98" s="154"/>
      <c r="AM98" s="260"/>
      <c r="AN98" s="260"/>
      <c r="AO98" s="260"/>
      <c r="AP98" s="260"/>
      <c r="AQ98" s="260"/>
      <c r="AR98" s="191"/>
      <c r="AS98" s="200"/>
      <c r="AT98" s="305"/>
      <c r="AU98" s="89"/>
      <c r="AV98" s="89"/>
      <c r="AW98" s="99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</row>
    <row r="99" spans="1:61" ht="6.75" customHeight="1" x14ac:dyDescent="0.15">
      <c r="A99" s="154"/>
      <c r="B99" s="154"/>
      <c r="C99" s="161"/>
      <c r="D99" s="154"/>
      <c r="E99" s="154"/>
      <c r="F99" s="161"/>
      <c r="G99" s="397"/>
      <c r="H99" s="397"/>
      <c r="I99" s="397"/>
      <c r="J99" s="397"/>
      <c r="K99" s="154"/>
      <c r="L99" s="154"/>
      <c r="M99" s="154"/>
      <c r="N99" s="154"/>
      <c r="O99" s="161"/>
      <c r="P99" s="295"/>
      <c r="Q99" s="431"/>
      <c r="R99" s="431"/>
      <c r="S99" s="431"/>
      <c r="T99" s="431"/>
      <c r="U99" s="431"/>
      <c r="V99" s="431"/>
      <c r="W99" s="431"/>
      <c r="X99" s="432"/>
      <c r="Y99" s="353"/>
      <c r="Z99" s="354"/>
      <c r="AA99" s="354"/>
      <c r="AB99" s="354"/>
      <c r="AC99" s="354"/>
      <c r="AD99" s="357"/>
      <c r="AE99" s="359"/>
      <c r="AF99" s="184"/>
      <c r="AG99" s="184"/>
      <c r="AH99" s="184"/>
      <c r="AI99" s="184"/>
      <c r="AJ99" s="184"/>
      <c r="AK99" s="184"/>
      <c r="AL99" s="184"/>
      <c r="AM99" s="154"/>
      <c r="AN99" s="154"/>
      <c r="AO99" s="154"/>
      <c r="AP99" s="154"/>
      <c r="AQ99" s="154"/>
      <c r="AR99" s="163"/>
      <c r="AS99" s="201"/>
      <c r="AT99" s="306"/>
      <c r="AU99" s="89"/>
      <c r="AV99" s="89"/>
      <c r="AW99" s="99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</row>
    <row r="100" spans="1:61" ht="6.75" customHeight="1" x14ac:dyDescent="0.15">
      <c r="A100" s="154"/>
      <c r="B100" s="154"/>
      <c r="C100" s="161"/>
      <c r="D100" s="154"/>
      <c r="E100" s="154"/>
      <c r="F100" s="161"/>
      <c r="G100" s="420" t="s">
        <v>118</v>
      </c>
      <c r="H100" s="420"/>
      <c r="I100" s="420"/>
      <c r="J100" s="370">
        <v>1</v>
      </c>
      <c r="K100" s="154"/>
      <c r="L100" s="154"/>
      <c r="M100" s="154"/>
      <c r="N100" s="154"/>
      <c r="O100" s="161"/>
      <c r="P100" s="311"/>
      <c r="Q100" s="312"/>
      <c r="R100" s="312"/>
      <c r="S100" s="312"/>
      <c r="T100" s="312"/>
      <c r="U100" s="312"/>
      <c r="V100" s="312"/>
      <c r="W100" s="312"/>
      <c r="X100" s="313"/>
      <c r="Y100" s="314"/>
      <c r="Z100" s="314"/>
      <c r="AA100" s="314"/>
      <c r="AB100" s="314"/>
      <c r="AC100" s="314"/>
      <c r="AD100" s="314"/>
      <c r="AE100" s="315"/>
      <c r="AF100" s="315"/>
      <c r="AG100" s="315"/>
      <c r="AH100" s="315"/>
      <c r="AI100" s="315"/>
      <c r="AJ100" s="315"/>
      <c r="AK100" s="315"/>
      <c r="AL100" s="315"/>
      <c r="AM100" s="312"/>
      <c r="AN100" s="313"/>
      <c r="AO100" s="313"/>
      <c r="AP100" s="313"/>
      <c r="AQ100" s="313"/>
      <c r="AR100" s="313"/>
      <c r="AS100" s="316"/>
      <c r="AT100" s="317"/>
      <c r="AU100" s="89"/>
      <c r="AV100" s="89"/>
      <c r="AW100" s="99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</row>
    <row r="101" spans="1:61" ht="6.75" customHeight="1" x14ac:dyDescent="0.15">
      <c r="A101" s="154"/>
      <c r="B101" s="154"/>
      <c r="C101" s="161"/>
      <c r="D101" s="154"/>
      <c r="E101" s="154"/>
      <c r="F101" s="161"/>
      <c r="G101" s="420"/>
      <c r="H101" s="420"/>
      <c r="I101" s="420"/>
      <c r="J101" s="370"/>
      <c r="K101" s="154"/>
      <c r="L101" s="154"/>
      <c r="M101" s="154"/>
      <c r="N101" s="154"/>
      <c r="O101" s="161"/>
      <c r="P101" s="154"/>
      <c r="Q101" s="254"/>
      <c r="R101" s="254"/>
      <c r="S101" s="254"/>
      <c r="T101" s="254"/>
      <c r="U101" s="254"/>
      <c r="V101" s="254"/>
      <c r="W101" s="254"/>
      <c r="X101" s="1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154"/>
      <c r="AO101" s="154"/>
      <c r="AP101" s="154"/>
      <c r="AQ101" s="154"/>
      <c r="AR101" s="154"/>
      <c r="AS101" s="164"/>
      <c r="AT101" s="164"/>
      <c r="AU101" s="89"/>
      <c r="AV101" s="89"/>
      <c r="AW101" s="99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</row>
    <row r="102" spans="1:61" ht="6.75" customHeight="1" x14ac:dyDescent="0.15">
      <c r="A102" s="154"/>
      <c r="B102" s="154"/>
      <c r="C102" s="161"/>
      <c r="D102" s="154"/>
      <c r="E102" s="154"/>
      <c r="F102" s="161"/>
      <c r="G102" s="393" t="s">
        <v>647</v>
      </c>
      <c r="H102" s="393"/>
      <c r="I102" s="393"/>
      <c r="J102" s="393"/>
      <c r="K102" s="393"/>
      <c r="L102" s="393"/>
      <c r="M102" s="393"/>
      <c r="N102" s="154"/>
      <c r="O102" s="161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W102" s="99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</row>
    <row r="103" spans="1:61" ht="6.75" customHeight="1" x14ac:dyDescent="0.15">
      <c r="A103" s="154"/>
      <c r="B103" s="154"/>
      <c r="C103" s="161"/>
      <c r="D103" s="154"/>
      <c r="E103" s="154"/>
      <c r="F103" s="161"/>
      <c r="G103" s="393"/>
      <c r="H103" s="393"/>
      <c r="I103" s="393"/>
      <c r="J103" s="393"/>
      <c r="K103" s="393"/>
      <c r="L103" s="393"/>
      <c r="M103" s="393"/>
      <c r="N103" s="154"/>
      <c r="O103" s="168"/>
      <c r="P103" s="158"/>
      <c r="Q103" s="380" t="s">
        <v>161</v>
      </c>
      <c r="R103" s="381"/>
      <c r="S103" s="381"/>
      <c r="T103" s="381"/>
      <c r="U103" s="381"/>
      <c r="V103" s="356">
        <f>AD103+AK103+AR103+AD105+1</f>
        <v>19</v>
      </c>
      <c r="W103" s="360">
        <f>AE103+AL103+AS103+AE105+AL105+1</f>
        <v>20</v>
      </c>
      <c r="X103" s="158"/>
      <c r="Y103" s="350" t="s">
        <v>162</v>
      </c>
      <c r="Z103" s="351"/>
      <c r="AA103" s="351"/>
      <c r="AB103" s="351"/>
      <c r="AC103" s="351"/>
      <c r="AD103" s="356">
        <v>3</v>
      </c>
      <c r="AE103" s="358">
        <v>3</v>
      </c>
      <c r="AF103" s="351" t="s">
        <v>163</v>
      </c>
      <c r="AG103" s="351"/>
      <c r="AH103" s="351"/>
      <c r="AI103" s="351"/>
      <c r="AJ103" s="351"/>
      <c r="AK103" s="356">
        <v>5</v>
      </c>
      <c r="AL103" s="358">
        <v>5</v>
      </c>
      <c r="AM103" s="351" t="s">
        <v>164</v>
      </c>
      <c r="AN103" s="351"/>
      <c r="AO103" s="351"/>
      <c r="AP103" s="351"/>
      <c r="AQ103" s="351"/>
      <c r="AR103" s="356">
        <v>7</v>
      </c>
      <c r="AS103" s="358">
        <v>7</v>
      </c>
      <c r="AT103" s="268"/>
      <c r="AW103" s="362"/>
      <c r="AX103" s="362"/>
      <c r="AY103" s="362"/>
      <c r="AZ103" s="362"/>
      <c r="BA103" s="362"/>
      <c r="BB103" s="362"/>
      <c r="BC103" s="64"/>
      <c r="BD103" s="64"/>
      <c r="BE103" s="64"/>
      <c r="BF103" s="64"/>
      <c r="BG103" s="64"/>
      <c r="BH103" s="64"/>
      <c r="BI103" s="64"/>
    </row>
    <row r="104" spans="1:61" ht="6.75" customHeight="1" x14ac:dyDescent="0.15">
      <c r="A104" s="154"/>
      <c r="B104" s="154"/>
      <c r="C104" s="161"/>
      <c r="D104" s="154"/>
      <c r="E104" s="154"/>
      <c r="F104" s="161"/>
      <c r="G104" s="154"/>
      <c r="H104" s="154"/>
      <c r="I104" s="154"/>
      <c r="J104" s="154"/>
      <c r="K104" s="154"/>
      <c r="L104" s="154"/>
      <c r="M104" s="154"/>
      <c r="N104" s="154"/>
      <c r="O104" s="161"/>
      <c r="P104" s="154"/>
      <c r="Q104" s="382"/>
      <c r="R104" s="383"/>
      <c r="S104" s="383"/>
      <c r="T104" s="383"/>
      <c r="U104" s="383"/>
      <c r="V104" s="357"/>
      <c r="W104" s="361"/>
      <c r="X104" s="154"/>
      <c r="Y104" s="353"/>
      <c r="Z104" s="354"/>
      <c r="AA104" s="354"/>
      <c r="AB104" s="354"/>
      <c r="AC104" s="354"/>
      <c r="AD104" s="357"/>
      <c r="AE104" s="359"/>
      <c r="AF104" s="354"/>
      <c r="AG104" s="354"/>
      <c r="AH104" s="354"/>
      <c r="AI104" s="354"/>
      <c r="AJ104" s="354"/>
      <c r="AK104" s="357"/>
      <c r="AL104" s="359"/>
      <c r="AM104" s="354"/>
      <c r="AN104" s="354"/>
      <c r="AO104" s="354"/>
      <c r="AP104" s="354"/>
      <c r="AQ104" s="354"/>
      <c r="AR104" s="357"/>
      <c r="AS104" s="359"/>
      <c r="AT104" s="269"/>
      <c r="AW104" s="362"/>
      <c r="AX104" s="362"/>
      <c r="AY104" s="362"/>
      <c r="AZ104" s="362"/>
      <c r="BA104" s="362"/>
      <c r="BB104" s="362"/>
      <c r="BC104" s="64"/>
      <c r="BD104" s="64"/>
      <c r="BE104" s="64"/>
      <c r="BF104" s="64"/>
      <c r="BG104" s="64"/>
      <c r="BH104" s="64"/>
      <c r="BI104" s="64"/>
    </row>
    <row r="105" spans="1:61" ht="6.75" customHeight="1" x14ac:dyDescent="0.15">
      <c r="A105" s="154"/>
      <c r="B105" s="154"/>
      <c r="C105" s="161"/>
      <c r="D105" s="154"/>
      <c r="E105" s="154"/>
      <c r="F105" s="161"/>
      <c r="G105" s="154"/>
      <c r="H105" s="154"/>
      <c r="I105" s="154"/>
      <c r="J105" s="154"/>
      <c r="K105" s="154"/>
      <c r="L105" s="154"/>
      <c r="M105" s="154"/>
      <c r="N105" s="154"/>
      <c r="O105" s="161"/>
      <c r="P105" s="154"/>
      <c r="Q105" s="254"/>
      <c r="R105" s="254"/>
      <c r="S105" s="254"/>
      <c r="T105" s="254"/>
      <c r="U105" s="254"/>
      <c r="V105" s="255"/>
      <c r="W105" s="255"/>
      <c r="X105" s="154"/>
      <c r="Y105" s="380" t="s">
        <v>275</v>
      </c>
      <c r="Z105" s="381"/>
      <c r="AA105" s="381"/>
      <c r="AB105" s="381"/>
      <c r="AC105" s="381"/>
      <c r="AD105" s="356">
        <v>3</v>
      </c>
      <c r="AE105" s="358">
        <v>4</v>
      </c>
      <c r="AF105" s="202"/>
      <c r="AG105" s="202"/>
      <c r="AH105" s="202"/>
      <c r="AI105" s="202"/>
      <c r="AJ105" s="202"/>
      <c r="AK105" s="191"/>
      <c r="AL105" s="200"/>
      <c r="AM105" s="254"/>
      <c r="AN105" s="254"/>
      <c r="AO105" s="254"/>
      <c r="AP105" s="254"/>
      <c r="AQ105" s="254"/>
      <c r="AR105" s="255"/>
      <c r="AS105" s="255"/>
      <c r="AT105" s="255"/>
      <c r="AW105" s="99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</row>
    <row r="106" spans="1:61" ht="6.75" customHeight="1" x14ac:dyDescent="0.15">
      <c r="A106" s="154"/>
      <c r="B106" s="154"/>
      <c r="C106" s="161"/>
      <c r="D106" s="154"/>
      <c r="E106" s="154"/>
      <c r="F106" s="161"/>
      <c r="G106" s="154"/>
      <c r="H106" s="154"/>
      <c r="I106" s="154"/>
      <c r="J106" s="154"/>
      <c r="K106" s="154"/>
      <c r="L106" s="154"/>
      <c r="M106" s="154"/>
      <c r="N106" s="154"/>
      <c r="O106" s="161"/>
      <c r="P106" s="154"/>
      <c r="Q106" s="164"/>
      <c r="R106" s="164"/>
      <c r="S106" s="164"/>
      <c r="T106" s="164"/>
      <c r="U106" s="164"/>
      <c r="V106" s="164"/>
      <c r="W106" s="164"/>
      <c r="X106" s="154"/>
      <c r="Y106" s="382"/>
      <c r="Z106" s="383"/>
      <c r="AA106" s="383"/>
      <c r="AB106" s="383"/>
      <c r="AC106" s="383"/>
      <c r="AD106" s="357"/>
      <c r="AE106" s="359"/>
      <c r="AF106" s="164"/>
      <c r="AG106" s="164"/>
      <c r="AH106" s="164"/>
      <c r="AI106" s="164"/>
      <c r="AJ106" s="164"/>
      <c r="AK106" s="163"/>
      <c r="AL106" s="201"/>
      <c r="AM106" s="254"/>
      <c r="AN106" s="175"/>
      <c r="AO106" s="175"/>
      <c r="AP106" s="175"/>
      <c r="AQ106" s="175"/>
      <c r="AR106" s="175"/>
      <c r="AS106" s="175"/>
      <c r="AT106" s="255"/>
      <c r="AW106" s="99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</row>
    <row r="107" spans="1:61" ht="6.75" customHeight="1" x14ac:dyDescent="0.15">
      <c r="A107" s="154"/>
      <c r="B107" s="154"/>
      <c r="C107" s="161"/>
      <c r="D107" s="154"/>
      <c r="E107" s="154"/>
      <c r="F107" s="161"/>
      <c r="G107" s="203"/>
      <c r="H107" s="203"/>
      <c r="I107" s="203"/>
      <c r="J107" s="203"/>
      <c r="K107" s="203"/>
      <c r="L107" s="204"/>
      <c r="M107" s="204"/>
      <c r="N107" s="154"/>
      <c r="O107" s="161"/>
      <c r="P107" s="154"/>
      <c r="Q107" s="254"/>
      <c r="R107" s="254"/>
      <c r="S107" s="254"/>
      <c r="T107" s="254"/>
      <c r="U107" s="254"/>
      <c r="V107" s="255"/>
      <c r="W107" s="255"/>
      <c r="X107" s="154"/>
      <c r="Y107" s="254"/>
      <c r="Z107" s="254"/>
      <c r="AA107" s="254"/>
      <c r="AB107" s="254"/>
      <c r="AC107" s="254"/>
      <c r="AD107" s="255"/>
      <c r="AE107" s="269"/>
      <c r="AF107" s="154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54"/>
      <c r="AT107" s="154"/>
      <c r="AW107" s="99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</row>
    <row r="108" spans="1:61" ht="6.75" customHeight="1" x14ac:dyDescent="0.15">
      <c r="A108" s="154"/>
      <c r="B108" s="154"/>
      <c r="C108" s="161"/>
      <c r="D108" s="154"/>
      <c r="E108" s="154"/>
      <c r="F108" s="161"/>
      <c r="G108" s="204"/>
      <c r="H108" s="204"/>
      <c r="I108" s="204"/>
      <c r="J108" s="204"/>
      <c r="K108" s="204"/>
      <c r="L108" s="204"/>
      <c r="M108" s="204"/>
      <c r="N108" s="154"/>
      <c r="O108" s="168"/>
      <c r="P108" s="158"/>
      <c r="Q108" s="350" t="s">
        <v>165</v>
      </c>
      <c r="R108" s="351"/>
      <c r="S108" s="351"/>
      <c r="T108" s="351"/>
      <c r="U108" s="351"/>
      <c r="V108" s="356">
        <f>AD108+AK108+AR108+AD110+1</f>
        <v>23</v>
      </c>
      <c r="W108" s="360">
        <f>AE108+AL108+AS108++AE110+1+1</f>
        <v>28</v>
      </c>
      <c r="X108" s="158"/>
      <c r="Y108" s="350" t="s">
        <v>166</v>
      </c>
      <c r="Z108" s="351"/>
      <c r="AA108" s="351"/>
      <c r="AB108" s="351"/>
      <c r="AC108" s="351"/>
      <c r="AD108" s="356">
        <v>4</v>
      </c>
      <c r="AE108" s="358">
        <v>5</v>
      </c>
      <c r="AF108" s="351" t="s">
        <v>167</v>
      </c>
      <c r="AG108" s="351"/>
      <c r="AH108" s="351"/>
      <c r="AI108" s="351"/>
      <c r="AJ108" s="351"/>
      <c r="AK108" s="356">
        <v>5</v>
      </c>
      <c r="AL108" s="358">
        <v>4</v>
      </c>
      <c r="AM108" s="381" t="s">
        <v>168</v>
      </c>
      <c r="AN108" s="381"/>
      <c r="AO108" s="381"/>
      <c r="AP108" s="381"/>
      <c r="AQ108" s="381"/>
      <c r="AR108" s="356">
        <v>7</v>
      </c>
      <c r="AS108" s="358">
        <v>9</v>
      </c>
      <c r="AT108" s="154"/>
      <c r="AW108" s="99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</row>
    <row r="109" spans="1:61" ht="6.75" customHeight="1" x14ac:dyDescent="0.15">
      <c r="A109" s="154"/>
      <c r="B109" s="154"/>
      <c r="C109" s="161"/>
      <c r="D109" s="154"/>
      <c r="E109" s="154"/>
      <c r="F109" s="161"/>
      <c r="G109" s="204"/>
      <c r="H109" s="204"/>
      <c r="I109" s="204"/>
      <c r="J109" s="204"/>
      <c r="K109" s="204"/>
      <c r="L109" s="204"/>
      <c r="M109" s="204"/>
      <c r="N109" s="154"/>
      <c r="O109" s="154"/>
      <c r="P109" s="154"/>
      <c r="Q109" s="353"/>
      <c r="R109" s="354"/>
      <c r="S109" s="354"/>
      <c r="T109" s="354"/>
      <c r="U109" s="354"/>
      <c r="V109" s="357"/>
      <c r="W109" s="361"/>
      <c r="X109" s="154"/>
      <c r="Y109" s="353"/>
      <c r="Z109" s="354"/>
      <c r="AA109" s="354"/>
      <c r="AB109" s="354"/>
      <c r="AC109" s="354"/>
      <c r="AD109" s="357"/>
      <c r="AE109" s="359"/>
      <c r="AF109" s="354"/>
      <c r="AG109" s="354"/>
      <c r="AH109" s="354"/>
      <c r="AI109" s="354"/>
      <c r="AJ109" s="354"/>
      <c r="AK109" s="357"/>
      <c r="AL109" s="359"/>
      <c r="AM109" s="383"/>
      <c r="AN109" s="383"/>
      <c r="AO109" s="383"/>
      <c r="AP109" s="383"/>
      <c r="AQ109" s="383"/>
      <c r="AR109" s="357"/>
      <c r="AS109" s="359"/>
      <c r="AT109" s="154"/>
      <c r="AW109" s="99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</row>
    <row r="110" spans="1:61" ht="6.75" customHeight="1" x14ac:dyDescent="0.15">
      <c r="A110" s="154"/>
      <c r="B110" s="154"/>
      <c r="C110" s="161"/>
      <c r="D110" s="154"/>
      <c r="E110" s="154"/>
      <c r="F110" s="161"/>
      <c r="G110" s="204"/>
      <c r="H110" s="204"/>
      <c r="I110" s="204"/>
      <c r="J110" s="204"/>
      <c r="K110" s="204"/>
      <c r="L110" s="204"/>
      <c r="M110" s="204"/>
      <c r="N110" s="154"/>
      <c r="O110" s="154"/>
      <c r="P110" s="154"/>
      <c r="Q110" s="426" t="s">
        <v>686</v>
      </c>
      <c r="R110" s="426"/>
      <c r="S110" s="426"/>
      <c r="T110" s="426"/>
      <c r="U110" s="426"/>
      <c r="V110" s="426"/>
      <c r="W110" s="426"/>
      <c r="X110" s="435"/>
      <c r="Y110" s="350" t="s">
        <v>169</v>
      </c>
      <c r="Z110" s="351"/>
      <c r="AA110" s="351"/>
      <c r="AB110" s="351"/>
      <c r="AC110" s="351"/>
      <c r="AD110" s="356">
        <v>6</v>
      </c>
      <c r="AE110" s="358">
        <v>8</v>
      </c>
      <c r="AF110" s="350"/>
      <c r="AG110" s="351"/>
      <c r="AH110" s="351"/>
      <c r="AI110" s="351"/>
      <c r="AJ110" s="351"/>
      <c r="AK110" s="356"/>
      <c r="AL110" s="430"/>
      <c r="AM110" s="254"/>
      <c r="AN110" s="254"/>
      <c r="AO110" s="254"/>
      <c r="AP110" s="254"/>
      <c r="AQ110" s="254"/>
      <c r="AR110" s="255"/>
      <c r="AS110" s="269"/>
      <c r="AT110" s="154"/>
      <c r="AW110" s="99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</row>
    <row r="111" spans="1:61" ht="6.75" customHeight="1" x14ac:dyDescent="0.15">
      <c r="A111" s="154"/>
      <c r="B111" s="154"/>
      <c r="C111" s="161"/>
      <c r="D111" s="154"/>
      <c r="E111" s="154"/>
      <c r="F111" s="161"/>
      <c r="G111" s="204"/>
      <c r="H111" s="204"/>
      <c r="I111" s="204"/>
      <c r="J111" s="204"/>
      <c r="K111" s="204"/>
      <c r="L111" s="204"/>
      <c r="M111" s="204"/>
      <c r="N111" s="154"/>
      <c r="O111" s="154"/>
      <c r="P111" s="154"/>
      <c r="Q111" s="426"/>
      <c r="R111" s="426"/>
      <c r="S111" s="426"/>
      <c r="T111" s="426"/>
      <c r="U111" s="426"/>
      <c r="V111" s="426"/>
      <c r="W111" s="426"/>
      <c r="X111" s="435"/>
      <c r="Y111" s="353"/>
      <c r="Z111" s="354"/>
      <c r="AA111" s="354"/>
      <c r="AB111" s="354"/>
      <c r="AC111" s="354"/>
      <c r="AD111" s="357"/>
      <c r="AE111" s="359"/>
      <c r="AF111" s="394"/>
      <c r="AG111" s="364"/>
      <c r="AH111" s="364"/>
      <c r="AI111" s="364"/>
      <c r="AJ111" s="364"/>
      <c r="AK111" s="370"/>
      <c r="AL111" s="396"/>
      <c r="AM111" s="170"/>
      <c r="AN111" s="170"/>
      <c r="AO111" s="170"/>
      <c r="AP111" s="170"/>
      <c r="AQ111" s="170"/>
      <c r="AR111" s="170"/>
      <c r="AS111" s="170"/>
      <c r="AT111" s="170"/>
      <c r="AW111" s="99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</row>
    <row r="112" spans="1:61" ht="9" customHeight="1" x14ac:dyDescent="0.15">
      <c r="A112" s="154"/>
      <c r="B112" s="154"/>
      <c r="C112" s="161"/>
      <c r="D112" s="154"/>
      <c r="E112" s="154"/>
      <c r="F112" s="161"/>
      <c r="G112" s="204"/>
      <c r="H112" s="204"/>
      <c r="I112" s="204"/>
      <c r="J112" s="204"/>
      <c r="K112" s="204"/>
      <c r="L112" s="204"/>
      <c r="M112" s="204"/>
      <c r="N112" s="154"/>
      <c r="O112" s="154"/>
      <c r="P112" s="154"/>
      <c r="Q112" s="254"/>
      <c r="R112" s="254"/>
      <c r="S112" s="254"/>
      <c r="T112" s="254"/>
      <c r="U112" s="254"/>
      <c r="V112" s="255"/>
      <c r="W112" s="255"/>
      <c r="X112" s="154"/>
      <c r="Y112" s="254"/>
      <c r="Z112" s="254"/>
      <c r="AA112" s="254"/>
      <c r="AB112" s="254"/>
      <c r="AC112" s="254"/>
      <c r="AD112" s="255"/>
      <c r="AE112" s="269"/>
      <c r="AF112" s="164"/>
      <c r="AG112" s="185"/>
      <c r="AH112" s="185"/>
      <c r="AI112" s="185"/>
      <c r="AJ112" s="185"/>
      <c r="AK112" s="185"/>
      <c r="AL112" s="170"/>
      <c r="AM112" s="170"/>
      <c r="AN112" s="170"/>
      <c r="AO112" s="170"/>
      <c r="AP112" s="170"/>
      <c r="AQ112" s="170"/>
      <c r="AR112" s="170"/>
      <c r="AS112" s="170"/>
      <c r="AT112" s="170"/>
      <c r="AW112" s="99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</row>
    <row r="113" spans="1:61" ht="6.75" customHeight="1" x14ac:dyDescent="0.15">
      <c r="A113" s="154"/>
      <c r="B113" s="154"/>
      <c r="C113" s="161"/>
      <c r="D113" s="154"/>
      <c r="E113" s="154"/>
      <c r="F113" s="161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254"/>
      <c r="Z113" s="254"/>
      <c r="AA113" s="254"/>
      <c r="AB113" s="254"/>
      <c r="AC113" s="254"/>
      <c r="AD113" s="255"/>
      <c r="AE113" s="255"/>
      <c r="AF113" s="154"/>
      <c r="AG113" s="154"/>
      <c r="AH113" s="154"/>
      <c r="AI113" s="154"/>
      <c r="AJ113" s="154"/>
      <c r="AK113" s="154"/>
      <c r="AL113" s="170"/>
      <c r="AM113" s="170"/>
      <c r="AN113" s="170"/>
      <c r="AO113" s="170"/>
      <c r="AP113" s="170"/>
      <c r="AQ113" s="170"/>
      <c r="AR113" s="170"/>
      <c r="AS113" s="170"/>
      <c r="AT113" s="170"/>
      <c r="AW113" s="99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</row>
    <row r="114" spans="1:61" ht="6.75" customHeight="1" x14ac:dyDescent="0.15">
      <c r="A114" s="154"/>
      <c r="B114" s="154"/>
      <c r="C114" s="161"/>
      <c r="D114" s="154"/>
      <c r="E114" s="154"/>
      <c r="F114" s="176"/>
      <c r="G114" s="350" t="s">
        <v>170</v>
      </c>
      <c r="H114" s="351"/>
      <c r="I114" s="351"/>
      <c r="J114" s="352"/>
      <c r="K114" s="356">
        <f>V114+V118+V124+V127+V130+V135+J116+J119</f>
        <v>70</v>
      </c>
      <c r="L114" s="417"/>
      <c r="M114" s="358">
        <f>W114+W118+W124+W127+W130+W135+J116+J117+J121+W121</f>
        <v>77</v>
      </c>
      <c r="N114" s="261"/>
      <c r="O114" s="261"/>
      <c r="P114" s="158"/>
      <c r="Q114" s="350" t="s">
        <v>171</v>
      </c>
      <c r="R114" s="351"/>
      <c r="S114" s="351"/>
      <c r="T114" s="351"/>
      <c r="U114" s="351"/>
      <c r="V114" s="356">
        <f>AD114+AK114+AR114+AD116+1</f>
        <v>11</v>
      </c>
      <c r="W114" s="360">
        <f>AE114+AL114+AS114+AE116+1</f>
        <v>12</v>
      </c>
      <c r="X114" s="158"/>
      <c r="Y114" s="350" t="s">
        <v>648</v>
      </c>
      <c r="Z114" s="351"/>
      <c r="AA114" s="351"/>
      <c r="AB114" s="351"/>
      <c r="AC114" s="351"/>
      <c r="AD114" s="356">
        <v>2</v>
      </c>
      <c r="AE114" s="358">
        <v>2</v>
      </c>
      <c r="AF114" s="351" t="s">
        <v>245</v>
      </c>
      <c r="AG114" s="351"/>
      <c r="AH114" s="351"/>
      <c r="AI114" s="351"/>
      <c r="AJ114" s="351"/>
      <c r="AK114" s="356">
        <v>6</v>
      </c>
      <c r="AL114" s="358">
        <v>3</v>
      </c>
      <c r="AM114" s="381" t="s">
        <v>172</v>
      </c>
      <c r="AN114" s="381"/>
      <c r="AO114" s="381"/>
      <c r="AP114" s="381"/>
      <c r="AQ114" s="381"/>
      <c r="AR114" s="356">
        <v>2</v>
      </c>
      <c r="AS114" s="358">
        <v>4</v>
      </c>
      <c r="AT114" s="268"/>
      <c r="AW114" s="99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</row>
    <row r="115" spans="1:61" ht="6.75" customHeight="1" x14ac:dyDescent="0.15">
      <c r="A115" s="154"/>
      <c r="B115" s="154"/>
      <c r="C115" s="161"/>
      <c r="D115" s="154"/>
      <c r="E115" s="154"/>
      <c r="F115" s="161"/>
      <c r="G115" s="353"/>
      <c r="H115" s="354"/>
      <c r="I115" s="354"/>
      <c r="J115" s="355"/>
      <c r="K115" s="357"/>
      <c r="L115" s="418"/>
      <c r="M115" s="359"/>
      <c r="N115" s="154"/>
      <c r="O115" s="160"/>
      <c r="P115" s="260"/>
      <c r="Q115" s="353"/>
      <c r="R115" s="354"/>
      <c r="S115" s="354"/>
      <c r="T115" s="354"/>
      <c r="U115" s="354"/>
      <c r="V115" s="357"/>
      <c r="W115" s="361"/>
      <c r="X115" s="154"/>
      <c r="Y115" s="353"/>
      <c r="Z115" s="354"/>
      <c r="AA115" s="354"/>
      <c r="AB115" s="354"/>
      <c r="AC115" s="354"/>
      <c r="AD115" s="357"/>
      <c r="AE115" s="359"/>
      <c r="AF115" s="354"/>
      <c r="AG115" s="354"/>
      <c r="AH115" s="354"/>
      <c r="AI115" s="354"/>
      <c r="AJ115" s="354"/>
      <c r="AK115" s="357"/>
      <c r="AL115" s="359"/>
      <c r="AM115" s="383"/>
      <c r="AN115" s="383"/>
      <c r="AO115" s="383"/>
      <c r="AP115" s="383"/>
      <c r="AQ115" s="383"/>
      <c r="AR115" s="357"/>
      <c r="AS115" s="359"/>
      <c r="AT115" s="269"/>
      <c r="AW115" s="99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</row>
    <row r="116" spans="1:61" ht="14.25" customHeight="1" x14ac:dyDescent="0.15">
      <c r="A116" s="154"/>
      <c r="B116" s="154"/>
      <c r="C116" s="161"/>
      <c r="D116" s="154"/>
      <c r="E116" s="154"/>
      <c r="F116" s="161"/>
      <c r="G116" s="351" t="s">
        <v>117</v>
      </c>
      <c r="H116" s="351"/>
      <c r="I116" s="351"/>
      <c r="J116" s="259">
        <v>1</v>
      </c>
      <c r="K116" s="154"/>
      <c r="L116" s="154"/>
      <c r="M116" s="154"/>
      <c r="N116" s="154"/>
      <c r="O116" s="161"/>
      <c r="P116" s="154"/>
      <c r="Q116" s="433" t="s">
        <v>687</v>
      </c>
      <c r="R116" s="433"/>
      <c r="S116" s="433"/>
      <c r="T116" s="433"/>
      <c r="U116" s="433"/>
      <c r="V116" s="433"/>
      <c r="W116" s="433"/>
      <c r="X116" s="433"/>
      <c r="Y116" s="371" t="s">
        <v>649</v>
      </c>
      <c r="Z116" s="372"/>
      <c r="AA116" s="372"/>
      <c r="AB116" s="372"/>
      <c r="AC116" s="372"/>
      <c r="AD116" s="264"/>
      <c r="AE116" s="278">
        <v>2</v>
      </c>
      <c r="AF116" s="318"/>
      <c r="AG116" s="164"/>
      <c r="AH116" s="164"/>
      <c r="AI116" s="164"/>
      <c r="AJ116" s="164"/>
      <c r="AK116" s="164"/>
      <c r="AL116" s="164"/>
      <c r="AM116" s="434"/>
      <c r="AN116" s="434"/>
      <c r="AO116" s="434"/>
      <c r="AP116" s="434"/>
      <c r="AQ116" s="434"/>
      <c r="AR116" s="164"/>
      <c r="AS116" s="164"/>
      <c r="AT116" s="255"/>
      <c r="AU116" s="99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</row>
    <row r="117" spans="1:61" ht="6" customHeight="1" x14ac:dyDescent="0.15">
      <c r="A117" s="154"/>
      <c r="B117" s="154"/>
      <c r="C117" s="161"/>
      <c r="D117" s="154"/>
      <c r="E117" s="154"/>
      <c r="F117" s="161"/>
      <c r="G117" s="364" t="s">
        <v>118</v>
      </c>
      <c r="H117" s="364"/>
      <c r="I117" s="364"/>
      <c r="J117" s="370">
        <v>1</v>
      </c>
      <c r="K117" s="154"/>
      <c r="L117" s="154"/>
      <c r="M117" s="154"/>
      <c r="N117" s="154"/>
      <c r="O117" s="161"/>
      <c r="P117" s="154"/>
      <c r="Q117" s="433"/>
      <c r="R117" s="433"/>
      <c r="S117" s="433"/>
      <c r="T117" s="433"/>
      <c r="U117" s="433"/>
      <c r="V117" s="433"/>
      <c r="W117" s="433"/>
      <c r="X117" s="433"/>
      <c r="Y117" s="154"/>
      <c r="Z117" s="154"/>
      <c r="AA117" s="154"/>
      <c r="AB117" s="154"/>
      <c r="AC117" s="154"/>
      <c r="AD117" s="255"/>
      <c r="AE117" s="268"/>
      <c r="AF117" s="164"/>
      <c r="AG117" s="164"/>
      <c r="AH117" s="164"/>
      <c r="AI117" s="164"/>
      <c r="AJ117" s="164"/>
      <c r="AK117" s="164"/>
      <c r="AL117" s="164"/>
      <c r="AM117" s="262"/>
      <c r="AN117" s="262"/>
      <c r="AO117" s="262"/>
      <c r="AP117" s="262"/>
      <c r="AQ117" s="262"/>
      <c r="AR117" s="164"/>
      <c r="AS117" s="164"/>
      <c r="AT117" s="255"/>
      <c r="AU117" s="99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</row>
    <row r="118" spans="1:61" ht="6.75" customHeight="1" x14ac:dyDescent="0.15">
      <c r="A118" s="154"/>
      <c r="B118" s="154"/>
      <c r="C118" s="161"/>
      <c r="D118" s="154"/>
      <c r="E118" s="154"/>
      <c r="F118" s="161"/>
      <c r="G118" s="364"/>
      <c r="H118" s="364"/>
      <c r="I118" s="364"/>
      <c r="J118" s="370"/>
      <c r="K118" s="154"/>
      <c r="L118" s="154"/>
      <c r="M118" s="154"/>
      <c r="N118" s="154"/>
      <c r="O118" s="168"/>
      <c r="P118" s="158"/>
      <c r="Q118" s="350" t="s">
        <v>602</v>
      </c>
      <c r="R118" s="351"/>
      <c r="S118" s="351"/>
      <c r="T118" s="351"/>
      <c r="U118" s="351"/>
      <c r="V118" s="356">
        <f>AD118+AK118+AR118+1</f>
        <v>8</v>
      </c>
      <c r="W118" s="360">
        <f>AE118+AL118+1</f>
        <v>7</v>
      </c>
      <c r="X118" s="158"/>
      <c r="Y118" s="350" t="s">
        <v>174</v>
      </c>
      <c r="Z118" s="351"/>
      <c r="AA118" s="351"/>
      <c r="AB118" s="351"/>
      <c r="AC118" s="351"/>
      <c r="AD118" s="356">
        <v>3</v>
      </c>
      <c r="AE118" s="358">
        <v>3</v>
      </c>
      <c r="AF118" s="351" t="s">
        <v>603</v>
      </c>
      <c r="AG118" s="351"/>
      <c r="AH118" s="351"/>
      <c r="AI118" s="351"/>
      <c r="AJ118" s="351"/>
      <c r="AK118" s="356">
        <v>4</v>
      </c>
      <c r="AL118" s="358">
        <v>3</v>
      </c>
      <c r="AM118" s="394"/>
      <c r="AN118" s="364"/>
      <c r="AO118" s="364"/>
      <c r="AP118" s="364"/>
      <c r="AQ118" s="364"/>
      <c r="AR118" s="370"/>
      <c r="AS118" s="395"/>
      <c r="AT118" s="268"/>
      <c r="AW118" s="362"/>
      <c r="AX118" s="362"/>
      <c r="AY118" s="362"/>
      <c r="AZ118" s="362"/>
      <c r="BA118" s="362"/>
      <c r="BB118" s="64"/>
      <c r="BC118" s="64"/>
      <c r="BD118" s="64"/>
      <c r="BE118" s="64"/>
      <c r="BF118" s="64"/>
      <c r="BG118" s="64"/>
      <c r="BH118" s="64"/>
      <c r="BI118" s="64"/>
    </row>
    <row r="119" spans="1:61" ht="6.75" customHeight="1" x14ac:dyDescent="0.15">
      <c r="A119" s="154"/>
      <c r="B119" s="154"/>
      <c r="C119" s="161"/>
      <c r="D119" s="154"/>
      <c r="E119" s="154"/>
      <c r="F119" s="161"/>
      <c r="G119" s="369" t="s">
        <v>650</v>
      </c>
      <c r="H119" s="369"/>
      <c r="I119" s="369"/>
      <c r="J119" s="369"/>
      <c r="K119" s="369"/>
      <c r="L119" s="369"/>
      <c r="M119" s="369"/>
      <c r="N119" s="154"/>
      <c r="O119" s="161"/>
      <c r="P119" s="154"/>
      <c r="Q119" s="353"/>
      <c r="R119" s="354"/>
      <c r="S119" s="354"/>
      <c r="T119" s="354"/>
      <c r="U119" s="354"/>
      <c r="V119" s="357"/>
      <c r="W119" s="361"/>
      <c r="X119" s="154"/>
      <c r="Y119" s="353"/>
      <c r="Z119" s="354"/>
      <c r="AA119" s="354"/>
      <c r="AB119" s="354"/>
      <c r="AC119" s="354"/>
      <c r="AD119" s="357"/>
      <c r="AE119" s="359"/>
      <c r="AF119" s="354"/>
      <c r="AG119" s="354"/>
      <c r="AH119" s="354"/>
      <c r="AI119" s="354"/>
      <c r="AJ119" s="354"/>
      <c r="AK119" s="357"/>
      <c r="AL119" s="359"/>
      <c r="AM119" s="394"/>
      <c r="AN119" s="364"/>
      <c r="AO119" s="364"/>
      <c r="AP119" s="364"/>
      <c r="AQ119" s="364"/>
      <c r="AR119" s="370"/>
      <c r="AS119" s="396"/>
      <c r="AT119" s="269"/>
      <c r="AW119" s="362"/>
      <c r="AX119" s="362"/>
      <c r="AY119" s="362"/>
      <c r="AZ119" s="362"/>
      <c r="BA119" s="362"/>
      <c r="BB119" s="64"/>
      <c r="BC119" s="64"/>
      <c r="BD119" s="64"/>
      <c r="BE119" s="64"/>
      <c r="BF119" s="64"/>
      <c r="BG119" s="64"/>
      <c r="BH119" s="64"/>
      <c r="BI119" s="64"/>
    </row>
    <row r="120" spans="1:61" ht="6.75" customHeight="1" x14ac:dyDescent="0.15">
      <c r="A120" s="154"/>
      <c r="B120" s="154"/>
      <c r="C120" s="161"/>
      <c r="D120" s="154"/>
      <c r="E120" s="154"/>
      <c r="F120" s="161"/>
      <c r="G120" s="369"/>
      <c r="H120" s="369"/>
      <c r="I120" s="369"/>
      <c r="J120" s="369"/>
      <c r="K120" s="369"/>
      <c r="L120" s="369"/>
      <c r="M120" s="369"/>
      <c r="N120" s="154"/>
      <c r="O120" s="161"/>
      <c r="P120" s="154"/>
      <c r="Q120" s="436"/>
      <c r="R120" s="436"/>
      <c r="S120" s="436"/>
      <c r="T120" s="436"/>
      <c r="U120" s="436"/>
      <c r="V120" s="436"/>
      <c r="W120" s="436"/>
      <c r="X120" s="154"/>
      <c r="Y120" s="254"/>
      <c r="Z120" s="254"/>
      <c r="AA120" s="254"/>
      <c r="AB120" s="254"/>
      <c r="AC120" s="254"/>
      <c r="AD120" s="279"/>
      <c r="AE120" s="279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W120" s="99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</row>
    <row r="121" spans="1:61" ht="6.75" customHeight="1" x14ac:dyDescent="0.15">
      <c r="A121" s="154"/>
      <c r="B121" s="154"/>
      <c r="C121" s="161"/>
      <c r="D121" s="154"/>
      <c r="E121" s="154"/>
      <c r="F121" s="161"/>
      <c r="G121" s="364"/>
      <c r="H121" s="364"/>
      <c r="I121" s="364"/>
      <c r="J121" s="370"/>
      <c r="K121" s="194"/>
      <c r="L121" s="194"/>
      <c r="M121" s="154"/>
      <c r="N121" s="154"/>
      <c r="O121" s="168"/>
      <c r="P121" s="158"/>
      <c r="Q121" s="350" t="s">
        <v>173</v>
      </c>
      <c r="R121" s="351"/>
      <c r="S121" s="351"/>
      <c r="T121" s="351"/>
      <c r="U121" s="351"/>
      <c r="V121" s="356">
        <f>AD121+AK121+AR121+1</f>
        <v>8</v>
      </c>
      <c r="W121" s="360">
        <f>AE121+AL121+1</f>
        <v>8</v>
      </c>
      <c r="X121" s="158"/>
      <c r="Y121" s="350" t="s">
        <v>604</v>
      </c>
      <c r="Z121" s="351"/>
      <c r="AA121" s="351"/>
      <c r="AB121" s="351"/>
      <c r="AC121" s="351"/>
      <c r="AD121" s="356">
        <v>3</v>
      </c>
      <c r="AE121" s="358">
        <v>2</v>
      </c>
      <c r="AF121" s="351" t="s">
        <v>175</v>
      </c>
      <c r="AG121" s="351"/>
      <c r="AH121" s="351"/>
      <c r="AI121" s="351"/>
      <c r="AJ121" s="351"/>
      <c r="AK121" s="356">
        <v>4</v>
      </c>
      <c r="AL121" s="358">
        <v>5</v>
      </c>
      <c r="AM121" s="161"/>
      <c r="AN121" s="154"/>
      <c r="AO121" s="154"/>
      <c r="AP121" s="154"/>
      <c r="AQ121" s="154"/>
      <c r="AR121" s="163"/>
      <c r="AS121" s="200"/>
      <c r="AT121" s="268"/>
      <c r="AW121" s="362"/>
      <c r="AX121" s="362"/>
      <c r="AY121" s="362"/>
      <c r="AZ121" s="362"/>
      <c r="BA121" s="362"/>
      <c r="BB121" s="64"/>
      <c r="BC121" s="64"/>
      <c r="BD121" s="64"/>
      <c r="BE121" s="64"/>
      <c r="BF121" s="64"/>
      <c r="BG121" s="64"/>
      <c r="BH121" s="64"/>
      <c r="BI121" s="64"/>
    </row>
    <row r="122" spans="1:61" ht="6.75" customHeight="1" x14ac:dyDescent="0.15">
      <c r="A122" s="154"/>
      <c r="B122" s="154"/>
      <c r="C122" s="161"/>
      <c r="D122" s="154"/>
      <c r="E122" s="154"/>
      <c r="F122" s="161"/>
      <c r="G122" s="364"/>
      <c r="H122" s="364"/>
      <c r="I122" s="364"/>
      <c r="J122" s="370"/>
      <c r="K122" s="194"/>
      <c r="L122" s="194"/>
      <c r="M122" s="180"/>
      <c r="N122" s="154"/>
      <c r="O122" s="161"/>
      <c r="P122" s="154"/>
      <c r="Q122" s="353"/>
      <c r="R122" s="354"/>
      <c r="S122" s="354"/>
      <c r="T122" s="354"/>
      <c r="U122" s="354"/>
      <c r="V122" s="357"/>
      <c r="W122" s="361"/>
      <c r="X122" s="154"/>
      <c r="Y122" s="353"/>
      <c r="Z122" s="354"/>
      <c r="AA122" s="354"/>
      <c r="AB122" s="354"/>
      <c r="AC122" s="354"/>
      <c r="AD122" s="357"/>
      <c r="AE122" s="359"/>
      <c r="AF122" s="354"/>
      <c r="AG122" s="354"/>
      <c r="AH122" s="354"/>
      <c r="AI122" s="354"/>
      <c r="AJ122" s="354"/>
      <c r="AK122" s="357"/>
      <c r="AL122" s="359"/>
      <c r="AM122" s="161"/>
      <c r="AN122" s="154"/>
      <c r="AO122" s="154"/>
      <c r="AP122" s="154"/>
      <c r="AQ122" s="154"/>
      <c r="AR122" s="163"/>
      <c r="AS122" s="201"/>
      <c r="AT122" s="269"/>
      <c r="AW122" s="362"/>
      <c r="AX122" s="362"/>
      <c r="AY122" s="362"/>
      <c r="AZ122" s="362"/>
      <c r="BA122" s="362"/>
      <c r="BB122" s="64"/>
      <c r="BC122" s="64"/>
      <c r="BD122" s="64"/>
      <c r="BE122" s="64"/>
      <c r="BF122" s="64"/>
      <c r="BG122" s="64"/>
      <c r="BH122" s="64"/>
      <c r="BI122" s="64"/>
    </row>
    <row r="123" spans="1:61" ht="6.75" customHeight="1" x14ac:dyDescent="0.15">
      <c r="A123" s="154"/>
      <c r="B123" s="154"/>
      <c r="C123" s="161"/>
      <c r="D123" s="154"/>
      <c r="E123" s="154"/>
      <c r="F123" s="161"/>
      <c r="G123" s="393"/>
      <c r="H123" s="393"/>
      <c r="I123" s="393"/>
      <c r="J123" s="393"/>
      <c r="K123" s="393"/>
      <c r="L123" s="393"/>
      <c r="M123" s="393"/>
      <c r="N123" s="154"/>
      <c r="O123" s="161"/>
      <c r="P123" s="154"/>
      <c r="Q123" s="436"/>
      <c r="R123" s="436"/>
      <c r="S123" s="436"/>
      <c r="T123" s="436"/>
      <c r="U123" s="436"/>
      <c r="V123" s="436"/>
      <c r="W123" s="436"/>
      <c r="X123" s="154"/>
      <c r="Y123" s="254"/>
      <c r="Z123" s="254"/>
      <c r="AA123" s="254"/>
      <c r="AB123" s="254"/>
      <c r="AC123" s="254"/>
      <c r="AD123" s="279"/>
      <c r="AE123" s="279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W123" s="99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</row>
    <row r="124" spans="1:61" ht="6.75" customHeight="1" x14ac:dyDescent="0.15">
      <c r="A124" s="154"/>
      <c r="B124" s="154"/>
      <c r="C124" s="161"/>
      <c r="D124" s="154"/>
      <c r="E124" s="154"/>
      <c r="F124" s="161"/>
      <c r="G124" s="393"/>
      <c r="H124" s="393"/>
      <c r="I124" s="393"/>
      <c r="J124" s="393"/>
      <c r="K124" s="393"/>
      <c r="L124" s="393"/>
      <c r="M124" s="393"/>
      <c r="N124" s="154"/>
      <c r="O124" s="168"/>
      <c r="P124" s="158"/>
      <c r="Q124" s="350" t="s">
        <v>605</v>
      </c>
      <c r="R124" s="351"/>
      <c r="S124" s="351"/>
      <c r="T124" s="351"/>
      <c r="U124" s="351"/>
      <c r="V124" s="356">
        <f>AD124+AK124+AR124+1</f>
        <v>11</v>
      </c>
      <c r="W124" s="360">
        <f>AE124+AL124+AS124+1</f>
        <v>11</v>
      </c>
      <c r="X124" s="158"/>
      <c r="Y124" s="350" t="s">
        <v>606</v>
      </c>
      <c r="Z124" s="351"/>
      <c r="AA124" s="351"/>
      <c r="AB124" s="351"/>
      <c r="AC124" s="351"/>
      <c r="AD124" s="356">
        <v>3</v>
      </c>
      <c r="AE124" s="358">
        <v>4</v>
      </c>
      <c r="AF124" s="351" t="s">
        <v>607</v>
      </c>
      <c r="AG124" s="351"/>
      <c r="AH124" s="351"/>
      <c r="AI124" s="351"/>
      <c r="AJ124" s="351"/>
      <c r="AK124" s="356">
        <v>3</v>
      </c>
      <c r="AL124" s="358">
        <v>2</v>
      </c>
      <c r="AM124" s="351" t="s">
        <v>608</v>
      </c>
      <c r="AN124" s="351"/>
      <c r="AO124" s="351"/>
      <c r="AP124" s="351"/>
      <c r="AQ124" s="351"/>
      <c r="AR124" s="356">
        <v>4</v>
      </c>
      <c r="AS124" s="358">
        <v>4</v>
      </c>
      <c r="AT124" s="268"/>
      <c r="AW124" s="362"/>
      <c r="AX124" s="362"/>
      <c r="AY124" s="362"/>
      <c r="AZ124" s="362"/>
      <c r="BA124" s="362"/>
      <c r="BB124" s="64"/>
      <c r="BC124" s="64"/>
      <c r="BD124" s="64"/>
      <c r="BE124" s="64"/>
      <c r="BF124" s="64"/>
      <c r="BG124" s="64"/>
      <c r="BH124" s="64"/>
      <c r="BI124" s="64"/>
    </row>
    <row r="125" spans="1:61" ht="6.75" customHeight="1" x14ac:dyDescent="0.15">
      <c r="A125" s="154"/>
      <c r="B125" s="154"/>
      <c r="C125" s="161"/>
      <c r="D125" s="154"/>
      <c r="E125" s="154"/>
      <c r="F125" s="161"/>
      <c r="G125" s="393"/>
      <c r="H125" s="393"/>
      <c r="I125" s="393"/>
      <c r="J125" s="393"/>
      <c r="K125" s="393"/>
      <c r="L125" s="393"/>
      <c r="M125" s="154"/>
      <c r="N125" s="154"/>
      <c r="O125" s="161"/>
      <c r="P125" s="154"/>
      <c r="Q125" s="353"/>
      <c r="R125" s="354"/>
      <c r="S125" s="354"/>
      <c r="T125" s="354"/>
      <c r="U125" s="354"/>
      <c r="V125" s="357"/>
      <c r="W125" s="361"/>
      <c r="X125" s="154"/>
      <c r="Y125" s="353"/>
      <c r="Z125" s="354"/>
      <c r="AA125" s="354"/>
      <c r="AB125" s="354"/>
      <c r="AC125" s="354"/>
      <c r="AD125" s="357"/>
      <c r="AE125" s="359"/>
      <c r="AF125" s="354"/>
      <c r="AG125" s="354"/>
      <c r="AH125" s="354"/>
      <c r="AI125" s="354"/>
      <c r="AJ125" s="354"/>
      <c r="AK125" s="357"/>
      <c r="AL125" s="359"/>
      <c r="AM125" s="354"/>
      <c r="AN125" s="354"/>
      <c r="AO125" s="354"/>
      <c r="AP125" s="354"/>
      <c r="AQ125" s="354"/>
      <c r="AR125" s="357"/>
      <c r="AS125" s="359"/>
      <c r="AT125" s="269"/>
      <c r="AW125" s="362"/>
      <c r="AX125" s="362"/>
      <c r="AY125" s="362"/>
      <c r="AZ125" s="362"/>
      <c r="BA125" s="362"/>
      <c r="BB125" s="64"/>
      <c r="BC125" s="64"/>
      <c r="BD125" s="64"/>
      <c r="BE125" s="64"/>
      <c r="BF125" s="64"/>
      <c r="BG125" s="64"/>
      <c r="BH125" s="64"/>
      <c r="BI125" s="64"/>
    </row>
    <row r="126" spans="1:61" ht="6.75" customHeight="1" x14ac:dyDescent="0.15">
      <c r="A126" s="154"/>
      <c r="B126" s="154"/>
      <c r="C126" s="161"/>
      <c r="D126" s="154"/>
      <c r="E126" s="154"/>
      <c r="F126" s="161"/>
      <c r="G126" s="393"/>
      <c r="H126" s="393"/>
      <c r="I126" s="393"/>
      <c r="J126" s="393"/>
      <c r="K126" s="393"/>
      <c r="L126" s="393"/>
      <c r="M126" s="180"/>
      <c r="N126" s="154"/>
      <c r="O126" s="161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W126" s="99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</row>
    <row r="127" spans="1:61" ht="6.75" customHeight="1" x14ac:dyDescent="0.15">
      <c r="A127" s="154"/>
      <c r="B127" s="154"/>
      <c r="C127" s="161"/>
      <c r="D127" s="154"/>
      <c r="E127" s="154"/>
      <c r="F127" s="161"/>
      <c r="G127" s="154"/>
      <c r="H127" s="154"/>
      <c r="I127" s="154"/>
      <c r="J127" s="163"/>
      <c r="K127" s="154"/>
      <c r="L127" s="154"/>
      <c r="M127" s="166"/>
      <c r="N127" s="154"/>
      <c r="O127" s="168"/>
      <c r="P127" s="158"/>
      <c r="Q127" s="350" t="s">
        <v>176</v>
      </c>
      <c r="R127" s="351"/>
      <c r="S127" s="351"/>
      <c r="T127" s="351"/>
      <c r="U127" s="351"/>
      <c r="V127" s="356">
        <f>AD127+AK127+1</f>
        <v>17</v>
      </c>
      <c r="W127" s="360">
        <f>AE127+1+AL127</f>
        <v>11</v>
      </c>
      <c r="X127" s="158"/>
      <c r="Y127" s="350" t="s">
        <v>609</v>
      </c>
      <c r="Z127" s="351"/>
      <c r="AA127" s="351"/>
      <c r="AB127" s="351"/>
      <c r="AC127" s="351"/>
      <c r="AD127" s="356">
        <v>8</v>
      </c>
      <c r="AE127" s="358">
        <v>4</v>
      </c>
      <c r="AF127" s="350" t="s">
        <v>610</v>
      </c>
      <c r="AG127" s="351"/>
      <c r="AH127" s="351"/>
      <c r="AI127" s="351"/>
      <c r="AJ127" s="351"/>
      <c r="AK127" s="356">
        <v>8</v>
      </c>
      <c r="AL127" s="358">
        <v>6</v>
      </c>
      <c r="AM127" s="164"/>
      <c r="AN127" s="164"/>
      <c r="AO127" s="164"/>
      <c r="AP127" s="164"/>
      <c r="AQ127" s="164"/>
      <c r="AR127" s="164"/>
      <c r="AS127" s="164"/>
      <c r="AT127" s="164"/>
      <c r="AW127" s="362"/>
      <c r="AX127" s="362"/>
      <c r="AY127" s="362"/>
      <c r="AZ127" s="362"/>
      <c r="BA127" s="362"/>
      <c r="BB127" s="362"/>
      <c r="BC127" s="64"/>
      <c r="BD127" s="64"/>
      <c r="BE127" s="64"/>
      <c r="BF127" s="64"/>
      <c r="BG127" s="64"/>
      <c r="BH127" s="64"/>
      <c r="BI127" s="64"/>
    </row>
    <row r="128" spans="1:61" ht="6.75" customHeight="1" x14ac:dyDescent="0.15">
      <c r="A128" s="154"/>
      <c r="B128" s="154"/>
      <c r="C128" s="161"/>
      <c r="D128" s="154"/>
      <c r="E128" s="154"/>
      <c r="F128" s="161"/>
      <c r="G128" s="184"/>
      <c r="H128" s="184"/>
      <c r="I128" s="184"/>
      <c r="J128" s="184"/>
      <c r="K128" s="184"/>
      <c r="L128" s="184"/>
      <c r="M128" s="166"/>
      <c r="N128" s="154"/>
      <c r="O128" s="161"/>
      <c r="P128" s="154"/>
      <c r="Q128" s="353"/>
      <c r="R128" s="354"/>
      <c r="S128" s="354"/>
      <c r="T128" s="354"/>
      <c r="U128" s="354"/>
      <c r="V128" s="357"/>
      <c r="W128" s="361"/>
      <c r="X128" s="154"/>
      <c r="Y128" s="353"/>
      <c r="Z128" s="354"/>
      <c r="AA128" s="354"/>
      <c r="AB128" s="354"/>
      <c r="AC128" s="354"/>
      <c r="AD128" s="357"/>
      <c r="AE128" s="359"/>
      <c r="AF128" s="353"/>
      <c r="AG128" s="354"/>
      <c r="AH128" s="354"/>
      <c r="AI128" s="354"/>
      <c r="AJ128" s="354"/>
      <c r="AK128" s="357"/>
      <c r="AL128" s="359"/>
      <c r="AM128" s="164"/>
      <c r="AN128" s="164"/>
      <c r="AO128" s="164"/>
      <c r="AP128" s="154"/>
      <c r="AQ128" s="154"/>
      <c r="AR128" s="154"/>
      <c r="AS128" s="154"/>
      <c r="AT128" s="154"/>
      <c r="AW128" s="362"/>
      <c r="AX128" s="362"/>
      <c r="AY128" s="362"/>
      <c r="AZ128" s="362"/>
      <c r="BA128" s="362"/>
      <c r="BB128" s="362"/>
      <c r="BC128" s="64"/>
      <c r="BD128" s="64"/>
      <c r="BE128" s="64"/>
      <c r="BF128" s="64"/>
      <c r="BG128" s="64"/>
      <c r="BH128" s="64"/>
      <c r="BI128" s="64"/>
    </row>
    <row r="129" spans="1:61" ht="6" customHeight="1" x14ac:dyDescent="0.15">
      <c r="A129" s="154"/>
      <c r="B129" s="154"/>
      <c r="C129" s="161"/>
      <c r="D129" s="154"/>
      <c r="E129" s="154"/>
      <c r="F129" s="161"/>
      <c r="G129" s="184"/>
      <c r="H129" s="184"/>
      <c r="I129" s="184"/>
      <c r="J129" s="184"/>
      <c r="K129" s="184"/>
      <c r="L129" s="184"/>
      <c r="M129" s="166"/>
      <c r="N129" s="154"/>
      <c r="O129" s="161"/>
      <c r="P129" s="205"/>
      <c r="Q129" s="436"/>
      <c r="R129" s="436"/>
      <c r="S129" s="436"/>
      <c r="T129" s="436"/>
      <c r="U129" s="436"/>
      <c r="V129" s="436"/>
      <c r="W129" s="436"/>
      <c r="X129" s="436"/>
      <c r="Y129" s="254"/>
      <c r="Z129" s="254"/>
      <c r="AA129" s="254"/>
      <c r="AB129" s="254"/>
      <c r="AC129" s="254"/>
      <c r="AD129" s="255"/>
      <c r="AE129" s="269"/>
      <c r="AF129" s="15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54"/>
      <c r="AQ129" s="154"/>
      <c r="AR129" s="154"/>
      <c r="AS129" s="154"/>
      <c r="AT129" s="154"/>
      <c r="AW129" s="253"/>
      <c r="AX129" s="253"/>
      <c r="AY129" s="253"/>
      <c r="AZ129" s="253"/>
      <c r="BA129" s="253"/>
      <c r="BB129" s="253"/>
      <c r="BC129" s="64"/>
      <c r="BD129" s="64"/>
      <c r="BE129" s="64"/>
      <c r="BF129" s="64"/>
      <c r="BG129" s="64"/>
      <c r="BH129" s="64"/>
      <c r="BI129" s="64"/>
    </row>
    <row r="130" spans="1:61" ht="6.75" customHeight="1" x14ac:dyDescent="0.15">
      <c r="A130" s="154"/>
      <c r="B130" s="154"/>
      <c r="C130" s="161"/>
      <c r="D130" s="154"/>
      <c r="E130" s="154"/>
      <c r="F130" s="161"/>
      <c r="G130" s="154"/>
      <c r="H130" s="154"/>
      <c r="I130" s="154"/>
      <c r="J130" s="154"/>
      <c r="K130" s="154"/>
      <c r="L130" s="154"/>
      <c r="M130" s="154"/>
      <c r="N130" s="154"/>
      <c r="O130" s="168"/>
      <c r="P130" s="158"/>
      <c r="Q130" s="350" t="s">
        <v>246</v>
      </c>
      <c r="R130" s="351"/>
      <c r="S130" s="351"/>
      <c r="T130" s="351"/>
      <c r="U130" s="351"/>
      <c r="V130" s="356">
        <f>AD130+AK130+AR130+AD132+1</f>
        <v>16</v>
      </c>
      <c r="W130" s="360">
        <f>AE130+AL130+AS130+AE132+AL132+1</f>
        <v>18</v>
      </c>
      <c r="X130" s="158"/>
      <c r="Y130" s="350" t="s">
        <v>177</v>
      </c>
      <c r="Z130" s="351"/>
      <c r="AA130" s="351"/>
      <c r="AB130" s="351"/>
      <c r="AC130" s="351"/>
      <c r="AD130" s="356">
        <v>6</v>
      </c>
      <c r="AE130" s="358">
        <v>5</v>
      </c>
      <c r="AF130" s="351" t="s">
        <v>611</v>
      </c>
      <c r="AG130" s="351"/>
      <c r="AH130" s="351"/>
      <c r="AI130" s="351"/>
      <c r="AJ130" s="351"/>
      <c r="AK130" s="356">
        <v>3</v>
      </c>
      <c r="AL130" s="358">
        <v>3</v>
      </c>
      <c r="AM130" s="351" t="s">
        <v>612</v>
      </c>
      <c r="AN130" s="351"/>
      <c r="AO130" s="351"/>
      <c r="AP130" s="351"/>
      <c r="AQ130" s="351"/>
      <c r="AR130" s="356">
        <v>2</v>
      </c>
      <c r="AS130" s="358">
        <v>3</v>
      </c>
      <c r="AT130" s="268"/>
      <c r="AW130" s="362"/>
      <c r="AX130" s="362"/>
      <c r="AY130" s="362"/>
      <c r="AZ130" s="362"/>
      <c r="BA130" s="362"/>
      <c r="BB130" s="64"/>
      <c r="BC130" s="64"/>
      <c r="BD130" s="64"/>
      <c r="BE130" s="64"/>
      <c r="BF130" s="64"/>
      <c r="BG130" s="64"/>
      <c r="BH130" s="64"/>
      <c r="BI130" s="64"/>
    </row>
    <row r="131" spans="1:61" ht="6.75" customHeight="1" x14ac:dyDescent="0.15">
      <c r="A131" s="154"/>
      <c r="B131" s="154"/>
      <c r="C131" s="161"/>
      <c r="D131" s="154"/>
      <c r="E131" s="154"/>
      <c r="F131" s="161"/>
      <c r="G131" s="154"/>
      <c r="H131" s="154"/>
      <c r="I131" s="154"/>
      <c r="J131" s="154"/>
      <c r="K131" s="154"/>
      <c r="L131" s="154"/>
      <c r="M131" s="166"/>
      <c r="N131" s="206"/>
      <c r="O131" s="160"/>
      <c r="P131" s="154"/>
      <c r="Q131" s="353"/>
      <c r="R131" s="354"/>
      <c r="S131" s="354"/>
      <c r="T131" s="354"/>
      <c r="U131" s="354"/>
      <c r="V131" s="357"/>
      <c r="W131" s="361"/>
      <c r="X131" s="154"/>
      <c r="Y131" s="353"/>
      <c r="Z131" s="354"/>
      <c r="AA131" s="354"/>
      <c r="AB131" s="354"/>
      <c r="AC131" s="354"/>
      <c r="AD131" s="357"/>
      <c r="AE131" s="359"/>
      <c r="AF131" s="354"/>
      <c r="AG131" s="354"/>
      <c r="AH131" s="354"/>
      <c r="AI131" s="354"/>
      <c r="AJ131" s="354"/>
      <c r="AK131" s="357"/>
      <c r="AL131" s="359"/>
      <c r="AM131" s="354"/>
      <c r="AN131" s="354"/>
      <c r="AO131" s="354"/>
      <c r="AP131" s="354"/>
      <c r="AQ131" s="354"/>
      <c r="AR131" s="357"/>
      <c r="AS131" s="359"/>
      <c r="AT131" s="269"/>
      <c r="AW131" s="362"/>
      <c r="AX131" s="362"/>
      <c r="AY131" s="362"/>
      <c r="AZ131" s="362"/>
      <c r="BA131" s="362"/>
      <c r="BB131" s="64"/>
      <c r="BC131" s="64"/>
      <c r="BD131" s="64"/>
      <c r="BE131" s="64"/>
      <c r="BF131" s="64"/>
      <c r="BG131" s="64"/>
      <c r="BH131" s="64"/>
      <c r="BI131" s="64"/>
    </row>
    <row r="132" spans="1:61" ht="6.75" customHeight="1" x14ac:dyDescent="0.15">
      <c r="A132" s="154"/>
      <c r="B132" s="154"/>
      <c r="C132" s="161"/>
      <c r="D132" s="154"/>
      <c r="E132" s="154"/>
      <c r="F132" s="161"/>
      <c r="G132" s="154"/>
      <c r="H132" s="154"/>
      <c r="I132" s="154"/>
      <c r="J132" s="154"/>
      <c r="K132" s="154"/>
      <c r="L132" s="154"/>
      <c r="M132" s="166"/>
      <c r="N132" s="206"/>
      <c r="O132" s="161"/>
      <c r="P132" s="154"/>
      <c r="Q132" s="393"/>
      <c r="R132" s="393"/>
      <c r="S132" s="393"/>
      <c r="T132" s="393"/>
      <c r="U132" s="393"/>
      <c r="V132" s="393"/>
      <c r="W132" s="393"/>
      <c r="X132" s="437"/>
      <c r="Y132" s="350" t="s">
        <v>253</v>
      </c>
      <c r="Z132" s="351"/>
      <c r="AA132" s="351"/>
      <c r="AB132" s="351"/>
      <c r="AC132" s="351"/>
      <c r="AD132" s="356">
        <v>4</v>
      </c>
      <c r="AE132" s="358">
        <v>4</v>
      </c>
      <c r="AF132" s="350" t="s">
        <v>651</v>
      </c>
      <c r="AG132" s="351"/>
      <c r="AH132" s="351"/>
      <c r="AI132" s="351"/>
      <c r="AJ132" s="351"/>
      <c r="AK132" s="356">
        <v>4</v>
      </c>
      <c r="AL132" s="358">
        <v>2</v>
      </c>
      <c r="AM132" s="164"/>
      <c r="AN132" s="164"/>
      <c r="AO132" s="164"/>
      <c r="AP132" s="164"/>
      <c r="AQ132" s="164"/>
      <c r="AR132" s="255"/>
      <c r="AS132" s="269"/>
      <c r="AT132" s="269"/>
      <c r="AW132" s="99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</row>
    <row r="133" spans="1:61" ht="6.75" customHeight="1" x14ac:dyDescent="0.15">
      <c r="A133" s="154"/>
      <c r="B133" s="154"/>
      <c r="C133" s="161"/>
      <c r="D133" s="154"/>
      <c r="E133" s="154"/>
      <c r="F133" s="161"/>
      <c r="G133" s="154"/>
      <c r="H133" s="154"/>
      <c r="I133" s="154"/>
      <c r="J133" s="154"/>
      <c r="K133" s="154"/>
      <c r="L133" s="154"/>
      <c r="M133" s="166"/>
      <c r="N133" s="206"/>
      <c r="O133" s="161"/>
      <c r="P133" s="154"/>
      <c r="Q133" s="393"/>
      <c r="R133" s="393"/>
      <c r="S133" s="393"/>
      <c r="T133" s="393"/>
      <c r="U133" s="393"/>
      <c r="V133" s="393"/>
      <c r="W133" s="393"/>
      <c r="X133" s="437"/>
      <c r="Y133" s="353"/>
      <c r="Z133" s="354"/>
      <c r="AA133" s="354"/>
      <c r="AB133" s="354"/>
      <c r="AC133" s="354"/>
      <c r="AD133" s="357"/>
      <c r="AE133" s="359"/>
      <c r="AF133" s="353"/>
      <c r="AG133" s="354"/>
      <c r="AH133" s="354"/>
      <c r="AI133" s="354"/>
      <c r="AJ133" s="354"/>
      <c r="AK133" s="357"/>
      <c r="AL133" s="359"/>
      <c r="AM133" s="164"/>
      <c r="AN133" s="164"/>
      <c r="AO133" s="164"/>
      <c r="AP133" s="164"/>
      <c r="AQ133" s="164"/>
      <c r="AR133" s="255"/>
      <c r="AS133" s="269"/>
      <c r="AT133" s="269"/>
      <c r="AW133" s="99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</row>
    <row r="134" spans="1:61" ht="6.75" customHeight="1" x14ac:dyDescent="0.15">
      <c r="A134" s="154"/>
      <c r="B134" s="154"/>
      <c r="C134" s="161"/>
      <c r="D134" s="154"/>
      <c r="E134" s="154"/>
      <c r="F134" s="161"/>
      <c r="G134" s="154"/>
      <c r="H134" s="154"/>
      <c r="I134" s="154"/>
      <c r="J134" s="154"/>
      <c r="K134" s="154"/>
      <c r="L134" s="154"/>
      <c r="M134" s="154"/>
      <c r="N134" s="206"/>
      <c r="O134" s="161"/>
      <c r="P134" s="154"/>
      <c r="Q134" s="254"/>
      <c r="R134" s="254"/>
      <c r="S134" s="254"/>
      <c r="T134" s="254"/>
      <c r="U134" s="254"/>
      <c r="V134" s="255"/>
      <c r="W134" s="154"/>
      <c r="X134" s="154"/>
      <c r="Y134" s="254"/>
      <c r="Z134" s="254"/>
      <c r="AA134" s="254"/>
      <c r="AB134" s="254"/>
      <c r="AC134" s="254"/>
      <c r="AD134" s="255"/>
      <c r="AE134" s="269"/>
      <c r="AF134" s="254"/>
      <c r="AG134" s="254"/>
      <c r="AH134" s="254"/>
      <c r="AI134" s="254"/>
      <c r="AJ134" s="254"/>
      <c r="AK134" s="255"/>
      <c r="AL134" s="269"/>
      <c r="AM134" s="254"/>
      <c r="AN134" s="254"/>
      <c r="AO134" s="254"/>
      <c r="AP134" s="254"/>
      <c r="AQ134" s="254"/>
      <c r="AR134" s="255"/>
      <c r="AS134" s="269"/>
      <c r="AT134" s="269"/>
      <c r="AW134" s="99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</row>
    <row r="135" spans="1:61" ht="6.75" customHeight="1" x14ac:dyDescent="0.15">
      <c r="A135" s="154"/>
      <c r="B135" s="154"/>
      <c r="C135" s="161"/>
      <c r="D135" s="154"/>
      <c r="E135" s="154"/>
      <c r="F135" s="161"/>
      <c r="G135" s="154"/>
      <c r="H135" s="154"/>
      <c r="I135" s="154"/>
      <c r="J135" s="154"/>
      <c r="K135" s="154"/>
      <c r="L135" s="154"/>
      <c r="M135" s="166"/>
      <c r="N135" s="154"/>
      <c r="O135" s="168"/>
      <c r="P135" s="158"/>
      <c r="Q135" s="350" t="s">
        <v>178</v>
      </c>
      <c r="R135" s="351"/>
      <c r="S135" s="351"/>
      <c r="T135" s="351"/>
      <c r="U135" s="351"/>
      <c r="V135" s="356">
        <f>AD135+AK135+1</f>
        <v>6</v>
      </c>
      <c r="W135" s="360">
        <f>AE135+AL135+1</f>
        <v>8</v>
      </c>
      <c r="X135" s="261"/>
      <c r="Y135" s="380" t="s">
        <v>265</v>
      </c>
      <c r="Z135" s="381"/>
      <c r="AA135" s="381"/>
      <c r="AB135" s="381"/>
      <c r="AC135" s="381"/>
      <c r="AD135" s="356">
        <v>2</v>
      </c>
      <c r="AE135" s="358">
        <v>2</v>
      </c>
      <c r="AF135" s="351" t="s">
        <v>172</v>
      </c>
      <c r="AG135" s="351"/>
      <c r="AH135" s="351"/>
      <c r="AI135" s="351"/>
      <c r="AJ135" s="351"/>
      <c r="AK135" s="356">
        <v>3</v>
      </c>
      <c r="AL135" s="358">
        <v>5</v>
      </c>
      <c r="AM135" s="154"/>
      <c r="AN135" s="154"/>
      <c r="AO135" s="154"/>
      <c r="AP135" s="154"/>
      <c r="AQ135" s="154"/>
      <c r="AR135" s="154"/>
      <c r="AS135" s="154"/>
      <c r="AT135" s="255"/>
      <c r="AW135" s="99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</row>
    <row r="136" spans="1:61" ht="6.75" customHeight="1" x14ac:dyDescent="0.15">
      <c r="A136" s="154"/>
      <c r="B136" s="154"/>
      <c r="C136" s="161"/>
      <c r="D136" s="154"/>
      <c r="E136" s="154"/>
      <c r="F136" s="161"/>
      <c r="G136" s="154"/>
      <c r="H136" s="154"/>
      <c r="I136" s="154"/>
      <c r="J136" s="154"/>
      <c r="K136" s="154"/>
      <c r="L136" s="154"/>
      <c r="M136" s="154"/>
      <c r="N136" s="154"/>
      <c r="O136" s="260"/>
      <c r="P136" s="154"/>
      <c r="Q136" s="353"/>
      <c r="R136" s="354"/>
      <c r="S136" s="354"/>
      <c r="T136" s="354"/>
      <c r="U136" s="354"/>
      <c r="V136" s="357"/>
      <c r="W136" s="361"/>
      <c r="X136" s="154"/>
      <c r="Y136" s="382"/>
      <c r="Z136" s="383"/>
      <c r="AA136" s="383"/>
      <c r="AB136" s="383"/>
      <c r="AC136" s="383"/>
      <c r="AD136" s="357"/>
      <c r="AE136" s="359"/>
      <c r="AF136" s="354"/>
      <c r="AG136" s="354"/>
      <c r="AH136" s="354"/>
      <c r="AI136" s="354"/>
      <c r="AJ136" s="354"/>
      <c r="AK136" s="357"/>
      <c r="AL136" s="359"/>
      <c r="AM136" s="170"/>
      <c r="AN136" s="170"/>
      <c r="AO136" s="170"/>
      <c r="AP136" s="170"/>
      <c r="AQ136" s="170"/>
      <c r="AR136" s="170"/>
      <c r="AS136" s="170"/>
      <c r="AT136" s="255"/>
      <c r="AW136" s="99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</row>
    <row r="137" spans="1:61" ht="5.25" customHeight="1" x14ac:dyDescent="0.15">
      <c r="A137" s="154"/>
      <c r="B137" s="154"/>
      <c r="C137" s="161"/>
      <c r="D137" s="154"/>
      <c r="E137" s="154"/>
      <c r="F137" s="161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154"/>
      <c r="AJ137" s="154"/>
      <c r="AK137" s="154"/>
      <c r="AL137" s="154"/>
      <c r="AM137" s="170"/>
      <c r="AN137" s="170"/>
      <c r="AO137" s="170"/>
      <c r="AP137" s="170"/>
      <c r="AQ137" s="170"/>
      <c r="AR137" s="170"/>
      <c r="AS137" s="170"/>
      <c r="AT137" s="255"/>
      <c r="AW137" s="99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</row>
    <row r="138" spans="1:61" ht="6.75" customHeight="1" x14ac:dyDescent="0.15">
      <c r="A138" s="154"/>
      <c r="B138" s="154"/>
      <c r="C138" s="161"/>
      <c r="D138" s="154"/>
      <c r="E138" s="154"/>
      <c r="F138" s="161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W138" s="99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</row>
    <row r="139" spans="1:61" ht="6.75" customHeight="1" x14ac:dyDescent="0.15">
      <c r="A139" s="154"/>
      <c r="B139" s="154"/>
      <c r="C139" s="161"/>
      <c r="D139" s="154"/>
      <c r="E139" s="154"/>
      <c r="F139" s="176"/>
      <c r="G139" s="350" t="s">
        <v>179</v>
      </c>
      <c r="H139" s="438"/>
      <c r="I139" s="438"/>
      <c r="J139" s="439"/>
      <c r="K139" s="356" t="e">
        <f>V139+#REF!+V142+#REF!+#REF!</f>
        <v>#REF!</v>
      </c>
      <c r="L139" s="417"/>
      <c r="M139" s="358">
        <f>W139+W142+J141+J143+W145</f>
        <v>10</v>
      </c>
      <c r="N139" s="261"/>
      <c r="O139" s="261"/>
      <c r="P139" s="158"/>
      <c r="Q139" s="350" t="s">
        <v>247</v>
      </c>
      <c r="R139" s="351"/>
      <c r="S139" s="351"/>
      <c r="T139" s="351"/>
      <c r="U139" s="351"/>
      <c r="V139" s="356">
        <f>AD139</f>
        <v>3</v>
      </c>
      <c r="W139" s="360">
        <f>AE139+AL139</f>
        <v>2</v>
      </c>
      <c r="X139" s="158"/>
      <c r="Y139" s="443" t="s">
        <v>527</v>
      </c>
      <c r="Z139" s="444"/>
      <c r="AA139" s="444"/>
      <c r="AB139" s="444"/>
      <c r="AC139" s="444"/>
      <c r="AD139" s="356">
        <v>3</v>
      </c>
      <c r="AE139" s="358">
        <v>2</v>
      </c>
      <c r="AF139" s="234"/>
      <c r="AG139" s="170"/>
      <c r="AH139" s="170"/>
      <c r="AI139" s="170"/>
      <c r="AJ139" s="170"/>
      <c r="AK139" s="163"/>
      <c r="AL139" s="200"/>
      <c r="AM139" s="154"/>
      <c r="AN139" s="154"/>
      <c r="AO139" s="154"/>
      <c r="AP139" s="154"/>
      <c r="AQ139" s="154"/>
      <c r="AR139" s="170"/>
      <c r="AS139" s="170"/>
      <c r="AT139" s="170"/>
      <c r="AW139" s="362"/>
      <c r="AX139" s="362"/>
      <c r="AY139" s="362"/>
      <c r="AZ139" s="362"/>
      <c r="BA139" s="362"/>
      <c r="BB139" s="64"/>
      <c r="BC139" s="64"/>
      <c r="BD139" s="64"/>
      <c r="BE139" s="64"/>
      <c r="BF139" s="64"/>
      <c r="BG139" s="64"/>
      <c r="BH139" s="64"/>
      <c r="BI139" s="64"/>
    </row>
    <row r="140" spans="1:61" ht="6.75" customHeight="1" x14ac:dyDescent="0.15">
      <c r="A140" s="154"/>
      <c r="B140" s="154"/>
      <c r="C140" s="161"/>
      <c r="D140" s="154"/>
      <c r="E140" s="154"/>
      <c r="F140" s="154"/>
      <c r="G140" s="440"/>
      <c r="H140" s="441"/>
      <c r="I140" s="441"/>
      <c r="J140" s="442"/>
      <c r="K140" s="357"/>
      <c r="L140" s="418"/>
      <c r="M140" s="359"/>
      <c r="N140" s="154"/>
      <c r="O140" s="160"/>
      <c r="P140" s="260"/>
      <c r="Q140" s="353"/>
      <c r="R140" s="354"/>
      <c r="S140" s="354"/>
      <c r="T140" s="354"/>
      <c r="U140" s="354"/>
      <c r="V140" s="357"/>
      <c r="W140" s="361"/>
      <c r="X140" s="154"/>
      <c r="Y140" s="445"/>
      <c r="Z140" s="446"/>
      <c r="AA140" s="446"/>
      <c r="AB140" s="446"/>
      <c r="AC140" s="446"/>
      <c r="AD140" s="357"/>
      <c r="AE140" s="359"/>
      <c r="AF140" s="234"/>
      <c r="AG140" s="170"/>
      <c r="AH140" s="170"/>
      <c r="AI140" s="170"/>
      <c r="AJ140" s="170"/>
      <c r="AK140" s="163"/>
      <c r="AL140" s="201"/>
      <c r="AM140" s="154"/>
      <c r="AN140" s="154"/>
      <c r="AO140" s="154"/>
      <c r="AP140" s="154"/>
      <c r="AQ140" s="154"/>
      <c r="AR140" s="154"/>
      <c r="AS140" s="154"/>
      <c r="AT140" s="170"/>
      <c r="AW140" s="362"/>
      <c r="AX140" s="362"/>
      <c r="AY140" s="362"/>
      <c r="AZ140" s="362"/>
      <c r="BA140" s="362"/>
      <c r="BB140" s="64"/>
      <c r="BC140" s="64"/>
      <c r="BD140" s="64"/>
      <c r="BE140" s="64"/>
      <c r="BF140" s="64"/>
      <c r="BG140" s="64"/>
      <c r="BH140" s="64"/>
      <c r="BI140" s="64"/>
    </row>
    <row r="141" spans="1:61" ht="6.75" customHeight="1" x14ac:dyDescent="0.15">
      <c r="A141" s="154"/>
      <c r="B141" s="154"/>
      <c r="C141" s="161"/>
      <c r="D141" s="154"/>
      <c r="E141" s="154"/>
      <c r="F141" s="154"/>
      <c r="G141" s="351" t="s">
        <v>117</v>
      </c>
      <c r="H141" s="351"/>
      <c r="I141" s="351"/>
      <c r="J141" s="356">
        <v>1</v>
      </c>
      <c r="K141" s="154"/>
      <c r="L141" s="154"/>
      <c r="M141" s="154"/>
      <c r="N141" s="154"/>
      <c r="O141" s="161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70"/>
      <c r="AG141" s="170"/>
      <c r="AH141" s="170"/>
      <c r="AI141" s="170"/>
      <c r="AJ141" s="170"/>
      <c r="AK141" s="170"/>
      <c r="AL141" s="154"/>
      <c r="AM141" s="154"/>
      <c r="AN141" s="154"/>
      <c r="AO141" s="154"/>
      <c r="AP141" s="154"/>
      <c r="AQ141" s="154"/>
      <c r="AR141" s="170"/>
      <c r="AS141" s="170"/>
      <c r="AT141" s="154"/>
      <c r="AW141" s="362"/>
      <c r="AX141" s="362"/>
      <c r="AY141" s="362"/>
      <c r="AZ141" s="362"/>
      <c r="BA141" s="362"/>
      <c r="BB141" s="64"/>
      <c r="BC141" s="64"/>
      <c r="BD141" s="64"/>
      <c r="BE141" s="64"/>
      <c r="BF141" s="64"/>
      <c r="BG141" s="64"/>
      <c r="BH141" s="64"/>
      <c r="BI141" s="64"/>
    </row>
    <row r="142" spans="1:61" ht="6.75" customHeight="1" x14ac:dyDescent="0.15">
      <c r="A142" s="154"/>
      <c r="B142" s="154"/>
      <c r="C142" s="161"/>
      <c r="D142" s="154"/>
      <c r="E142" s="154"/>
      <c r="F142" s="154"/>
      <c r="G142" s="364"/>
      <c r="H142" s="364"/>
      <c r="I142" s="364"/>
      <c r="J142" s="370"/>
      <c r="K142" s="154"/>
      <c r="L142" s="154"/>
      <c r="M142" s="208"/>
      <c r="N142" s="208"/>
      <c r="O142" s="209"/>
      <c r="P142" s="210"/>
      <c r="Q142" s="350" t="s">
        <v>613</v>
      </c>
      <c r="R142" s="351"/>
      <c r="S142" s="351"/>
      <c r="T142" s="351"/>
      <c r="U142" s="351"/>
      <c r="V142" s="356">
        <f>AD142+1</f>
        <v>3</v>
      </c>
      <c r="W142" s="360">
        <f>AE142+1</f>
        <v>3</v>
      </c>
      <c r="X142" s="158"/>
      <c r="Y142" s="350" t="s">
        <v>528</v>
      </c>
      <c r="Z142" s="351"/>
      <c r="AA142" s="351"/>
      <c r="AB142" s="351"/>
      <c r="AC142" s="351"/>
      <c r="AD142" s="356">
        <v>2</v>
      </c>
      <c r="AE142" s="358">
        <v>2</v>
      </c>
      <c r="AF142" s="154"/>
      <c r="AG142" s="170"/>
      <c r="AH142" s="170"/>
      <c r="AI142" s="170"/>
      <c r="AJ142" s="170"/>
      <c r="AK142" s="170"/>
      <c r="AL142" s="154"/>
      <c r="AM142" s="154"/>
      <c r="AN142" s="154"/>
      <c r="AO142" s="154"/>
      <c r="AP142" s="154"/>
      <c r="AQ142" s="154"/>
      <c r="AR142" s="154"/>
      <c r="AS142" s="154"/>
      <c r="AT142" s="154"/>
      <c r="AW142" s="99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</row>
    <row r="143" spans="1:61" ht="6.75" customHeight="1" x14ac:dyDescent="0.15">
      <c r="A143" s="154"/>
      <c r="B143" s="154"/>
      <c r="C143" s="161"/>
      <c r="D143" s="154"/>
      <c r="E143" s="154"/>
      <c r="F143" s="154"/>
      <c r="G143" s="364" t="s">
        <v>118</v>
      </c>
      <c r="H143" s="364"/>
      <c r="I143" s="364"/>
      <c r="J143" s="370">
        <v>1</v>
      </c>
      <c r="K143" s="154"/>
      <c r="L143" s="154"/>
      <c r="M143" s="208"/>
      <c r="N143" s="208"/>
      <c r="O143" s="235"/>
      <c r="P143" s="211"/>
      <c r="Q143" s="353"/>
      <c r="R143" s="354"/>
      <c r="S143" s="354"/>
      <c r="T143" s="354"/>
      <c r="U143" s="354"/>
      <c r="V143" s="357"/>
      <c r="W143" s="361"/>
      <c r="X143" s="154"/>
      <c r="Y143" s="353"/>
      <c r="Z143" s="354"/>
      <c r="AA143" s="354"/>
      <c r="AB143" s="354"/>
      <c r="AC143" s="354"/>
      <c r="AD143" s="357"/>
      <c r="AE143" s="359"/>
      <c r="AF143" s="154"/>
      <c r="AG143" s="170"/>
      <c r="AH143" s="170"/>
      <c r="AI143" s="170"/>
      <c r="AJ143" s="170"/>
      <c r="AK143" s="170"/>
      <c r="AL143" s="154"/>
      <c r="AM143" s="154"/>
      <c r="AN143" s="154"/>
      <c r="AO143" s="154"/>
      <c r="AP143" s="154"/>
      <c r="AQ143" s="154"/>
      <c r="AR143" s="154"/>
      <c r="AS143" s="154"/>
      <c r="AT143" s="154"/>
      <c r="AW143" s="99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</row>
    <row r="144" spans="1:61" ht="6.75" customHeight="1" x14ac:dyDescent="0.15">
      <c r="A144" s="154"/>
      <c r="B144" s="154"/>
      <c r="C144" s="161"/>
      <c r="D144" s="154"/>
      <c r="E144" s="154"/>
      <c r="F144" s="154"/>
      <c r="G144" s="364"/>
      <c r="H144" s="364"/>
      <c r="I144" s="364"/>
      <c r="J144" s="370"/>
      <c r="K144" s="154"/>
      <c r="L144" s="154"/>
      <c r="M144" s="208"/>
      <c r="N144" s="208"/>
      <c r="O144" s="236"/>
      <c r="P144" s="208"/>
      <c r="Q144" s="208"/>
      <c r="R144" s="208"/>
      <c r="S144" s="208"/>
      <c r="T144" s="208"/>
      <c r="U144" s="181"/>
      <c r="V144" s="181"/>
      <c r="W144" s="181"/>
      <c r="X144" s="181"/>
      <c r="Y144" s="185"/>
      <c r="Z144" s="185"/>
      <c r="AA144" s="185"/>
      <c r="AB144" s="185"/>
      <c r="AC144" s="185"/>
      <c r="AD144" s="185"/>
      <c r="AE144" s="185"/>
      <c r="AF144" s="185"/>
      <c r="AG144" s="170"/>
      <c r="AH144" s="170"/>
      <c r="AI144" s="170"/>
      <c r="AJ144" s="170"/>
      <c r="AK144" s="170"/>
      <c r="AL144" s="154"/>
      <c r="AM144" s="154"/>
      <c r="AN144" s="154"/>
      <c r="AO144" s="154"/>
      <c r="AP144" s="154"/>
      <c r="AQ144" s="169"/>
      <c r="AR144" s="169"/>
      <c r="AS144" s="169"/>
      <c r="AT144" s="169"/>
      <c r="AU144" s="64"/>
      <c r="AV144" s="64"/>
      <c r="AW144" s="64"/>
      <c r="AX144" s="64"/>
      <c r="AY144" s="64"/>
      <c r="AZ144" s="64"/>
      <c r="BA144" s="64"/>
      <c r="BB144" s="64"/>
      <c r="BC144" s="64"/>
    </row>
    <row r="145" spans="1:61" ht="6.75" customHeight="1" x14ac:dyDescent="0.15">
      <c r="A145" s="154"/>
      <c r="B145" s="154"/>
      <c r="C145" s="161"/>
      <c r="D145" s="154"/>
      <c r="E145" s="154"/>
      <c r="F145" s="154"/>
      <c r="G145" s="393" t="s">
        <v>652</v>
      </c>
      <c r="H145" s="393"/>
      <c r="I145" s="393"/>
      <c r="J145" s="393"/>
      <c r="K145" s="393"/>
      <c r="L145" s="393"/>
      <c r="M145" s="393"/>
      <c r="N145" s="208"/>
      <c r="O145" s="209"/>
      <c r="P145" s="210"/>
      <c r="Q145" s="350" t="s">
        <v>180</v>
      </c>
      <c r="R145" s="351"/>
      <c r="S145" s="351"/>
      <c r="T145" s="351"/>
      <c r="U145" s="351"/>
      <c r="V145" s="356">
        <f>AD145+1</f>
        <v>3</v>
      </c>
      <c r="W145" s="360">
        <f>AE145+1</f>
        <v>3</v>
      </c>
      <c r="X145" s="158"/>
      <c r="Y145" s="350" t="s">
        <v>181</v>
      </c>
      <c r="Z145" s="351"/>
      <c r="AA145" s="351"/>
      <c r="AB145" s="351"/>
      <c r="AC145" s="351"/>
      <c r="AD145" s="356">
        <v>2</v>
      </c>
      <c r="AE145" s="358">
        <v>2</v>
      </c>
      <c r="AF145" s="154"/>
      <c r="AG145" s="170"/>
      <c r="AH145" s="170"/>
      <c r="AI145" s="170"/>
      <c r="AJ145" s="170"/>
      <c r="AK145" s="170"/>
      <c r="AL145" s="154"/>
      <c r="AM145" s="154"/>
      <c r="AN145" s="154"/>
      <c r="AO145" s="154"/>
      <c r="AP145" s="154"/>
      <c r="AQ145" s="154"/>
      <c r="AR145" s="154"/>
      <c r="AS145" s="154"/>
      <c r="AT145" s="154"/>
      <c r="AW145" s="99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</row>
    <row r="146" spans="1:61" ht="6.75" customHeight="1" x14ac:dyDescent="0.15">
      <c r="A146" s="154"/>
      <c r="B146" s="154"/>
      <c r="C146" s="161"/>
      <c r="D146" s="154"/>
      <c r="E146" s="154"/>
      <c r="F146" s="154"/>
      <c r="G146" s="393"/>
      <c r="H146" s="393"/>
      <c r="I146" s="393"/>
      <c r="J146" s="393"/>
      <c r="K146" s="393"/>
      <c r="L146" s="393"/>
      <c r="M146" s="393"/>
      <c r="N146" s="208"/>
      <c r="O146" s="208"/>
      <c r="P146" s="211"/>
      <c r="Q146" s="353"/>
      <c r="R146" s="354"/>
      <c r="S146" s="354"/>
      <c r="T146" s="354"/>
      <c r="U146" s="354"/>
      <c r="V146" s="357"/>
      <c r="W146" s="361"/>
      <c r="X146" s="154"/>
      <c r="Y146" s="353"/>
      <c r="Z146" s="354"/>
      <c r="AA146" s="354"/>
      <c r="AB146" s="354"/>
      <c r="AC146" s="354"/>
      <c r="AD146" s="357"/>
      <c r="AE146" s="359"/>
      <c r="AF146" s="154"/>
      <c r="AG146" s="170"/>
      <c r="AH146" s="170"/>
      <c r="AI146" s="170"/>
      <c r="AJ146" s="170"/>
      <c r="AK146" s="170"/>
      <c r="AL146" s="154"/>
      <c r="AM146" s="154"/>
      <c r="AN146" s="154"/>
      <c r="AO146" s="154"/>
      <c r="AP146" s="154"/>
      <c r="AQ146" s="154"/>
      <c r="AR146" s="154"/>
      <c r="AS146" s="154"/>
      <c r="AT146" s="154"/>
      <c r="AW146" s="99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</row>
    <row r="147" spans="1:61" ht="6.75" customHeight="1" x14ac:dyDescent="0.15">
      <c r="A147" s="154"/>
      <c r="B147" s="154"/>
      <c r="C147" s="161"/>
      <c r="D147" s="154"/>
      <c r="E147" s="154"/>
      <c r="F147" s="154"/>
      <c r="G147" s="154"/>
      <c r="H147" s="154"/>
      <c r="I147" s="154"/>
      <c r="J147" s="163"/>
      <c r="K147" s="154"/>
      <c r="L147" s="154"/>
      <c r="M147" s="208"/>
      <c r="N147" s="208"/>
      <c r="O147" s="208"/>
      <c r="P147" s="208"/>
      <c r="Q147" s="208"/>
      <c r="R147" s="208"/>
      <c r="S147" s="208"/>
      <c r="T147" s="208"/>
      <c r="U147" s="181"/>
      <c r="V147" s="181"/>
      <c r="W147" s="181"/>
      <c r="X147" s="181"/>
      <c r="Y147" s="185"/>
      <c r="Z147" s="185"/>
      <c r="AA147" s="185"/>
      <c r="AB147" s="185"/>
      <c r="AC147" s="185"/>
      <c r="AD147" s="185"/>
      <c r="AE147" s="185"/>
      <c r="AF147" s="185"/>
      <c r="AG147" s="170"/>
      <c r="AH147" s="170"/>
      <c r="AI147" s="170"/>
      <c r="AJ147" s="170"/>
      <c r="AK147" s="170"/>
      <c r="AL147" s="154"/>
      <c r="AM147" s="154"/>
      <c r="AN147" s="154"/>
      <c r="AO147" s="154"/>
      <c r="AP147" s="154"/>
      <c r="AQ147" s="169"/>
      <c r="AR147" s="169"/>
      <c r="AS147" s="169"/>
      <c r="AT147" s="169"/>
      <c r="AU147" s="64"/>
      <c r="AV147" s="64"/>
      <c r="AW147" s="64"/>
      <c r="AX147" s="64"/>
      <c r="AY147" s="64"/>
      <c r="AZ147" s="64"/>
      <c r="BA147" s="64"/>
      <c r="BB147" s="64"/>
      <c r="BC147" s="64"/>
    </row>
    <row r="148" spans="1:61" ht="6.75" customHeight="1" x14ac:dyDescent="0.15">
      <c r="A148" s="154"/>
      <c r="B148" s="154"/>
      <c r="C148" s="168"/>
      <c r="D148" s="261"/>
      <c r="E148" s="261"/>
      <c r="F148" s="261"/>
      <c r="G148" s="350" t="s">
        <v>182</v>
      </c>
      <c r="H148" s="351"/>
      <c r="I148" s="351"/>
      <c r="J148" s="352"/>
      <c r="K148" s="356">
        <f>V148+J150</f>
        <v>6</v>
      </c>
      <c r="L148" s="417"/>
      <c r="M148" s="358">
        <f>W148+J150</f>
        <v>6</v>
      </c>
      <c r="N148" s="261"/>
      <c r="O148" s="261"/>
      <c r="P148" s="158"/>
      <c r="Q148" s="350" t="s">
        <v>183</v>
      </c>
      <c r="R148" s="351"/>
      <c r="S148" s="351"/>
      <c r="T148" s="351"/>
      <c r="U148" s="351"/>
      <c r="V148" s="356">
        <v>5</v>
      </c>
      <c r="W148" s="360">
        <f>AE148+1</f>
        <v>5</v>
      </c>
      <c r="X148" s="158"/>
      <c r="Y148" s="350" t="s">
        <v>184</v>
      </c>
      <c r="Z148" s="351"/>
      <c r="AA148" s="351"/>
      <c r="AB148" s="351"/>
      <c r="AC148" s="351"/>
      <c r="AD148" s="356">
        <v>4</v>
      </c>
      <c r="AE148" s="358">
        <v>4</v>
      </c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69"/>
      <c r="AR148" s="169"/>
      <c r="AS148" s="169"/>
      <c r="AT148" s="169"/>
      <c r="AU148" s="64"/>
      <c r="AV148" s="64"/>
      <c r="AW148" s="64"/>
      <c r="AX148" s="64"/>
      <c r="AY148" s="64"/>
      <c r="AZ148" s="64"/>
      <c r="BA148" s="64"/>
      <c r="BB148" s="64"/>
      <c r="BC148" s="64"/>
    </row>
    <row r="149" spans="1:61" ht="6.75" customHeight="1" x14ac:dyDescent="0.15">
      <c r="A149" s="154"/>
      <c r="B149" s="154"/>
      <c r="C149" s="257"/>
      <c r="D149" s="257"/>
      <c r="E149" s="260"/>
      <c r="F149" s="260"/>
      <c r="G149" s="353"/>
      <c r="H149" s="354"/>
      <c r="I149" s="354"/>
      <c r="J149" s="355"/>
      <c r="K149" s="357"/>
      <c r="L149" s="418"/>
      <c r="M149" s="359"/>
      <c r="N149" s="154"/>
      <c r="O149" s="154"/>
      <c r="P149" s="154"/>
      <c r="Q149" s="353"/>
      <c r="R149" s="354"/>
      <c r="S149" s="354"/>
      <c r="T149" s="354"/>
      <c r="U149" s="354"/>
      <c r="V149" s="357"/>
      <c r="W149" s="361"/>
      <c r="X149" s="154"/>
      <c r="Y149" s="353"/>
      <c r="Z149" s="354"/>
      <c r="AA149" s="354"/>
      <c r="AB149" s="354"/>
      <c r="AC149" s="354"/>
      <c r="AD149" s="357"/>
      <c r="AE149" s="359"/>
      <c r="AF149" s="154"/>
      <c r="AG149" s="170"/>
      <c r="AH149" s="170"/>
      <c r="AI149" s="170"/>
      <c r="AJ149" s="170"/>
      <c r="AK149" s="170"/>
      <c r="AL149" s="170"/>
      <c r="AM149" s="170"/>
      <c r="AN149" s="154"/>
      <c r="AO149" s="154"/>
      <c r="AP149" s="154"/>
      <c r="AQ149" s="169"/>
      <c r="AR149" s="169"/>
      <c r="AS149" s="169"/>
      <c r="AT149" s="169"/>
      <c r="AU149" s="64"/>
      <c r="AV149" s="64"/>
      <c r="AW149" s="64"/>
      <c r="AX149" s="64"/>
      <c r="AY149" s="64"/>
      <c r="AZ149" s="64"/>
      <c r="BA149" s="64"/>
      <c r="BB149" s="64"/>
      <c r="BC149" s="64"/>
    </row>
    <row r="150" spans="1:61" ht="6.75" customHeight="1" x14ac:dyDescent="0.15">
      <c r="A150" s="185"/>
      <c r="B150" s="179"/>
      <c r="C150" s="179"/>
      <c r="D150" s="179"/>
      <c r="E150" s="179"/>
      <c r="F150" s="154"/>
      <c r="G150" s="364" t="s">
        <v>248</v>
      </c>
      <c r="H150" s="364"/>
      <c r="I150" s="364"/>
      <c r="J150" s="370">
        <v>1</v>
      </c>
      <c r="K150" s="154"/>
      <c r="L150" s="154"/>
      <c r="M150" s="154"/>
      <c r="N150" s="154"/>
      <c r="O150" s="154"/>
      <c r="P150" s="154"/>
      <c r="Q150" s="431" t="s">
        <v>276</v>
      </c>
      <c r="R150" s="431"/>
      <c r="S150" s="431"/>
      <c r="T150" s="431"/>
      <c r="U150" s="431"/>
      <c r="V150" s="431"/>
      <c r="W150" s="431"/>
      <c r="X150" s="431"/>
      <c r="Y150" s="154"/>
      <c r="Z150" s="154"/>
      <c r="AA150" s="154"/>
      <c r="AB150" s="154"/>
      <c r="AC150" s="154"/>
      <c r="AD150" s="154"/>
      <c r="AE150" s="154"/>
      <c r="AF150" s="154"/>
      <c r="AG150" s="170"/>
      <c r="AH150" s="170"/>
      <c r="AI150" s="170"/>
      <c r="AJ150" s="170"/>
      <c r="AK150" s="170"/>
      <c r="AL150" s="170"/>
      <c r="AM150" s="170"/>
      <c r="AN150" s="154"/>
      <c r="AO150" s="154"/>
      <c r="AP150" s="154"/>
      <c r="AQ150" s="169"/>
      <c r="AR150" s="169"/>
      <c r="AS150" s="169"/>
      <c r="AT150" s="169"/>
      <c r="AU150" s="64"/>
      <c r="AV150" s="64"/>
      <c r="AW150" s="64"/>
      <c r="AX150" s="64"/>
      <c r="AY150" s="64"/>
      <c r="AZ150" s="64"/>
      <c r="BA150" s="64"/>
      <c r="BB150" s="64"/>
      <c r="BC150" s="64"/>
    </row>
    <row r="151" spans="1:61" ht="6.75" customHeight="1" x14ac:dyDescent="0.15">
      <c r="A151" s="179"/>
      <c r="B151" s="179"/>
      <c r="C151" s="179"/>
      <c r="D151" s="179"/>
      <c r="E151" s="179"/>
      <c r="F151" s="154"/>
      <c r="G151" s="364"/>
      <c r="H151" s="364"/>
      <c r="I151" s="364"/>
      <c r="J151" s="370"/>
      <c r="K151" s="154"/>
      <c r="L151" s="154"/>
      <c r="M151" s="154"/>
      <c r="N151" s="154"/>
      <c r="O151" s="154"/>
      <c r="P151" s="154"/>
      <c r="Q151" s="431"/>
      <c r="R151" s="431"/>
      <c r="S151" s="431"/>
      <c r="T151" s="431"/>
      <c r="U151" s="431"/>
      <c r="V151" s="431"/>
      <c r="W151" s="431"/>
      <c r="X151" s="431"/>
      <c r="Y151" s="179"/>
      <c r="Z151" s="179"/>
      <c r="AA151" s="179"/>
      <c r="AB151" s="179"/>
      <c r="AC151" s="179"/>
      <c r="AD151" s="179"/>
      <c r="AE151" s="179"/>
      <c r="AF151" s="179"/>
      <c r="AG151" s="170"/>
      <c r="AH151" s="170"/>
      <c r="AI151" s="170"/>
      <c r="AJ151" s="170"/>
      <c r="AK151" s="170"/>
      <c r="AL151" s="170"/>
      <c r="AM151" s="170"/>
      <c r="AN151" s="154"/>
      <c r="AO151" s="154"/>
      <c r="AP151" s="154"/>
      <c r="AQ151" s="169"/>
      <c r="AR151" s="169"/>
      <c r="AS151" s="169"/>
      <c r="AT151" s="169"/>
      <c r="AU151" s="64"/>
      <c r="AV151" s="64"/>
      <c r="AW151" s="64"/>
      <c r="AX151" s="64"/>
      <c r="AY151" s="64"/>
      <c r="AZ151" s="64"/>
      <c r="BA151" s="64"/>
      <c r="BB151" s="64"/>
      <c r="BC151" s="64"/>
    </row>
    <row r="152" spans="1:61" ht="6.75" customHeight="1" x14ac:dyDescent="0.15">
      <c r="A152" s="179"/>
      <c r="B152" s="179"/>
      <c r="C152" s="179"/>
      <c r="D152" s="179"/>
      <c r="E152" s="179"/>
      <c r="F152" s="154"/>
      <c r="G152" s="393" t="s">
        <v>653</v>
      </c>
      <c r="H152" s="393"/>
      <c r="I152" s="393"/>
      <c r="J152" s="393"/>
      <c r="K152" s="393"/>
      <c r="L152" s="393"/>
      <c r="M152" s="154"/>
      <c r="N152" s="154"/>
      <c r="O152" s="154"/>
      <c r="P152" s="154"/>
      <c r="Q152" s="154"/>
      <c r="R152" s="185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85"/>
      <c r="AI152" s="185"/>
      <c r="AJ152" s="185"/>
      <c r="AK152" s="185"/>
      <c r="AL152" s="185"/>
      <c r="AM152" s="185"/>
      <c r="AN152" s="154"/>
      <c r="AO152" s="154"/>
      <c r="AP152" s="154"/>
      <c r="AQ152" s="169"/>
      <c r="AR152" s="169"/>
      <c r="AS152" s="169"/>
      <c r="AT152" s="169"/>
      <c r="AU152" s="64"/>
      <c r="AV152" s="64"/>
      <c r="AW152" s="64"/>
      <c r="AX152" s="64"/>
      <c r="AY152" s="64"/>
      <c r="AZ152" s="64"/>
      <c r="BA152" s="64"/>
      <c r="BB152" s="64"/>
      <c r="BC152" s="64"/>
    </row>
    <row r="153" spans="1:61" ht="6.75" customHeight="1" x14ac:dyDescent="0.15">
      <c r="A153" s="179"/>
      <c r="B153" s="179"/>
      <c r="C153" s="179"/>
      <c r="D153" s="179"/>
      <c r="E153" s="179"/>
      <c r="F153" s="154"/>
      <c r="G153" s="393"/>
      <c r="H153" s="393"/>
      <c r="I153" s="393"/>
      <c r="J153" s="393"/>
      <c r="K153" s="393"/>
      <c r="L153" s="393"/>
      <c r="M153" s="154"/>
      <c r="N153" s="154"/>
      <c r="O153" s="154"/>
      <c r="P153" s="154"/>
      <c r="Q153" s="154"/>
      <c r="R153" s="185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54"/>
      <c r="AR153" s="154"/>
      <c r="AS153" s="154"/>
      <c r="AT153" s="154"/>
      <c r="AW153" s="99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</row>
    <row r="154" spans="1:61" ht="21.75" customHeight="1" x14ac:dyDescent="0.15">
      <c r="A154" s="456" t="s">
        <v>688</v>
      </c>
      <c r="B154" s="456"/>
      <c r="C154" s="456"/>
      <c r="D154" s="456"/>
      <c r="E154" s="456"/>
      <c r="F154" s="456"/>
      <c r="G154" s="456"/>
      <c r="H154" s="456"/>
      <c r="I154" s="456"/>
      <c r="J154" s="456"/>
      <c r="K154" s="456"/>
      <c r="L154" s="456"/>
      <c r="M154" s="456"/>
      <c r="N154" s="456"/>
      <c r="O154" s="456"/>
      <c r="P154" s="456"/>
      <c r="Q154" s="456"/>
      <c r="R154" s="457"/>
      <c r="S154" s="457"/>
      <c r="T154" s="458"/>
      <c r="U154" s="458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  <c r="AK154" s="85"/>
      <c r="AL154" s="85"/>
      <c r="AM154" s="85"/>
      <c r="AN154" s="107" t="s">
        <v>277</v>
      </c>
      <c r="AO154" s="107"/>
      <c r="AP154" s="107"/>
      <c r="AQ154" s="107"/>
      <c r="AT154" s="85"/>
      <c r="AU154" s="85"/>
      <c r="AV154" s="92"/>
      <c r="AW154" s="99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</row>
    <row r="155" spans="1:61" ht="6.75" hidden="1" customHeight="1" x14ac:dyDescent="0.15"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101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78"/>
      <c r="AR155" s="447"/>
      <c r="AS155" s="447"/>
      <c r="AT155" s="78"/>
      <c r="AV155" s="78"/>
      <c r="AW155" s="448"/>
      <c r="AX155" s="448"/>
      <c r="AY155" s="448"/>
      <c r="AZ155" s="448"/>
      <c r="BA155" s="448"/>
      <c r="BB155" s="448"/>
      <c r="BC155" s="448"/>
      <c r="BD155" s="448"/>
      <c r="BE155" s="108"/>
      <c r="BF155" s="109"/>
      <c r="BG155" s="109"/>
      <c r="BH155" s="109"/>
      <c r="BI155" s="110"/>
    </row>
    <row r="156" spans="1:61" ht="6.75" customHeight="1" x14ac:dyDescent="0.15"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152"/>
      <c r="AM156" s="152"/>
      <c r="AR156" s="447"/>
      <c r="AS156" s="447"/>
      <c r="AT156" s="78"/>
      <c r="AV156" s="78"/>
      <c r="AW156" s="448"/>
      <c r="AX156" s="448"/>
      <c r="AY156" s="448"/>
      <c r="AZ156" s="448"/>
      <c r="BA156" s="448"/>
      <c r="BB156" s="448"/>
      <c r="BC156" s="448"/>
      <c r="BD156" s="448"/>
      <c r="BE156" s="108"/>
      <c r="BF156" s="109"/>
      <c r="BG156" s="109"/>
      <c r="BH156" s="109"/>
      <c r="BI156" s="110"/>
    </row>
    <row r="157" spans="1:61" ht="6.75" customHeight="1" x14ac:dyDescent="0.15"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94"/>
      <c r="Q157" s="388" t="s">
        <v>114</v>
      </c>
      <c r="R157" s="389"/>
      <c r="S157" s="389"/>
      <c r="T157" s="389"/>
      <c r="U157" s="389"/>
      <c r="V157" s="449">
        <f>AD157+1</f>
        <v>4</v>
      </c>
      <c r="W157" s="451">
        <f>AE157</f>
        <v>4</v>
      </c>
      <c r="X157" s="94"/>
      <c r="Y157" s="388" t="s">
        <v>116</v>
      </c>
      <c r="Z157" s="389"/>
      <c r="AA157" s="389"/>
      <c r="AB157" s="389"/>
      <c r="AC157" s="389"/>
      <c r="AD157" s="449">
        <v>3</v>
      </c>
      <c r="AE157" s="452">
        <v>4</v>
      </c>
      <c r="AF157" s="111"/>
      <c r="AG157" s="111"/>
      <c r="AH157" s="111"/>
      <c r="AI157" s="111"/>
      <c r="AJ157" s="111"/>
      <c r="AK157" s="152"/>
      <c r="AL157" s="152"/>
      <c r="AM157" s="96"/>
      <c r="AN157" s="454" t="s">
        <v>256</v>
      </c>
      <c r="AO157" s="454"/>
      <c r="AP157" s="454"/>
      <c r="AQ157" s="455"/>
      <c r="AR157" s="463">
        <v>4</v>
      </c>
      <c r="AS157" s="463">
        <v>1</v>
      </c>
      <c r="AT157" s="275"/>
      <c r="AV157" s="78"/>
      <c r="AW157" s="448"/>
      <c r="AX157" s="448"/>
      <c r="AY157" s="448"/>
      <c r="AZ157" s="448"/>
      <c r="BA157" s="448"/>
      <c r="BB157" s="448"/>
      <c r="BC157" s="448"/>
      <c r="BD157" s="448"/>
      <c r="BE157" s="108"/>
      <c r="BF157" s="109"/>
      <c r="BG157" s="109"/>
      <c r="BH157" s="109"/>
      <c r="BI157" s="110"/>
    </row>
    <row r="158" spans="1:61" ht="6.75" customHeight="1" x14ac:dyDescent="0.15">
      <c r="F158" s="78"/>
      <c r="G158" s="78"/>
      <c r="H158" s="78"/>
      <c r="I158" s="78"/>
      <c r="J158" s="78"/>
      <c r="K158" s="78"/>
      <c r="L158" s="78"/>
      <c r="M158" s="78"/>
      <c r="N158" s="78"/>
      <c r="O158" s="103"/>
      <c r="P158" s="95"/>
      <c r="Q158" s="390"/>
      <c r="R158" s="391"/>
      <c r="S158" s="391"/>
      <c r="T158" s="391"/>
      <c r="U158" s="391"/>
      <c r="V158" s="450"/>
      <c r="W158" s="451"/>
      <c r="X158" s="78"/>
      <c r="Y158" s="390"/>
      <c r="Z158" s="391"/>
      <c r="AA158" s="391"/>
      <c r="AB158" s="391"/>
      <c r="AC158" s="391"/>
      <c r="AD158" s="450"/>
      <c r="AE158" s="453"/>
      <c r="AF158" s="111"/>
      <c r="AG158" s="111"/>
      <c r="AH158" s="111"/>
      <c r="AI158" s="111"/>
      <c r="AJ158" s="111"/>
      <c r="AK158" s="96"/>
      <c r="AL158" s="96"/>
      <c r="AM158" s="78"/>
      <c r="AN158" s="454"/>
      <c r="AO158" s="454"/>
      <c r="AP158" s="454"/>
      <c r="AQ158" s="455"/>
      <c r="AR158" s="463"/>
      <c r="AS158" s="463"/>
      <c r="AT158" s="275"/>
      <c r="AV158" s="78"/>
      <c r="AW158" s="448"/>
      <c r="AX158" s="448"/>
      <c r="AY158" s="448"/>
      <c r="AZ158" s="448"/>
      <c r="BA158" s="448"/>
      <c r="BB158" s="448"/>
      <c r="BC158" s="448"/>
      <c r="BD158" s="448"/>
      <c r="BE158" s="108"/>
      <c r="BF158" s="109"/>
      <c r="BG158" s="109"/>
      <c r="BH158" s="109"/>
      <c r="BI158" s="110"/>
    </row>
    <row r="159" spans="1:61" ht="11.25" customHeight="1" x14ac:dyDescent="0.15">
      <c r="F159" s="78"/>
      <c r="G159" s="78"/>
      <c r="H159" s="78"/>
      <c r="I159" s="78"/>
      <c r="J159" s="78"/>
      <c r="K159" s="78"/>
      <c r="L159" s="78"/>
      <c r="M159" s="78"/>
      <c r="N159" s="78"/>
      <c r="O159" s="103"/>
      <c r="P159" s="78"/>
      <c r="Q159" s="470"/>
      <c r="R159" s="470"/>
      <c r="S159" s="470"/>
      <c r="T159" s="470"/>
      <c r="U159" s="470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454" t="s">
        <v>257</v>
      </c>
      <c r="AO159" s="454"/>
      <c r="AP159" s="454"/>
      <c r="AQ159" s="455"/>
      <c r="AR159" s="463">
        <v>1</v>
      </c>
      <c r="AS159" s="471">
        <v>0</v>
      </c>
      <c r="AT159" s="96"/>
      <c r="AV159" s="78"/>
      <c r="AW159" s="448"/>
      <c r="AX159" s="448"/>
      <c r="AY159" s="448"/>
      <c r="AZ159" s="448"/>
      <c r="BA159" s="448"/>
      <c r="BB159" s="448"/>
      <c r="BC159" s="448"/>
      <c r="BD159" s="448"/>
      <c r="BE159" s="108"/>
      <c r="BF159" s="109"/>
      <c r="BG159" s="109"/>
      <c r="BH159" s="109"/>
      <c r="BI159" s="110"/>
    </row>
    <row r="160" spans="1:61" ht="6.75" customHeight="1" x14ac:dyDescent="0.15">
      <c r="F160" s="78"/>
      <c r="G160" s="388" t="s">
        <v>26</v>
      </c>
      <c r="H160" s="389"/>
      <c r="I160" s="389"/>
      <c r="J160" s="466"/>
      <c r="K160" s="449">
        <f>V157+V160+V163+V168+V173+V178+J162+J164</f>
        <v>85</v>
      </c>
      <c r="L160" s="468"/>
      <c r="M160" s="358">
        <f>W157+W160+W163+W168+W173+W178+J162+J164</f>
        <v>94</v>
      </c>
      <c r="N160" s="277"/>
      <c r="O160" s="94"/>
      <c r="P160" s="102"/>
      <c r="Q160" s="388" t="s">
        <v>185</v>
      </c>
      <c r="R160" s="389"/>
      <c r="S160" s="389"/>
      <c r="T160" s="389"/>
      <c r="U160" s="389"/>
      <c r="V160" s="449">
        <f>AD160+AK160+1</f>
        <v>6</v>
      </c>
      <c r="W160" s="451">
        <f>AE160+AL160+1</f>
        <v>7</v>
      </c>
      <c r="X160" s="94"/>
      <c r="Y160" s="388" t="s">
        <v>166</v>
      </c>
      <c r="Z160" s="389"/>
      <c r="AA160" s="389"/>
      <c r="AB160" s="389"/>
      <c r="AC160" s="389"/>
      <c r="AD160" s="449">
        <v>3</v>
      </c>
      <c r="AE160" s="452">
        <v>4</v>
      </c>
      <c r="AF160" s="389" t="s">
        <v>174</v>
      </c>
      <c r="AG160" s="389"/>
      <c r="AH160" s="389"/>
      <c r="AI160" s="389"/>
      <c r="AJ160" s="389"/>
      <c r="AK160" s="449">
        <v>2</v>
      </c>
      <c r="AL160" s="452">
        <v>2</v>
      </c>
      <c r="AM160" s="78"/>
      <c r="AN160" s="454"/>
      <c r="AO160" s="454"/>
      <c r="AP160" s="454"/>
      <c r="AQ160" s="455"/>
      <c r="AR160" s="463"/>
      <c r="AS160" s="471"/>
      <c r="AT160" s="275"/>
      <c r="AV160" s="78"/>
      <c r="AW160" s="448"/>
      <c r="AX160" s="448"/>
      <c r="AY160" s="448"/>
      <c r="AZ160" s="448"/>
      <c r="BA160" s="448"/>
      <c r="BB160" s="448"/>
      <c r="BC160" s="448"/>
      <c r="BD160" s="448"/>
      <c r="BE160" s="108"/>
      <c r="BF160" s="109"/>
      <c r="BG160" s="109"/>
      <c r="BH160" s="109"/>
      <c r="BI160" s="110"/>
    </row>
    <row r="161" spans="2:61" ht="6.75" customHeight="1" x14ac:dyDescent="0.15">
      <c r="F161" s="78"/>
      <c r="G161" s="390"/>
      <c r="H161" s="391"/>
      <c r="I161" s="391"/>
      <c r="J161" s="467"/>
      <c r="K161" s="450"/>
      <c r="L161" s="469"/>
      <c r="M161" s="359"/>
      <c r="N161" s="78"/>
      <c r="O161" s="112"/>
      <c r="P161" s="77"/>
      <c r="Q161" s="390"/>
      <c r="R161" s="391"/>
      <c r="S161" s="391"/>
      <c r="T161" s="391"/>
      <c r="U161" s="391"/>
      <c r="V161" s="450"/>
      <c r="W161" s="451"/>
      <c r="X161" s="78"/>
      <c r="Y161" s="390"/>
      <c r="Z161" s="391"/>
      <c r="AA161" s="391"/>
      <c r="AB161" s="391"/>
      <c r="AC161" s="391"/>
      <c r="AD161" s="450"/>
      <c r="AE161" s="453"/>
      <c r="AF161" s="391"/>
      <c r="AG161" s="391"/>
      <c r="AH161" s="391"/>
      <c r="AI161" s="391"/>
      <c r="AJ161" s="391"/>
      <c r="AK161" s="450"/>
      <c r="AL161" s="453"/>
      <c r="AM161" s="78"/>
      <c r="AN161" s="459" t="s">
        <v>258</v>
      </c>
      <c r="AO161" s="460"/>
      <c r="AP161" s="460"/>
      <c r="AQ161" s="460"/>
      <c r="AR161" s="463">
        <v>3</v>
      </c>
      <c r="AS161" s="463">
        <v>4</v>
      </c>
      <c r="AT161" s="275"/>
      <c r="AV161" s="78"/>
      <c r="AW161" s="448"/>
      <c r="AX161" s="448"/>
      <c r="AY161" s="448"/>
      <c r="AZ161" s="448"/>
      <c r="BA161" s="448"/>
      <c r="BB161" s="448"/>
      <c r="BC161" s="448"/>
      <c r="BD161" s="448"/>
      <c r="BE161" s="108"/>
      <c r="BF161" s="109"/>
      <c r="BG161" s="109"/>
      <c r="BH161" s="109"/>
      <c r="BI161" s="110"/>
    </row>
    <row r="162" spans="2:61" ht="6.75" customHeight="1" x14ac:dyDescent="0.15">
      <c r="F162" s="78"/>
      <c r="G162" s="389" t="s">
        <v>186</v>
      </c>
      <c r="H162" s="389"/>
      <c r="I162" s="389"/>
      <c r="J162" s="449">
        <v>1</v>
      </c>
      <c r="K162" s="78"/>
      <c r="L162" s="78"/>
      <c r="M162" s="78"/>
      <c r="N162" s="78"/>
      <c r="O162" s="112"/>
      <c r="P162" s="77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461"/>
      <c r="AO162" s="462"/>
      <c r="AP162" s="462"/>
      <c r="AQ162" s="462"/>
      <c r="AR162" s="463"/>
      <c r="AS162" s="463"/>
      <c r="AT162" s="275"/>
      <c r="AV162" s="78"/>
      <c r="AW162" s="448"/>
      <c r="AX162" s="448"/>
      <c r="AY162" s="448"/>
      <c r="AZ162" s="448"/>
      <c r="BA162" s="448"/>
      <c r="BB162" s="448"/>
      <c r="BC162" s="448"/>
      <c r="BD162" s="448"/>
      <c r="BE162" s="108"/>
      <c r="BF162" s="109"/>
      <c r="BG162" s="109"/>
      <c r="BH162" s="109"/>
      <c r="BI162" s="110"/>
    </row>
    <row r="163" spans="2:61" ht="6.75" customHeight="1" x14ac:dyDescent="0.15">
      <c r="F163" s="78"/>
      <c r="G163" s="464"/>
      <c r="H163" s="464"/>
      <c r="I163" s="464"/>
      <c r="J163" s="465"/>
      <c r="K163" s="78"/>
      <c r="L163" s="78"/>
      <c r="M163" s="78"/>
      <c r="N163" s="78"/>
      <c r="O163" s="112"/>
      <c r="P163" s="102"/>
      <c r="Q163" s="388" t="s">
        <v>187</v>
      </c>
      <c r="R163" s="389"/>
      <c r="S163" s="389"/>
      <c r="T163" s="389"/>
      <c r="U163" s="389"/>
      <c r="V163" s="449">
        <f>AD163+AK163+1</f>
        <v>4</v>
      </c>
      <c r="W163" s="451">
        <f>AE163+AL163+1</f>
        <v>5</v>
      </c>
      <c r="X163" s="94"/>
      <c r="Y163" s="388" t="s">
        <v>188</v>
      </c>
      <c r="Z163" s="389"/>
      <c r="AA163" s="389"/>
      <c r="AB163" s="389"/>
      <c r="AC163" s="389"/>
      <c r="AD163" s="449">
        <v>1</v>
      </c>
      <c r="AE163" s="452">
        <v>2</v>
      </c>
      <c r="AF163" s="389" t="s">
        <v>189</v>
      </c>
      <c r="AG163" s="389"/>
      <c r="AH163" s="389"/>
      <c r="AI163" s="389"/>
      <c r="AJ163" s="389"/>
      <c r="AK163" s="449">
        <v>2</v>
      </c>
      <c r="AL163" s="452">
        <v>2</v>
      </c>
      <c r="AM163" s="78"/>
      <c r="AN163" s="454" t="s">
        <v>259</v>
      </c>
      <c r="AO163" s="454"/>
      <c r="AP163" s="454"/>
      <c r="AQ163" s="455"/>
      <c r="AR163" s="463">
        <v>0</v>
      </c>
      <c r="AS163" s="463">
        <v>0</v>
      </c>
      <c r="AT163" s="78"/>
      <c r="AV163" s="78"/>
      <c r="AW163" s="448"/>
      <c r="AX163" s="448"/>
      <c r="AY163" s="448"/>
      <c r="AZ163" s="448"/>
      <c r="BA163" s="448"/>
      <c r="BB163" s="448"/>
      <c r="BC163" s="448"/>
      <c r="BD163" s="448"/>
      <c r="BE163" s="108"/>
      <c r="BF163" s="109"/>
      <c r="BG163" s="109"/>
      <c r="BH163" s="109"/>
      <c r="BI163" s="110"/>
    </row>
    <row r="164" spans="2:61" ht="6.75" customHeight="1" x14ac:dyDescent="0.15">
      <c r="F164" s="78"/>
      <c r="G164" s="464" t="s">
        <v>118</v>
      </c>
      <c r="H164" s="464"/>
      <c r="I164" s="464"/>
      <c r="J164" s="465">
        <v>1</v>
      </c>
      <c r="K164" s="78"/>
      <c r="L164" s="78"/>
      <c r="M164" s="78"/>
      <c r="N164" s="78"/>
      <c r="O164" s="77"/>
      <c r="P164" s="78"/>
      <c r="Q164" s="390"/>
      <c r="R164" s="391"/>
      <c r="S164" s="391"/>
      <c r="T164" s="391"/>
      <c r="U164" s="391"/>
      <c r="V164" s="450"/>
      <c r="W164" s="451"/>
      <c r="X164" s="78"/>
      <c r="Y164" s="390"/>
      <c r="Z164" s="391"/>
      <c r="AA164" s="391"/>
      <c r="AB164" s="391"/>
      <c r="AC164" s="391"/>
      <c r="AD164" s="450"/>
      <c r="AE164" s="453"/>
      <c r="AF164" s="391"/>
      <c r="AG164" s="391"/>
      <c r="AH164" s="391"/>
      <c r="AI164" s="391"/>
      <c r="AJ164" s="391"/>
      <c r="AK164" s="450"/>
      <c r="AL164" s="453"/>
      <c r="AM164" s="78"/>
      <c r="AN164" s="454"/>
      <c r="AO164" s="454"/>
      <c r="AP164" s="454"/>
      <c r="AQ164" s="455"/>
      <c r="AR164" s="463"/>
      <c r="AS164" s="463"/>
      <c r="AT164" s="78"/>
      <c r="AV164" s="78"/>
      <c r="AW164" s="448"/>
      <c r="AX164" s="448"/>
      <c r="AY164" s="448"/>
      <c r="AZ164" s="448"/>
      <c r="BA164" s="448"/>
      <c r="BB164" s="448"/>
      <c r="BC164" s="448"/>
      <c r="BD164" s="448"/>
      <c r="BE164" s="108"/>
      <c r="BF164" s="109"/>
      <c r="BG164" s="109"/>
      <c r="BH164" s="109"/>
      <c r="BI164" s="110"/>
    </row>
    <row r="165" spans="2:61" ht="6.75" customHeight="1" x14ac:dyDescent="0.15">
      <c r="F165" s="78"/>
      <c r="G165" s="464"/>
      <c r="H165" s="464"/>
      <c r="I165" s="464"/>
      <c r="J165" s="465"/>
      <c r="K165" s="78"/>
      <c r="L165" s="78"/>
      <c r="M165" s="78"/>
      <c r="N165" s="78"/>
      <c r="O165" s="77"/>
      <c r="P165" s="78"/>
      <c r="Q165" s="274"/>
      <c r="R165" s="274"/>
      <c r="S165" s="274"/>
      <c r="T165" s="274"/>
      <c r="U165" s="274"/>
      <c r="V165" s="275"/>
      <c r="W165" s="275"/>
      <c r="X165" s="78"/>
      <c r="Y165" s="274"/>
      <c r="Z165" s="274"/>
      <c r="AA165" s="274"/>
      <c r="AB165" s="274"/>
      <c r="AC165" s="274"/>
      <c r="AD165" s="275"/>
      <c r="AE165" s="151"/>
      <c r="AF165" s="274"/>
      <c r="AG165" s="274"/>
      <c r="AH165" s="274"/>
      <c r="AI165" s="274"/>
      <c r="AJ165" s="274"/>
      <c r="AK165" s="275"/>
      <c r="AL165" s="151"/>
      <c r="AM165" s="78"/>
      <c r="AN165" s="319"/>
      <c r="AO165" s="319"/>
      <c r="AP165" s="319"/>
      <c r="AQ165" s="319"/>
      <c r="AR165" s="152"/>
      <c r="AS165" s="152"/>
      <c r="AT165" s="78"/>
      <c r="AV165" s="78"/>
      <c r="AW165" s="273"/>
      <c r="AX165" s="273"/>
      <c r="AY165" s="273"/>
      <c r="AZ165" s="273"/>
      <c r="BA165" s="273"/>
      <c r="BB165" s="273"/>
      <c r="BC165" s="273"/>
      <c r="BD165" s="273"/>
      <c r="BE165" s="108"/>
      <c r="BF165" s="109"/>
      <c r="BG165" s="109"/>
      <c r="BH165" s="109"/>
      <c r="BI165" s="110"/>
    </row>
    <row r="166" spans="2:61" ht="6.75" customHeight="1" x14ac:dyDescent="0.15">
      <c r="F166" s="78"/>
      <c r="G166" s="472" t="s">
        <v>689</v>
      </c>
      <c r="H166" s="472"/>
      <c r="I166" s="472"/>
      <c r="J166" s="472"/>
      <c r="K166" s="472"/>
      <c r="L166" s="472"/>
      <c r="M166" s="472"/>
      <c r="N166" s="78"/>
      <c r="O166" s="77"/>
      <c r="P166" s="78"/>
      <c r="Q166" s="274"/>
      <c r="R166" s="274"/>
      <c r="S166" s="274"/>
      <c r="T166" s="274"/>
      <c r="U166" s="274"/>
      <c r="V166" s="275"/>
      <c r="W166" s="275"/>
      <c r="X166" s="78"/>
      <c r="Y166" s="274"/>
      <c r="Z166" s="274"/>
      <c r="AA166" s="274"/>
      <c r="AB166" s="274"/>
      <c r="AC166" s="274"/>
      <c r="AD166" s="275"/>
      <c r="AE166" s="151"/>
      <c r="AF166" s="274"/>
      <c r="AG166" s="274"/>
      <c r="AH166" s="274"/>
      <c r="AI166" s="274"/>
      <c r="AJ166" s="274"/>
      <c r="AK166" s="275"/>
      <c r="AL166" s="151"/>
      <c r="AM166" s="78"/>
      <c r="AN166" s="319"/>
      <c r="AO166" s="319"/>
      <c r="AP166" s="319"/>
      <c r="AQ166" s="319"/>
      <c r="AR166" s="152"/>
      <c r="AS166" s="152"/>
      <c r="AT166" s="78"/>
      <c r="AV166" s="78"/>
      <c r="AW166" s="273"/>
      <c r="AX166" s="273"/>
      <c r="AY166" s="273"/>
      <c r="AZ166" s="273"/>
      <c r="BA166" s="273"/>
      <c r="BB166" s="273"/>
      <c r="BC166" s="273"/>
      <c r="BD166" s="273"/>
      <c r="BE166" s="108"/>
      <c r="BF166" s="109"/>
      <c r="BG166" s="109"/>
      <c r="BH166" s="109"/>
      <c r="BI166" s="110"/>
    </row>
    <row r="167" spans="2:61" ht="6.75" customHeight="1" x14ac:dyDescent="0.15">
      <c r="F167" s="78"/>
      <c r="G167" s="472"/>
      <c r="H167" s="472"/>
      <c r="I167" s="472"/>
      <c r="J167" s="472"/>
      <c r="K167" s="472"/>
      <c r="L167" s="472"/>
      <c r="M167" s="472"/>
      <c r="N167" s="78"/>
      <c r="O167" s="77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W167" s="108"/>
      <c r="AX167" s="113"/>
      <c r="AY167" s="113"/>
      <c r="AZ167" s="113"/>
      <c r="BA167" s="113"/>
      <c r="BB167" s="113"/>
      <c r="BC167" s="113"/>
      <c r="BD167" s="113"/>
      <c r="BE167" s="113"/>
      <c r="BF167" s="109"/>
      <c r="BG167" s="109"/>
      <c r="BH167" s="109"/>
      <c r="BI167" s="110"/>
    </row>
    <row r="168" spans="2:61" ht="6.75" customHeight="1" x14ac:dyDescent="0.15">
      <c r="B168" s="78"/>
      <c r="C168" s="78"/>
      <c r="D168" s="78"/>
      <c r="E168" s="78"/>
      <c r="F168" s="78"/>
      <c r="G168" s="472"/>
      <c r="H168" s="472"/>
      <c r="I168" s="472"/>
      <c r="J168" s="472"/>
      <c r="K168" s="472"/>
      <c r="L168" s="472"/>
      <c r="M168" s="472"/>
      <c r="N168" s="78"/>
      <c r="O168" s="100"/>
      <c r="P168" s="94"/>
      <c r="Q168" s="388" t="s">
        <v>190</v>
      </c>
      <c r="R168" s="389"/>
      <c r="S168" s="389"/>
      <c r="T168" s="389"/>
      <c r="U168" s="389"/>
      <c r="V168" s="449">
        <f>AD168+AD170+AK168+AK170+AR168+AR170</f>
        <v>33</v>
      </c>
      <c r="W168" s="451">
        <f>AE168+AE170+AL168+AL170+AS168+AS170+1</f>
        <v>36</v>
      </c>
      <c r="X168" s="94"/>
      <c r="Y168" s="388" t="s">
        <v>191</v>
      </c>
      <c r="Z168" s="389"/>
      <c r="AA168" s="389"/>
      <c r="AB168" s="389"/>
      <c r="AC168" s="389"/>
      <c r="AD168" s="449">
        <v>8</v>
      </c>
      <c r="AE168" s="452">
        <v>9</v>
      </c>
      <c r="AF168" s="389" t="s">
        <v>192</v>
      </c>
      <c r="AG168" s="389"/>
      <c r="AH168" s="389"/>
      <c r="AI168" s="389"/>
      <c r="AJ168" s="389"/>
      <c r="AK168" s="449">
        <v>8</v>
      </c>
      <c r="AL168" s="476">
        <v>9</v>
      </c>
      <c r="AM168" s="389" t="s">
        <v>193</v>
      </c>
      <c r="AN168" s="389"/>
      <c r="AO168" s="389"/>
      <c r="AP168" s="389"/>
      <c r="AQ168" s="389"/>
      <c r="AR168" s="449">
        <v>8</v>
      </c>
      <c r="AS168" s="452">
        <v>8</v>
      </c>
      <c r="AT168" s="150"/>
      <c r="AU168" s="114"/>
      <c r="AV168" s="114"/>
      <c r="AW168" s="448"/>
      <c r="AX168" s="448"/>
      <c r="AY168" s="448"/>
      <c r="AZ168" s="448"/>
      <c r="BA168" s="448"/>
      <c r="BB168" s="448"/>
      <c r="BC168" s="113"/>
      <c r="BD168" s="113"/>
      <c r="BE168" s="113"/>
      <c r="BF168" s="109"/>
      <c r="BG168" s="109"/>
      <c r="BH168" s="109"/>
      <c r="BI168" s="110"/>
    </row>
    <row r="169" spans="2:61" ht="6.75" customHeight="1" x14ac:dyDescent="0.15">
      <c r="B169" s="78"/>
      <c r="C169" s="78"/>
      <c r="D169" s="78"/>
      <c r="E169" s="78"/>
      <c r="F169" s="78"/>
      <c r="G169" s="472"/>
      <c r="H169" s="472"/>
      <c r="I169" s="472"/>
      <c r="J169" s="472"/>
      <c r="K169" s="472"/>
      <c r="L169" s="472"/>
      <c r="M169" s="472"/>
      <c r="N169" s="78"/>
      <c r="O169" s="276"/>
      <c r="P169" s="276"/>
      <c r="Q169" s="390"/>
      <c r="R169" s="391"/>
      <c r="S169" s="391"/>
      <c r="T169" s="391"/>
      <c r="U169" s="391"/>
      <c r="V169" s="450"/>
      <c r="W169" s="451"/>
      <c r="X169" s="78"/>
      <c r="Y169" s="390"/>
      <c r="Z169" s="391"/>
      <c r="AA169" s="391"/>
      <c r="AB169" s="391"/>
      <c r="AC169" s="391"/>
      <c r="AD169" s="450"/>
      <c r="AE169" s="453"/>
      <c r="AF169" s="391"/>
      <c r="AG169" s="391"/>
      <c r="AH169" s="391"/>
      <c r="AI169" s="391"/>
      <c r="AJ169" s="391"/>
      <c r="AK169" s="450"/>
      <c r="AL169" s="477"/>
      <c r="AM169" s="391"/>
      <c r="AN169" s="391"/>
      <c r="AO169" s="391"/>
      <c r="AP169" s="391"/>
      <c r="AQ169" s="391"/>
      <c r="AR169" s="450"/>
      <c r="AS169" s="453"/>
      <c r="AT169" s="151"/>
      <c r="AU169" s="114"/>
      <c r="AV169" s="114"/>
      <c r="AW169" s="448"/>
      <c r="AX169" s="448"/>
      <c r="AY169" s="448"/>
      <c r="AZ169" s="448"/>
      <c r="BA169" s="448"/>
      <c r="BB169" s="448"/>
      <c r="BC169" s="113"/>
      <c r="BD169" s="113"/>
      <c r="BE169" s="113"/>
      <c r="BF169" s="109"/>
      <c r="BG169" s="109"/>
      <c r="BH169" s="109"/>
      <c r="BI169" s="110"/>
    </row>
    <row r="170" spans="2:61" ht="6.75" customHeight="1" x14ac:dyDescent="0.15"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78"/>
      <c r="O170" s="78"/>
      <c r="P170" s="78"/>
      <c r="Q170" s="98"/>
      <c r="R170" s="95"/>
      <c r="S170" s="78"/>
      <c r="T170" s="78"/>
      <c r="U170" s="78"/>
      <c r="V170" s="78"/>
      <c r="W170" s="78"/>
      <c r="X170" s="78"/>
      <c r="Y170" s="388" t="s">
        <v>194</v>
      </c>
      <c r="Z170" s="389"/>
      <c r="AA170" s="389"/>
      <c r="AB170" s="389"/>
      <c r="AC170" s="389"/>
      <c r="AD170" s="449">
        <v>3</v>
      </c>
      <c r="AE170" s="452">
        <v>3</v>
      </c>
      <c r="AF170" s="389" t="s">
        <v>195</v>
      </c>
      <c r="AG170" s="389"/>
      <c r="AH170" s="389"/>
      <c r="AI170" s="389"/>
      <c r="AJ170" s="389"/>
      <c r="AK170" s="449">
        <v>3</v>
      </c>
      <c r="AL170" s="452">
        <v>3</v>
      </c>
      <c r="AM170" s="389" t="s">
        <v>196</v>
      </c>
      <c r="AN170" s="389"/>
      <c r="AO170" s="389"/>
      <c r="AP170" s="389"/>
      <c r="AQ170" s="389"/>
      <c r="AR170" s="449">
        <v>3</v>
      </c>
      <c r="AS170" s="452">
        <v>3</v>
      </c>
      <c r="AT170" s="150"/>
      <c r="AU170" s="114"/>
      <c r="AV170" s="114"/>
      <c r="AW170" s="108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10"/>
    </row>
    <row r="171" spans="2:61" ht="6.75" customHeight="1" x14ac:dyDescent="0.15"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78"/>
      <c r="O171" s="78"/>
      <c r="P171" s="78"/>
      <c r="Q171" s="103"/>
      <c r="R171" s="77"/>
      <c r="S171" s="78"/>
      <c r="T171" s="78"/>
      <c r="U171" s="78"/>
      <c r="V171" s="78"/>
      <c r="W171" s="78"/>
      <c r="X171" s="78"/>
      <c r="Y171" s="390"/>
      <c r="Z171" s="391"/>
      <c r="AA171" s="391"/>
      <c r="AB171" s="391"/>
      <c r="AC171" s="391"/>
      <c r="AD171" s="450"/>
      <c r="AE171" s="453"/>
      <c r="AF171" s="391"/>
      <c r="AG171" s="391"/>
      <c r="AH171" s="391"/>
      <c r="AI171" s="391"/>
      <c r="AJ171" s="391"/>
      <c r="AK171" s="450"/>
      <c r="AL171" s="453"/>
      <c r="AM171" s="391"/>
      <c r="AN171" s="391"/>
      <c r="AO171" s="391"/>
      <c r="AP171" s="391"/>
      <c r="AQ171" s="391"/>
      <c r="AR171" s="450"/>
      <c r="AS171" s="453"/>
      <c r="AT171" s="151"/>
      <c r="AU171" s="114"/>
      <c r="AV171" s="114"/>
      <c r="AW171" s="108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10"/>
    </row>
    <row r="172" spans="2:61" ht="6.75" customHeight="1" x14ac:dyDescent="0.15"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78"/>
      <c r="O172" s="78"/>
      <c r="P172" s="78"/>
      <c r="Q172" s="94"/>
      <c r="R172" s="100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114"/>
      <c r="AV172" s="114"/>
      <c r="AW172" s="108"/>
      <c r="AX172" s="109"/>
      <c r="AY172" s="109"/>
      <c r="AZ172" s="109"/>
      <c r="BA172" s="109"/>
      <c r="BB172" s="109"/>
      <c r="BC172" s="110"/>
      <c r="BD172" s="110"/>
      <c r="BE172" s="110"/>
      <c r="BF172" s="110"/>
      <c r="BG172" s="110"/>
      <c r="BH172" s="110"/>
      <c r="BI172" s="110"/>
    </row>
    <row r="173" spans="2:61" ht="6.75" customHeight="1" x14ac:dyDescent="0.15"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78"/>
      <c r="O173" s="78"/>
      <c r="P173" s="103"/>
      <c r="Q173" s="388" t="s">
        <v>197</v>
      </c>
      <c r="R173" s="389"/>
      <c r="S173" s="389"/>
      <c r="T173" s="389"/>
      <c r="U173" s="389"/>
      <c r="V173" s="449">
        <f>AD173+AK173+AR173+AD175+AK175+AR175+1</f>
        <v>18</v>
      </c>
      <c r="W173" s="451">
        <f>AE173+AL173+AS173+AE175+AL175+AS175+1</f>
        <v>19</v>
      </c>
      <c r="X173" s="94"/>
      <c r="Y173" s="388" t="s">
        <v>191</v>
      </c>
      <c r="Z173" s="473"/>
      <c r="AA173" s="473"/>
      <c r="AB173" s="473"/>
      <c r="AC173" s="473"/>
      <c r="AD173" s="449">
        <v>3</v>
      </c>
      <c r="AE173" s="452">
        <v>3</v>
      </c>
      <c r="AF173" s="389" t="s">
        <v>198</v>
      </c>
      <c r="AG173" s="389"/>
      <c r="AH173" s="389"/>
      <c r="AI173" s="389"/>
      <c r="AJ173" s="389"/>
      <c r="AK173" s="449">
        <v>3</v>
      </c>
      <c r="AL173" s="452">
        <v>3</v>
      </c>
      <c r="AM173" s="389" t="s">
        <v>193</v>
      </c>
      <c r="AN173" s="389"/>
      <c r="AO173" s="389"/>
      <c r="AP173" s="389"/>
      <c r="AQ173" s="389"/>
      <c r="AR173" s="449">
        <v>3</v>
      </c>
      <c r="AS173" s="452">
        <v>3</v>
      </c>
      <c r="AT173" s="150"/>
      <c r="AU173" s="114"/>
      <c r="AV173" s="114"/>
      <c r="BD173" s="110"/>
      <c r="BE173" s="110"/>
      <c r="BF173" s="110"/>
      <c r="BG173" s="110"/>
      <c r="BH173" s="110"/>
      <c r="BI173" s="110"/>
    </row>
    <row r="174" spans="2:61" ht="6.75" customHeight="1" x14ac:dyDescent="0.15"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78"/>
      <c r="O174" s="78"/>
      <c r="P174" s="103"/>
      <c r="Q174" s="390"/>
      <c r="R174" s="391"/>
      <c r="S174" s="391"/>
      <c r="T174" s="391"/>
      <c r="U174" s="391"/>
      <c r="V174" s="450"/>
      <c r="W174" s="451"/>
      <c r="X174" s="78"/>
      <c r="Y174" s="474"/>
      <c r="Z174" s="475"/>
      <c r="AA174" s="475"/>
      <c r="AB174" s="475"/>
      <c r="AC174" s="475"/>
      <c r="AD174" s="450"/>
      <c r="AE174" s="453"/>
      <c r="AF174" s="391"/>
      <c r="AG174" s="391"/>
      <c r="AH174" s="391"/>
      <c r="AI174" s="391"/>
      <c r="AJ174" s="391"/>
      <c r="AK174" s="450"/>
      <c r="AL174" s="453"/>
      <c r="AM174" s="391"/>
      <c r="AN174" s="391"/>
      <c r="AO174" s="391"/>
      <c r="AP174" s="391"/>
      <c r="AQ174" s="391"/>
      <c r="AR174" s="450"/>
      <c r="AS174" s="453"/>
      <c r="AT174" s="151"/>
      <c r="AU174" s="114"/>
      <c r="AV174" s="114"/>
      <c r="BD174" s="110"/>
      <c r="BE174" s="110"/>
      <c r="BF174" s="110"/>
      <c r="BG174" s="110"/>
      <c r="BH174" s="110"/>
      <c r="BI174" s="110"/>
    </row>
    <row r="175" spans="2:61" ht="6.75" customHeight="1" x14ac:dyDescent="0.15"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78"/>
      <c r="O175" s="78"/>
      <c r="P175" s="78"/>
      <c r="Q175" s="153"/>
      <c r="R175" s="266"/>
      <c r="S175" s="274"/>
      <c r="T175" s="274"/>
      <c r="U175" s="274"/>
      <c r="V175" s="275"/>
      <c r="W175" s="275"/>
      <c r="X175" s="78"/>
      <c r="Y175" s="388" t="s">
        <v>194</v>
      </c>
      <c r="Z175" s="389"/>
      <c r="AA175" s="389"/>
      <c r="AB175" s="389"/>
      <c r="AC175" s="389"/>
      <c r="AD175" s="449">
        <v>3</v>
      </c>
      <c r="AE175" s="452">
        <v>3</v>
      </c>
      <c r="AF175" s="389" t="s">
        <v>195</v>
      </c>
      <c r="AG175" s="389"/>
      <c r="AH175" s="389"/>
      <c r="AI175" s="389"/>
      <c r="AJ175" s="389"/>
      <c r="AK175" s="449">
        <v>2</v>
      </c>
      <c r="AL175" s="452">
        <v>3</v>
      </c>
      <c r="AM175" s="389" t="s">
        <v>196</v>
      </c>
      <c r="AN175" s="389"/>
      <c r="AO175" s="389"/>
      <c r="AP175" s="389"/>
      <c r="AQ175" s="389"/>
      <c r="AR175" s="449">
        <v>3</v>
      </c>
      <c r="AS175" s="452">
        <v>3</v>
      </c>
      <c r="AT175" s="150"/>
      <c r="AU175" s="114"/>
      <c r="AV175" s="114"/>
      <c r="AW175" s="478"/>
      <c r="AX175" s="478"/>
      <c r="AY175" s="478"/>
      <c r="AZ175" s="478"/>
      <c r="BA175" s="478"/>
      <c r="BB175" s="478"/>
      <c r="BC175" s="478"/>
      <c r="BD175" s="110"/>
      <c r="BE175" s="110"/>
      <c r="BF175" s="110"/>
      <c r="BG175" s="110"/>
      <c r="BH175" s="110"/>
      <c r="BI175" s="110"/>
    </row>
    <row r="176" spans="2:61" ht="6.75" customHeight="1" x14ac:dyDescent="0.15"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78"/>
      <c r="O176" s="78"/>
      <c r="P176" s="78"/>
      <c r="Q176" s="105"/>
      <c r="R176" s="106"/>
      <c r="S176" s="274"/>
      <c r="T176" s="274"/>
      <c r="U176" s="274"/>
      <c r="V176" s="275"/>
      <c r="W176" s="275"/>
      <c r="X176" s="78"/>
      <c r="Y176" s="390"/>
      <c r="Z176" s="391"/>
      <c r="AA176" s="391"/>
      <c r="AB176" s="391"/>
      <c r="AC176" s="391"/>
      <c r="AD176" s="450"/>
      <c r="AE176" s="453"/>
      <c r="AF176" s="391"/>
      <c r="AG176" s="391"/>
      <c r="AH176" s="391"/>
      <c r="AI176" s="391"/>
      <c r="AJ176" s="391"/>
      <c r="AK176" s="450"/>
      <c r="AL176" s="453"/>
      <c r="AM176" s="391"/>
      <c r="AN176" s="391"/>
      <c r="AO176" s="391"/>
      <c r="AP176" s="391"/>
      <c r="AQ176" s="391"/>
      <c r="AR176" s="450"/>
      <c r="AS176" s="453"/>
      <c r="AT176" s="151"/>
      <c r="AU176" s="114"/>
      <c r="AV176" s="114"/>
      <c r="AW176" s="478"/>
      <c r="AX176" s="478"/>
      <c r="AY176" s="478"/>
      <c r="AZ176" s="478"/>
      <c r="BA176" s="478"/>
      <c r="BB176" s="478"/>
      <c r="BC176" s="478"/>
      <c r="BD176" s="110"/>
      <c r="BE176" s="110"/>
      <c r="BF176" s="110"/>
      <c r="BG176" s="110"/>
      <c r="BH176" s="110"/>
      <c r="BI176" s="110"/>
    </row>
    <row r="177" spans="1:61" ht="6.75" customHeight="1" x14ac:dyDescent="0.15"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78"/>
      <c r="O177" s="78"/>
      <c r="P177" s="78"/>
      <c r="Q177" s="94"/>
      <c r="R177" s="100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114"/>
      <c r="AV177" s="114"/>
      <c r="AW177" s="115"/>
      <c r="AX177" s="110"/>
      <c r="AY177" s="110"/>
      <c r="AZ177" s="110"/>
      <c r="BA177" s="110"/>
      <c r="BB177" s="110"/>
      <c r="BC177" s="110"/>
      <c r="BD177" s="110"/>
      <c r="BE177" s="110"/>
      <c r="BF177" s="110"/>
      <c r="BG177" s="110"/>
      <c r="BH177" s="110"/>
      <c r="BI177" s="110"/>
    </row>
    <row r="178" spans="1:61" ht="6.75" customHeight="1" x14ac:dyDescent="0.15"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78"/>
      <c r="O178" s="78"/>
      <c r="P178" s="103"/>
      <c r="Q178" s="388" t="s">
        <v>199</v>
      </c>
      <c r="R178" s="389"/>
      <c r="S178" s="389"/>
      <c r="T178" s="389"/>
      <c r="U178" s="389"/>
      <c r="V178" s="449">
        <f>AD178+AD180+AK178+AK180+AR178+AR180+1</f>
        <v>18</v>
      </c>
      <c r="W178" s="451">
        <f>AE178+AE180+AL178+AL180+AS178+AS180+1</f>
        <v>21</v>
      </c>
      <c r="X178" s="94"/>
      <c r="Y178" s="388" t="s">
        <v>191</v>
      </c>
      <c r="Z178" s="473"/>
      <c r="AA178" s="473"/>
      <c r="AB178" s="473"/>
      <c r="AC178" s="473"/>
      <c r="AD178" s="449">
        <v>3</v>
      </c>
      <c r="AE178" s="452">
        <v>3</v>
      </c>
      <c r="AF178" s="389" t="s">
        <v>198</v>
      </c>
      <c r="AG178" s="473"/>
      <c r="AH178" s="473"/>
      <c r="AI178" s="473"/>
      <c r="AJ178" s="473"/>
      <c r="AK178" s="449">
        <v>3</v>
      </c>
      <c r="AL178" s="452">
        <v>3</v>
      </c>
      <c r="AM178" s="389" t="s">
        <v>193</v>
      </c>
      <c r="AN178" s="389"/>
      <c r="AO178" s="389"/>
      <c r="AP178" s="389"/>
      <c r="AQ178" s="389"/>
      <c r="AR178" s="449">
        <v>3</v>
      </c>
      <c r="AS178" s="452">
        <v>4</v>
      </c>
      <c r="AT178" s="150"/>
      <c r="AU178" s="114"/>
      <c r="AV178" s="114"/>
      <c r="AW178" s="115"/>
      <c r="AX178" s="110"/>
      <c r="AY178" s="110"/>
      <c r="AZ178" s="110"/>
      <c r="BA178" s="110"/>
      <c r="BB178" s="110"/>
      <c r="BC178" s="110"/>
      <c r="BD178" s="110"/>
      <c r="BE178" s="110"/>
      <c r="BF178" s="110"/>
      <c r="BG178" s="110"/>
      <c r="BH178" s="110"/>
      <c r="BI178" s="110"/>
    </row>
    <row r="179" spans="1:61" ht="6.75" customHeight="1" x14ac:dyDescent="0.15"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78"/>
      <c r="O179" s="78"/>
      <c r="P179" s="103"/>
      <c r="Q179" s="390"/>
      <c r="R179" s="391"/>
      <c r="S179" s="391"/>
      <c r="T179" s="391"/>
      <c r="U179" s="391"/>
      <c r="V179" s="450"/>
      <c r="W179" s="451"/>
      <c r="X179" s="78"/>
      <c r="Y179" s="474"/>
      <c r="Z179" s="475"/>
      <c r="AA179" s="475"/>
      <c r="AB179" s="475"/>
      <c r="AC179" s="475"/>
      <c r="AD179" s="450"/>
      <c r="AE179" s="453"/>
      <c r="AF179" s="475"/>
      <c r="AG179" s="475"/>
      <c r="AH179" s="475"/>
      <c r="AI179" s="475"/>
      <c r="AJ179" s="475"/>
      <c r="AK179" s="450"/>
      <c r="AL179" s="453"/>
      <c r="AM179" s="391"/>
      <c r="AN179" s="391"/>
      <c r="AO179" s="391"/>
      <c r="AP179" s="391"/>
      <c r="AQ179" s="391"/>
      <c r="AR179" s="450"/>
      <c r="AS179" s="453"/>
      <c r="AT179" s="151"/>
      <c r="AU179" s="114"/>
      <c r="AV179" s="114"/>
      <c r="AW179" s="115"/>
      <c r="AX179" s="110"/>
      <c r="AY179" s="110"/>
      <c r="AZ179" s="110"/>
      <c r="BA179" s="110"/>
      <c r="BB179" s="110"/>
      <c r="BC179" s="110"/>
      <c r="BD179" s="110"/>
      <c r="BE179" s="110"/>
      <c r="BF179" s="110"/>
      <c r="BG179" s="110"/>
      <c r="BH179" s="110"/>
      <c r="BI179" s="110"/>
    </row>
    <row r="180" spans="1:61" ht="6.75" customHeight="1" x14ac:dyDescent="0.15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78"/>
      <c r="O180" s="78"/>
      <c r="P180" s="78"/>
      <c r="Q180" s="274"/>
      <c r="R180" s="274"/>
      <c r="S180" s="274"/>
      <c r="T180" s="274"/>
      <c r="U180" s="274"/>
      <c r="V180" s="274"/>
      <c r="W180" s="274"/>
      <c r="X180" s="78"/>
      <c r="Y180" s="388" t="s">
        <v>194</v>
      </c>
      <c r="Z180" s="389"/>
      <c r="AA180" s="389"/>
      <c r="AB180" s="389"/>
      <c r="AC180" s="389"/>
      <c r="AD180" s="449">
        <v>3</v>
      </c>
      <c r="AE180" s="476">
        <v>4</v>
      </c>
      <c r="AF180" s="389" t="s">
        <v>195</v>
      </c>
      <c r="AG180" s="389"/>
      <c r="AH180" s="389"/>
      <c r="AI180" s="389"/>
      <c r="AJ180" s="389"/>
      <c r="AK180" s="449">
        <v>3</v>
      </c>
      <c r="AL180" s="452">
        <v>3</v>
      </c>
      <c r="AM180" s="389" t="s">
        <v>196</v>
      </c>
      <c r="AN180" s="389"/>
      <c r="AO180" s="389"/>
      <c r="AP180" s="389"/>
      <c r="AQ180" s="389"/>
      <c r="AR180" s="449">
        <v>2</v>
      </c>
      <c r="AS180" s="476">
        <v>3</v>
      </c>
      <c r="AT180" s="150"/>
      <c r="AU180" s="114"/>
      <c r="AV180" s="114"/>
      <c r="BD180" s="110"/>
      <c r="BE180" s="110"/>
      <c r="BF180" s="110"/>
      <c r="BG180" s="110"/>
      <c r="BH180" s="110"/>
      <c r="BI180" s="110"/>
    </row>
    <row r="181" spans="1:61" ht="6.75" customHeight="1" x14ac:dyDescent="0.15">
      <c r="A181" s="107"/>
      <c r="B181" s="116"/>
      <c r="C181" s="116"/>
      <c r="D181" s="116"/>
      <c r="E181" s="116"/>
      <c r="F181" s="116"/>
      <c r="G181" s="116"/>
      <c r="H181" s="116"/>
      <c r="I181" s="116"/>
      <c r="J181" s="116"/>
      <c r="K181" s="87"/>
      <c r="L181" s="87"/>
      <c r="M181" s="87"/>
      <c r="N181" s="96"/>
      <c r="O181" s="96"/>
      <c r="P181" s="96"/>
      <c r="Q181" s="96"/>
      <c r="R181" s="96"/>
      <c r="S181" s="96"/>
      <c r="T181" s="96"/>
      <c r="U181" s="96"/>
      <c r="V181" s="78"/>
      <c r="W181" s="78"/>
      <c r="X181" s="78"/>
      <c r="Y181" s="390"/>
      <c r="Z181" s="391"/>
      <c r="AA181" s="391"/>
      <c r="AB181" s="391"/>
      <c r="AC181" s="391"/>
      <c r="AD181" s="450"/>
      <c r="AE181" s="477"/>
      <c r="AF181" s="391"/>
      <c r="AG181" s="391"/>
      <c r="AH181" s="391"/>
      <c r="AI181" s="391"/>
      <c r="AJ181" s="391"/>
      <c r="AK181" s="450"/>
      <c r="AL181" s="453"/>
      <c r="AM181" s="391"/>
      <c r="AN181" s="391"/>
      <c r="AO181" s="391"/>
      <c r="AP181" s="391"/>
      <c r="AQ181" s="391"/>
      <c r="AR181" s="450"/>
      <c r="AS181" s="477"/>
      <c r="AT181" s="151"/>
      <c r="BD181" s="110"/>
      <c r="BE181" s="110"/>
      <c r="BF181" s="110"/>
      <c r="BG181" s="110"/>
      <c r="BH181" s="110"/>
      <c r="BI181" s="110"/>
    </row>
    <row r="182" spans="1:61" ht="6.75" customHeight="1" x14ac:dyDescent="0.15">
      <c r="A182" s="107"/>
      <c r="B182" s="116"/>
      <c r="C182" s="116"/>
      <c r="D182" s="116"/>
      <c r="E182" s="116"/>
      <c r="F182" s="116"/>
      <c r="G182" s="116"/>
      <c r="H182" s="116"/>
      <c r="I182" s="116"/>
      <c r="J182" s="116"/>
      <c r="K182" s="87"/>
      <c r="L182" s="87"/>
      <c r="M182" s="87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274"/>
      <c r="AA182" s="274"/>
      <c r="AB182" s="274"/>
      <c r="AC182" s="274"/>
      <c r="AD182" s="275"/>
      <c r="AE182" s="275"/>
      <c r="AF182" s="274"/>
      <c r="AG182" s="274"/>
      <c r="AH182" s="274"/>
      <c r="AI182" s="274"/>
      <c r="AJ182" s="274"/>
      <c r="AK182" s="275"/>
      <c r="AL182" s="275"/>
      <c r="AM182" s="274"/>
      <c r="AN182" s="274"/>
      <c r="AO182" s="274"/>
      <c r="AP182" s="274"/>
      <c r="AQ182" s="274"/>
      <c r="AR182" s="275"/>
      <c r="AS182" s="275"/>
      <c r="AT182" s="275"/>
      <c r="AW182" s="115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</row>
    <row r="183" spans="1:61" ht="6.75" customHeight="1" x14ac:dyDescent="0.15">
      <c r="B183" s="87"/>
      <c r="C183" s="87"/>
      <c r="D183" s="99"/>
      <c r="E183" s="99"/>
      <c r="F183" s="99"/>
      <c r="G183" s="99"/>
      <c r="H183" s="99"/>
      <c r="I183" s="87"/>
      <c r="J183" s="87"/>
      <c r="K183" s="87"/>
      <c r="L183" s="87"/>
      <c r="M183" s="87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W183" s="99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</row>
    <row r="184" spans="1:61" ht="6.75" customHeight="1" x14ac:dyDescent="0.15"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W184" s="99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</row>
    <row r="185" spans="1:61" ht="6.75" customHeight="1" x14ac:dyDescent="0.15">
      <c r="B185" s="117"/>
      <c r="C185" s="118"/>
      <c r="D185" s="118"/>
      <c r="E185" s="118"/>
      <c r="F185" s="78"/>
      <c r="G185" s="78"/>
      <c r="H185" s="78"/>
      <c r="I185" s="78"/>
      <c r="J185" s="277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W185" s="99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</row>
    <row r="186" spans="1:61" ht="6.75" customHeight="1" x14ac:dyDescent="0.15">
      <c r="A186" s="154"/>
      <c r="B186" s="479" t="s">
        <v>262</v>
      </c>
      <c r="C186" s="480"/>
      <c r="D186" s="480"/>
      <c r="E186" s="481"/>
      <c r="F186" s="154"/>
      <c r="G186" s="350" t="s">
        <v>278</v>
      </c>
      <c r="H186" s="351"/>
      <c r="I186" s="351"/>
      <c r="J186" s="352"/>
      <c r="K186" s="356">
        <f>V186+V191+V194+V197+J190</f>
        <v>36</v>
      </c>
      <c r="L186" s="417"/>
      <c r="M186" s="358">
        <f>W186+W191+W194+J188+W197</f>
        <v>36</v>
      </c>
      <c r="N186" s="261"/>
      <c r="O186" s="261"/>
      <c r="P186" s="158"/>
      <c r="Q186" s="380" t="s">
        <v>279</v>
      </c>
      <c r="R186" s="381"/>
      <c r="S186" s="381"/>
      <c r="T186" s="381"/>
      <c r="U186" s="381"/>
      <c r="V186" s="356">
        <f>AD186+AK186+AR186+AD190+1</f>
        <v>11</v>
      </c>
      <c r="W186" s="485">
        <f>AE186+AL186+AS186+1</f>
        <v>12</v>
      </c>
      <c r="X186" s="158"/>
      <c r="Y186" s="350" t="s">
        <v>116</v>
      </c>
      <c r="Z186" s="351"/>
      <c r="AA186" s="351"/>
      <c r="AB186" s="351"/>
      <c r="AC186" s="351"/>
      <c r="AD186" s="356">
        <v>3</v>
      </c>
      <c r="AE186" s="476">
        <v>4</v>
      </c>
      <c r="AF186" s="351" t="s">
        <v>280</v>
      </c>
      <c r="AG186" s="351"/>
      <c r="AH186" s="351"/>
      <c r="AI186" s="351"/>
      <c r="AJ186" s="351"/>
      <c r="AK186" s="356">
        <v>3</v>
      </c>
      <c r="AL186" s="476">
        <v>3</v>
      </c>
      <c r="AM186" s="381" t="s">
        <v>268</v>
      </c>
      <c r="AN186" s="381"/>
      <c r="AO186" s="381"/>
      <c r="AP186" s="381"/>
      <c r="AQ186" s="381"/>
      <c r="AR186" s="356">
        <v>4</v>
      </c>
      <c r="AS186" s="476">
        <v>4</v>
      </c>
      <c r="AT186" s="275"/>
      <c r="AW186" s="99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</row>
    <row r="187" spans="1:61" ht="6.75" customHeight="1" x14ac:dyDescent="0.15">
      <c r="A187" s="154"/>
      <c r="B187" s="482"/>
      <c r="C187" s="483"/>
      <c r="D187" s="483"/>
      <c r="E187" s="484"/>
      <c r="F187" s="167"/>
      <c r="G187" s="353"/>
      <c r="H187" s="354"/>
      <c r="I187" s="354"/>
      <c r="J187" s="355"/>
      <c r="K187" s="357"/>
      <c r="L187" s="418"/>
      <c r="M187" s="359"/>
      <c r="N187" s="154"/>
      <c r="O187" s="160"/>
      <c r="P187" s="260"/>
      <c r="Q187" s="382"/>
      <c r="R187" s="383"/>
      <c r="S187" s="383"/>
      <c r="T187" s="383"/>
      <c r="U187" s="383"/>
      <c r="V187" s="357"/>
      <c r="W187" s="485"/>
      <c r="X187" s="154"/>
      <c r="Y187" s="353"/>
      <c r="Z187" s="354"/>
      <c r="AA187" s="354"/>
      <c r="AB187" s="354"/>
      <c r="AC187" s="354"/>
      <c r="AD187" s="357"/>
      <c r="AE187" s="477"/>
      <c r="AF187" s="354"/>
      <c r="AG187" s="354"/>
      <c r="AH187" s="354"/>
      <c r="AI187" s="354"/>
      <c r="AJ187" s="354"/>
      <c r="AK187" s="357"/>
      <c r="AL187" s="477"/>
      <c r="AM187" s="383"/>
      <c r="AN187" s="383"/>
      <c r="AO187" s="383"/>
      <c r="AP187" s="383"/>
      <c r="AQ187" s="383"/>
      <c r="AR187" s="357"/>
      <c r="AS187" s="477"/>
      <c r="AT187" s="275"/>
      <c r="AW187" s="99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</row>
    <row r="188" spans="1:61" ht="6.75" customHeight="1" x14ac:dyDescent="0.15">
      <c r="A188" s="154"/>
      <c r="B188" s="329"/>
      <c r="C188" s="329"/>
      <c r="D188" s="329"/>
      <c r="E188" s="329"/>
      <c r="F188" s="154"/>
      <c r="G188" s="364" t="s">
        <v>118</v>
      </c>
      <c r="H188" s="364"/>
      <c r="I188" s="364"/>
      <c r="J188" s="370">
        <v>1</v>
      </c>
      <c r="K188" s="255"/>
      <c r="L188" s="270"/>
      <c r="M188" s="269"/>
      <c r="N188" s="154"/>
      <c r="O188" s="161"/>
      <c r="P188" s="154"/>
      <c r="Q188" s="436" t="s">
        <v>690</v>
      </c>
      <c r="R188" s="436"/>
      <c r="S188" s="436"/>
      <c r="T188" s="436"/>
      <c r="U188" s="436"/>
      <c r="V188" s="436"/>
      <c r="W188" s="436"/>
      <c r="X188" s="436"/>
      <c r="Y188" s="254"/>
      <c r="Z188" s="254"/>
      <c r="AA188" s="254"/>
      <c r="AB188" s="254"/>
      <c r="AC188" s="254"/>
      <c r="AD188" s="255"/>
      <c r="AE188" s="330"/>
      <c r="AF188" s="254"/>
      <c r="AG188" s="254"/>
      <c r="AH188" s="254"/>
      <c r="AI188" s="254"/>
      <c r="AJ188" s="254"/>
      <c r="AK188" s="255"/>
      <c r="AL188" s="269"/>
      <c r="AM188" s="180"/>
      <c r="AN188" s="180"/>
      <c r="AO188" s="180"/>
      <c r="AP188" s="180"/>
      <c r="AQ188" s="180"/>
      <c r="AR188" s="255"/>
      <c r="AS188" s="269"/>
      <c r="AT188" s="275"/>
      <c r="AW188" s="99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</row>
    <row r="189" spans="1:61" ht="6.75" customHeight="1" x14ac:dyDescent="0.15">
      <c r="A189" s="154"/>
      <c r="B189" s="329"/>
      <c r="C189" s="329"/>
      <c r="D189" s="329"/>
      <c r="E189" s="329"/>
      <c r="F189" s="154"/>
      <c r="G189" s="364"/>
      <c r="H189" s="364"/>
      <c r="I189" s="364"/>
      <c r="J189" s="370"/>
      <c r="K189" s="255"/>
      <c r="L189" s="270"/>
      <c r="M189" s="269"/>
      <c r="N189" s="154"/>
      <c r="O189" s="161"/>
      <c r="P189" s="154"/>
      <c r="Q189" s="436"/>
      <c r="R189" s="436"/>
      <c r="S189" s="436"/>
      <c r="T189" s="436"/>
      <c r="U189" s="436"/>
      <c r="V189" s="436"/>
      <c r="W189" s="436"/>
      <c r="X189" s="436"/>
      <c r="Y189" s="254"/>
      <c r="Z189" s="254"/>
      <c r="AA189" s="254"/>
      <c r="AB189" s="254"/>
      <c r="AC189" s="254"/>
      <c r="AD189" s="255"/>
      <c r="AE189" s="269"/>
      <c r="AF189" s="254"/>
      <c r="AG189" s="254"/>
      <c r="AH189" s="254"/>
      <c r="AI189" s="254"/>
      <c r="AJ189" s="254"/>
      <c r="AK189" s="255"/>
      <c r="AL189" s="269"/>
      <c r="AM189" s="180"/>
      <c r="AN189" s="180"/>
      <c r="AO189" s="180"/>
      <c r="AP189" s="180"/>
      <c r="AQ189" s="180"/>
      <c r="AR189" s="255"/>
      <c r="AS189" s="269"/>
      <c r="AT189" s="275"/>
      <c r="AW189" s="99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</row>
    <row r="190" spans="1:61" ht="6.75" customHeight="1" x14ac:dyDescent="0.15">
      <c r="A190" s="154"/>
      <c r="B190" s="331"/>
      <c r="C190" s="331"/>
      <c r="D190" s="331"/>
      <c r="E190" s="331"/>
      <c r="F190" s="154"/>
      <c r="G190" s="393" t="s">
        <v>654</v>
      </c>
      <c r="H190" s="393"/>
      <c r="I190" s="393"/>
      <c r="J190" s="393"/>
      <c r="K190" s="393"/>
      <c r="L190" s="393"/>
      <c r="M190" s="393"/>
      <c r="N190" s="154"/>
      <c r="O190" s="161"/>
      <c r="P190" s="154"/>
      <c r="Q190" s="369"/>
      <c r="R190" s="369"/>
      <c r="S190" s="369"/>
      <c r="T190" s="369"/>
      <c r="U190" s="369"/>
      <c r="V190" s="369"/>
      <c r="W190" s="369"/>
      <c r="X190" s="369"/>
      <c r="Y190" s="420"/>
      <c r="Z190" s="420"/>
      <c r="AA190" s="420"/>
      <c r="AB190" s="420"/>
      <c r="AC190" s="420"/>
      <c r="AD190" s="255"/>
      <c r="AE190" s="332"/>
      <c r="AF190" s="333"/>
      <c r="AG190" s="333"/>
      <c r="AH190" s="333"/>
      <c r="AI190" s="333"/>
      <c r="AJ190" s="333"/>
      <c r="AK190" s="212"/>
      <c r="AL190" s="213"/>
      <c r="AM190" s="154"/>
      <c r="AN190" s="154"/>
      <c r="AO190" s="154"/>
      <c r="AP190" s="154"/>
      <c r="AQ190" s="154"/>
      <c r="AR190" s="154"/>
      <c r="AS190" s="154"/>
      <c r="AT190" s="78"/>
      <c r="AW190" s="99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</row>
    <row r="191" spans="1:61" ht="6.75" customHeight="1" x14ac:dyDescent="0.15">
      <c r="A191" s="154"/>
      <c r="B191" s="154"/>
      <c r="C191" s="154"/>
      <c r="D191" s="154"/>
      <c r="E191" s="154"/>
      <c r="F191" s="154"/>
      <c r="G191" s="393"/>
      <c r="H191" s="393"/>
      <c r="I191" s="393"/>
      <c r="J191" s="393"/>
      <c r="K191" s="393"/>
      <c r="L191" s="393"/>
      <c r="M191" s="393"/>
      <c r="N191" s="320"/>
      <c r="O191" s="168"/>
      <c r="P191" s="158"/>
      <c r="Q191" s="350" t="s">
        <v>264</v>
      </c>
      <c r="R191" s="351"/>
      <c r="S191" s="351"/>
      <c r="T191" s="351"/>
      <c r="U191" s="351"/>
      <c r="V191" s="356">
        <f>AD191+AK191+AR191+1</f>
        <v>9</v>
      </c>
      <c r="W191" s="485">
        <f>AE191+AL191+AS191+1</f>
        <v>7</v>
      </c>
      <c r="X191" s="158"/>
      <c r="Y191" s="350" t="s">
        <v>269</v>
      </c>
      <c r="Z191" s="351"/>
      <c r="AA191" s="351"/>
      <c r="AB191" s="351"/>
      <c r="AC191" s="351"/>
      <c r="AD191" s="356">
        <v>5</v>
      </c>
      <c r="AE191" s="476">
        <v>3</v>
      </c>
      <c r="AF191" s="351" t="s">
        <v>691</v>
      </c>
      <c r="AG191" s="351"/>
      <c r="AH191" s="351"/>
      <c r="AI191" s="351"/>
      <c r="AJ191" s="351"/>
      <c r="AK191" s="356">
        <v>3</v>
      </c>
      <c r="AL191" s="476">
        <v>3</v>
      </c>
      <c r="AM191" s="394"/>
      <c r="AN191" s="364"/>
      <c r="AO191" s="364"/>
      <c r="AP191" s="364"/>
      <c r="AQ191" s="364"/>
      <c r="AR191" s="370"/>
      <c r="AS191" s="486"/>
      <c r="AT191" s="78"/>
      <c r="AW191" s="99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</row>
    <row r="192" spans="1:61" ht="6.75" customHeight="1" x14ac:dyDescent="0.15">
      <c r="A192" s="154"/>
      <c r="B192" s="154"/>
      <c r="C192" s="154"/>
      <c r="D192" s="154"/>
      <c r="E192" s="154"/>
      <c r="F192" s="154"/>
      <c r="G192" s="393"/>
      <c r="H192" s="393"/>
      <c r="I192" s="393"/>
      <c r="J192" s="393"/>
      <c r="K192" s="393"/>
      <c r="L192" s="393"/>
      <c r="M192" s="393"/>
      <c r="N192" s="154"/>
      <c r="O192" s="161"/>
      <c r="P192" s="154"/>
      <c r="Q192" s="353"/>
      <c r="R192" s="354"/>
      <c r="S192" s="354"/>
      <c r="T192" s="354"/>
      <c r="U192" s="354"/>
      <c r="V192" s="357"/>
      <c r="W192" s="485"/>
      <c r="X192" s="154"/>
      <c r="Y192" s="353"/>
      <c r="Z192" s="354"/>
      <c r="AA192" s="354"/>
      <c r="AB192" s="354"/>
      <c r="AC192" s="354"/>
      <c r="AD192" s="357"/>
      <c r="AE192" s="477"/>
      <c r="AF192" s="354"/>
      <c r="AG192" s="354"/>
      <c r="AH192" s="354"/>
      <c r="AI192" s="354"/>
      <c r="AJ192" s="354"/>
      <c r="AK192" s="357"/>
      <c r="AL192" s="477"/>
      <c r="AM192" s="394"/>
      <c r="AN192" s="364"/>
      <c r="AO192" s="364"/>
      <c r="AP192" s="364"/>
      <c r="AQ192" s="364"/>
      <c r="AR192" s="370"/>
      <c r="AS192" s="487"/>
      <c r="AT192" s="78"/>
      <c r="AW192" s="99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</row>
    <row r="193" spans="1:61" ht="6.75" customHeight="1" x14ac:dyDescent="0.15">
      <c r="A193" s="154"/>
      <c r="B193" s="154"/>
      <c r="C193" s="154"/>
      <c r="D193" s="154"/>
      <c r="E193" s="154"/>
      <c r="F193" s="154"/>
      <c r="G193" s="393"/>
      <c r="H193" s="393"/>
      <c r="I193" s="393"/>
      <c r="J193" s="393"/>
      <c r="K193" s="393"/>
      <c r="L193" s="393"/>
      <c r="M193" s="393"/>
      <c r="N193" s="154"/>
      <c r="O193" s="161"/>
      <c r="P193" s="154"/>
      <c r="Q193" s="205"/>
      <c r="R193" s="205"/>
      <c r="S193" s="205"/>
      <c r="T193" s="205"/>
      <c r="U193" s="205"/>
      <c r="V193" s="205"/>
      <c r="W193" s="205"/>
      <c r="X193" s="154"/>
      <c r="Y193" s="254"/>
      <c r="Z193" s="254"/>
      <c r="AA193" s="254"/>
      <c r="AB193" s="254"/>
      <c r="AC193" s="254"/>
      <c r="AD193" s="255"/>
      <c r="AE193" s="269"/>
      <c r="AF193" s="254"/>
      <c r="AG193" s="254"/>
      <c r="AH193" s="254"/>
      <c r="AI193" s="254"/>
      <c r="AJ193" s="254"/>
      <c r="AK193" s="255"/>
      <c r="AL193" s="269"/>
      <c r="AM193" s="254"/>
      <c r="AN193" s="254"/>
      <c r="AO193" s="254"/>
      <c r="AP193" s="254"/>
      <c r="AQ193" s="254"/>
      <c r="AR193" s="255"/>
      <c r="AS193" s="269"/>
      <c r="AT193" s="78"/>
      <c r="AW193" s="99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</row>
    <row r="194" spans="1:61" ht="6.75" customHeight="1" x14ac:dyDescent="0.15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68"/>
      <c r="P194" s="158"/>
      <c r="Q194" s="350" t="s">
        <v>270</v>
      </c>
      <c r="R194" s="351"/>
      <c r="S194" s="351"/>
      <c r="T194" s="351"/>
      <c r="U194" s="351"/>
      <c r="V194" s="356">
        <f>AD194+AK194</f>
        <v>8</v>
      </c>
      <c r="W194" s="485">
        <f>AE194+AL194+1</f>
        <v>8</v>
      </c>
      <c r="X194" s="158"/>
      <c r="Y194" s="350" t="s">
        <v>281</v>
      </c>
      <c r="Z194" s="351"/>
      <c r="AA194" s="351"/>
      <c r="AB194" s="351"/>
      <c r="AC194" s="351"/>
      <c r="AD194" s="356">
        <v>4</v>
      </c>
      <c r="AE194" s="476">
        <v>2</v>
      </c>
      <c r="AF194" s="351" t="s">
        <v>282</v>
      </c>
      <c r="AG194" s="351"/>
      <c r="AH194" s="351"/>
      <c r="AI194" s="351"/>
      <c r="AJ194" s="351"/>
      <c r="AK194" s="356">
        <v>4</v>
      </c>
      <c r="AL194" s="476">
        <v>5</v>
      </c>
      <c r="AM194" s="154"/>
      <c r="AN194" s="154"/>
      <c r="AO194" s="154"/>
      <c r="AP194" s="154"/>
      <c r="AQ194" s="154"/>
      <c r="AR194" s="163"/>
      <c r="AS194" s="200"/>
      <c r="AT194" s="150"/>
      <c r="AW194" s="99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</row>
    <row r="195" spans="1:61" ht="6.75" customHeight="1" x14ac:dyDescent="0.15">
      <c r="A195" s="154"/>
      <c r="B195" s="154"/>
      <c r="C195" s="154"/>
      <c r="D195" s="154"/>
      <c r="E195" s="154"/>
      <c r="F195" s="154"/>
      <c r="G195" s="154"/>
      <c r="H195" s="154"/>
      <c r="I195" s="154"/>
      <c r="J195" s="163"/>
      <c r="K195" s="154"/>
      <c r="L195" s="154"/>
      <c r="M195" s="154"/>
      <c r="N195" s="154"/>
      <c r="O195" s="160"/>
      <c r="P195" s="154"/>
      <c r="Q195" s="353"/>
      <c r="R195" s="354"/>
      <c r="S195" s="354"/>
      <c r="T195" s="354"/>
      <c r="U195" s="354"/>
      <c r="V195" s="357"/>
      <c r="W195" s="485"/>
      <c r="X195" s="154"/>
      <c r="Y195" s="353"/>
      <c r="Z195" s="354"/>
      <c r="AA195" s="354"/>
      <c r="AB195" s="354"/>
      <c r="AC195" s="354"/>
      <c r="AD195" s="357"/>
      <c r="AE195" s="477"/>
      <c r="AF195" s="354"/>
      <c r="AG195" s="354"/>
      <c r="AH195" s="354"/>
      <c r="AI195" s="354"/>
      <c r="AJ195" s="354"/>
      <c r="AK195" s="357"/>
      <c r="AL195" s="477"/>
      <c r="AM195" s="154"/>
      <c r="AN195" s="154"/>
      <c r="AO195" s="154"/>
      <c r="AP195" s="154"/>
      <c r="AQ195" s="154"/>
      <c r="AR195" s="163"/>
      <c r="AS195" s="201"/>
      <c r="AT195" s="151"/>
      <c r="AW195" s="99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</row>
    <row r="196" spans="1:61" ht="6.75" customHeight="1" x14ac:dyDescent="0.15">
      <c r="A196" s="154"/>
      <c r="B196" s="154"/>
      <c r="C196" s="154"/>
      <c r="D196" s="154"/>
      <c r="E196" s="154"/>
      <c r="F196" s="154"/>
      <c r="G196" s="154"/>
      <c r="H196" s="154"/>
      <c r="I196" s="154"/>
      <c r="J196" s="163"/>
      <c r="K196" s="154"/>
      <c r="L196" s="154"/>
      <c r="M196" s="154"/>
      <c r="N196" s="154"/>
      <c r="O196" s="161"/>
      <c r="P196" s="154"/>
      <c r="Q196" s="254"/>
      <c r="R196" s="254"/>
      <c r="S196" s="254"/>
      <c r="T196" s="254"/>
      <c r="U196" s="254"/>
      <c r="V196" s="255"/>
      <c r="W196" s="255"/>
      <c r="X196" s="154"/>
      <c r="Y196" s="254"/>
      <c r="Z196" s="254"/>
      <c r="AA196" s="254"/>
      <c r="AB196" s="254"/>
      <c r="AC196" s="254"/>
      <c r="AD196" s="255"/>
      <c r="AE196" s="269"/>
      <c r="AF196" s="254"/>
      <c r="AG196" s="254"/>
      <c r="AH196" s="254"/>
      <c r="AI196" s="254"/>
      <c r="AJ196" s="254"/>
      <c r="AK196" s="255"/>
      <c r="AL196" s="269"/>
      <c r="AM196" s="254"/>
      <c r="AN196" s="254"/>
      <c r="AO196" s="254"/>
      <c r="AP196" s="254"/>
      <c r="AQ196" s="254"/>
      <c r="AR196" s="279"/>
      <c r="AS196" s="279"/>
      <c r="AT196" s="151"/>
      <c r="AW196" s="99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</row>
    <row r="197" spans="1:61" ht="6.75" customHeight="1" x14ac:dyDescent="0.1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68"/>
      <c r="P197" s="158"/>
      <c r="Q197" s="350" t="s">
        <v>283</v>
      </c>
      <c r="R197" s="351"/>
      <c r="S197" s="351"/>
      <c r="T197" s="351"/>
      <c r="U197" s="351"/>
      <c r="V197" s="356">
        <f>AD197+AK197+1</f>
        <v>8</v>
      </c>
      <c r="W197" s="485">
        <f>AE197+AL197+1</f>
        <v>8</v>
      </c>
      <c r="X197" s="158"/>
      <c r="Y197" s="350" t="s">
        <v>284</v>
      </c>
      <c r="Z197" s="351"/>
      <c r="AA197" s="351"/>
      <c r="AB197" s="351"/>
      <c r="AC197" s="351"/>
      <c r="AD197" s="356">
        <v>3</v>
      </c>
      <c r="AE197" s="476">
        <v>2</v>
      </c>
      <c r="AF197" s="351" t="s">
        <v>285</v>
      </c>
      <c r="AG197" s="351"/>
      <c r="AH197" s="351"/>
      <c r="AI197" s="351"/>
      <c r="AJ197" s="351"/>
      <c r="AK197" s="356">
        <v>4</v>
      </c>
      <c r="AL197" s="476">
        <v>5</v>
      </c>
      <c r="AM197" s="154"/>
      <c r="AN197" s="154"/>
      <c r="AO197" s="154"/>
      <c r="AP197" s="154"/>
      <c r="AQ197" s="154"/>
      <c r="AR197" s="163"/>
      <c r="AS197" s="200"/>
      <c r="AT197" s="150"/>
      <c r="AW197" s="99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</row>
    <row r="198" spans="1:61" ht="6.75" customHeight="1" x14ac:dyDescent="0.15">
      <c r="A198" s="154"/>
      <c r="B198" s="154"/>
      <c r="C198" s="154"/>
      <c r="D198" s="154"/>
      <c r="E198" s="154"/>
      <c r="F198" s="154"/>
      <c r="G198" s="154"/>
      <c r="H198" s="154"/>
      <c r="I198" s="154"/>
      <c r="J198" s="163"/>
      <c r="K198" s="154"/>
      <c r="L198" s="154"/>
      <c r="M198" s="154"/>
      <c r="N198" s="154"/>
      <c r="O198" s="154"/>
      <c r="P198" s="154"/>
      <c r="Q198" s="353"/>
      <c r="R198" s="354"/>
      <c r="S198" s="354"/>
      <c r="T198" s="354"/>
      <c r="U198" s="354"/>
      <c r="V198" s="357"/>
      <c r="W198" s="485"/>
      <c r="X198" s="154"/>
      <c r="Y198" s="353"/>
      <c r="Z198" s="354"/>
      <c r="AA198" s="354"/>
      <c r="AB198" s="354"/>
      <c r="AC198" s="354"/>
      <c r="AD198" s="357"/>
      <c r="AE198" s="477"/>
      <c r="AF198" s="354"/>
      <c r="AG198" s="354"/>
      <c r="AH198" s="354"/>
      <c r="AI198" s="354"/>
      <c r="AJ198" s="354"/>
      <c r="AK198" s="357"/>
      <c r="AL198" s="477"/>
      <c r="AM198" s="154"/>
      <c r="AN198" s="154"/>
      <c r="AO198" s="154"/>
      <c r="AP198" s="154"/>
      <c r="AQ198" s="154"/>
      <c r="AR198" s="163"/>
      <c r="AS198" s="201"/>
      <c r="AT198" s="151"/>
      <c r="AW198" s="99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</row>
    <row r="199" spans="1:61" ht="6.75" customHeight="1" x14ac:dyDescent="0.15">
      <c r="A199" s="154"/>
      <c r="B199" s="154"/>
      <c r="C199" s="154"/>
      <c r="D199" s="154"/>
      <c r="E199" s="154"/>
      <c r="F199" s="154"/>
      <c r="G199" s="194"/>
      <c r="H199" s="194"/>
      <c r="I199" s="194"/>
      <c r="J199" s="194"/>
      <c r="K199" s="194"/>
      <c r="L199" s="194"/>
      <c r="M199" s="154"/>
      <c r="N199" s="154"/>
      <c r="O199" s="154"/>
      <c r="P199" s="154"/>
      <c r="Q199" s="254"/>
      <c r="R199" s="254"/>
      <c r="S199" s="254"/>
      <c r="T199" s="254"/>
      <c r="U199" s="254"/>
      <c r="V199" s="255"/>
      <c r="W199" s="255"/>
      <c r="X199" s="154"/>
      <c r="Y199" s="254"/>
      <c r="Z199" s="254"/>
      <c r="AA199" s="254"/>
      <c r="AB199" s="254"/>
      <c r="AC199" s="254"/>
      <c r="AD199" s="255"/>
      <c r="AE199" s="269"/>
      <c r="AF199" s="254"/>
      <c r="AG199" s="254"/>
      <c r="AH199" s="254"/>
      <c r="AI199" s="254"/>
      <c r="AJ199" s="254"/>
      <c r="AK199" s="255"/>
      <c r="AL199" s="269"/>
      <c r="AM199" s="254"/>
      <c r="AN199" s="254"/>
      <c r="AO199" s="254"/>
      <c r="AP199" s="254"/>
      <c r="AQ199" s="254"/>
      <c r="AR199" s="164"/>
      <c r="AS199" s="164"/>
      <c r="AT199" s="151"/>
      <c r="AW199" s="99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</row>
    <row r="200" spans="1:61" ht="6.75" customHeight="1" x14ac:dyDescent="0.15">
      <c r="A200" s="154"/>
      <c r="B200" s="154"/>
      <c r="C200" s="154"/>
      <c r="D200" s="154"/>
      <c r="E200" s="154"/>
      <c r="F200" s="154"/>
      <c r="G200" s="194"/>
      <c r="H200" s="194"/>
      <c r="I200" s="194"/>
      <c r="J200" s="194"/>
      <c r="K200" s="194"/>
      <c r="L200" s="194"/>
      <c r="M200" s="154"/>
      <c r="N200" s="154"/>
      <c r="O200" s="154"/>
      <c r="P200" s="154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54"/>
      <c r="AB200" s="254"/>
      <c r="AC200" s="254"/>
      <c r="AD200" s="255"/>
      <c r="AE200" s="255"/>
      <c r="AF200" s="254"/>
      <c r="AG200" s="254"/>
      <c r="AH200" s="254"/>
      <c r="AI200" s="254"/>
      <c r="AJ200" s="254"/>
      <c r="AK200" s="255"/>
      <c r="AL200" s="255"/>
      <c r="AM200" s="254"/>
      <c r="AN200" s="254"/>
      <c r="AO200" s="254"/>
      <c r="AP200" s="254"/>
      <c r="AQ200" s="254"/>
      <c r="AR200" s="255"/>
      <c r="AS200" s="255"/>
      <c r="AT200" s="275"/>
      <c r="AW200" s="99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</row>
    <row r="201" spans="1:61" ht="6.75" customHeight="1" x14ac:dyDescent="0.15">
      <c r="A201" s="154"/>
      <c r="B201" s="154"/>
      <c r="C201" s="154"/>
      <c r="D201" s="154"/>
      <c r="E201" s="154"/>
      <c r="F201" s="154"/>
      <c r="G201" s="194"/>
      <c r="H201" s="194"/>
      <c r="I201" s="194"/>
      <c r="J201" s="194"/>
      <c r="K201" s="194"/>
      <c r="L201" s="194"/>
      <c r="M201" s="154"/>
      <c r="N201" s="154"/>
      <c r="O201" s="154"/>
      <c r="P201" s="154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54"/>
      <c r="AB201" s="254"/>
      <c r="AC201" s="254"/>
      <c r="AD201" s="255"/>
      <c r="AE201" s="255"/>
      <c r="AF201" s="254"/>
      <c r="AG201" s="254"/>
      <c r="AH201" s="254"/>
      <c r="AI201" s="254"/>
      <c r="AJ201" s="254"/>
      <c r="AK201" s="255"/>
      <c r="AL201" s="255"/>
      <c r="AM201" s="254"/>
      <c r="AN201" s="254"/>
      <c r="AO201" s="254"/>
      <c r="AP201" s="254"/>
      <c r="AQ201" s="254"/>
      <c r="AR201" s="255"/>
      <c r="AS201" s="255"/>
      <c r="AT201" s="275"/>
      <c r="AW201" s="99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</row>
    <row r="202" spans="1:61" ht="6.75" customHeight="1" x14ac:dyDescent="0.15">
      <c r="A202" s="154"/>
      <c r="B202" s="154"/>
      <c r="C202" s="154"/>
      <c r="D202" s="154"/>
      <c r="E202" s="154"/>
      <c r="F202" s="154"/>
      <c r="G202" s="261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/>
      <c r="AF202" s="154"/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78"/>
      <c r="AW202" s="99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</row>
    <row r="203" spans="1:61" ht="6.75" customHeight="1" x14ac:dyDescent="0.15">
      <c r="A203" s="154"/>
      <c r="B203" s="154"/>
      <c r="C203" s="154"/>
      <c r="D203" s="154"/>
      <c r="E203" s="154"/>
      <c r="F203" s="177"/>
      <c r="G203" s="350" t="s">
        <v>201</v>
      </c>
      <c r="H203" s="351"/>
      <c r="I203" s="351"/>
      <c r="J203" s="352"/>
      <c r="K203" s="356">
        <f>V203+V206+V212+V217+V220+V228+J205+J207</f>
        <v>48</v>
      </c>
      <c r="L203" s="417"/>
      <c r="M203" s="358">
        <f>W203+W206+W212+W220+W228+J205+J207+W225</f>
        <v>50</v>
      </c>
      <c r="N203" s="261"/>
      <c r="O203" s="261"/>
      <c r="P203" s="158"/>
      <c r="Q203" s="350" t="s">
        <v>655</v>
      </c>
      <c r="R203" s="351"/>
      <c r="S203" s="351"/>
      <c r="T203" s="351"/>
      <c r="U203" s="351"/>
      <c r="V203" s="356">
        <f>AD203+AK203+AR203</f>
        <v>7</v>
      </c>
      <c r="W203" s="485">
        <f>AE203+AL203+AS203</f>
        <v>8</v>
      </c>
      <c r="X203" s="158"/>
      <c r="Y203" s="350" t="s">
        <v>692</v>
      </c>
      <c r="Z203" s="351"/>
      <c r="AA203" s="351"/>
      <c r="AB203" s="351"/>
      <c r="AC203" s="351"/>
      <c r="AD203" s="356">
        <v>3</v>
      </c>
      <c r="AE203" s="476">
        <v>4</v>
      </c>
      <c r="AF203" s="444" t="s">
        <v>286</v>
      </c>
      <c r="AG203" s="444"/>
      <c r="AH203" s="444"/>
      <c r="AI203" s="444"/>
      <c r="AJ203" s="444"/>
      <c r="AK203" s="356">
        <v>2</v>
      </c>
      <c r="AL203" s="476">
        <v>2</v>
      </c>
      <c r="AM203" s="351" t="s">
        <v>287</v>
      </c>
      <c r="AN203" s="351"/>
      <c r="AO203" s="351"/>
      <c r="AP203" s="351"/>
      <c r="AQ203" s="351"/>
      <c r="AR203" s="356">
        <v>2</v>
      </c>
      <c r="AS203" s="476">
        <v>2</v>
      </c>
      <c r="AT203" s="78"/>
      <c r="AW203" s="362"/>
      <c r="AX203" s="362"/>
      <c r="AY203" s="362"/>
      <c r="AZ203" s="362"/>
      <c r="BA203" s="362"/>
      <c r="BB203" s="362"/>
      <c r="BC203" s="362"/>
      <c r="BD203" s="64"/>
      <c r="BE203" s="64"/>
      <c r="BF203" s="64"/>
      <c r="BG203" s="64"/>
      <c r="BH203" s="64"/>
      <c r="BI203" s="64"/>
    </row>
    <row r="204" spans="1:61" ht="6.75" customHeight="1" x14ac:dyDescent="0.15">
      <c r="A204" s="154"/>
      <c r="B204" s="154"/>
      <c r="C204" s="154"/>
      <c r="D204" s="154"/>
      <c r="E204" s="154"/>
      <c r="F204" s="160"/>
      <c r="G204" s="353"/>
      <c r="H204" s="354"/>
      <c r="I204" s="354"/>
      <c r="J204" s="355"/>
      <c r="K204" s="357"/>
      <c r="L204" s="418"/>
      <c r="M204" s="359"/>
      <c r="N204" s="154"/>
      <c r="O204" s="160"/>
      <c r="P204" s="260"/>
      <c r="Q204" s="353"/>
      <c r="R204" s="354"/>
      <c r="S204" s="354"/>
      <c r="T204" s="354"/>
      <c r="U204" s="354"/>
      <c r="V204" s="357"/>
      <c r="W204" s="485"/>
      <c r="X204" s="154"/>
      <c r="Y204" s="353"/>
      <c r="Z204" s="354"/>
      <c r="AA204" s="354"/>
      <c r="AB204" s="354"/>
      <c r="AC204" s="354"/>
      <c r="AD204" s="357"/>
      <c r="AE204" s="477"/>
      <c r="AF204" s="446"/>
      <c r="AG204" s="446"/>
      <c r="AH204" s="446"/>
      <c r="AI204" s="446"/>
      <c r="AJ204" s="446"/>
      <c r="AK204" s="357"/>
      <c r="AL204" s="477"/>
      <c r="AM204" s="354"/>
      <c r="AN204" s="354"/>
      <c r="AO204" s="354"/>
      <c r="AP204" s="354"/>
      <c r="AQ204" s="354"/>
      <c r="AR204" s="357"/>
      <c r="AS204" s="477"/>
      <c r="AT204" s="78"/>
      <c r="AW204" s="362"/>
      <c r="AX204" s="362"/>
      <c r="AY204" s="362"/>
      <c r="AZ204" s="362"/>
      <c r="BA204" s="362"/>
      <c r="BB204" s="362"/>
      <c r="BC204" s="362"/>
      <c r="BD204" s="64"/>
      <c r="BE204" s="64"/>
      <c r="BF204" s="64"/>
      <c r="BG204" s="64"/>
      <c r="BH204" s="64"/>
      <c r="BI204" s="64"/>
    </row>
    <row r="205" spans="1:61" ht="6.75" customHeight="1" x14ac:dyDescent="0.15">
      <c r="A205" s="154"/>
      <c r="B205" s="154"/>
      <c r="C205" s="154"/>
      <c r="D205" s="154"/>
      <c r="E205" s="154"/>
      <c r="F205" s="161"/>
      <c r="G205" s="351" t="s">
        <v>117</v>
      </c>
      <c r="H205" s="351"/>
      <c r="I205" s="351"/>
      <c r="J205" s="356">
        <v>1</v>
      </c>
      <c r="K205" s="154"/>
      <c r="L205" s="154"/>
      <c r="M205" s="154"/>
      <c r="N205" s="154"/>
      <c r="O205" s="161"/>
      <c r="P205" s="154"/>
      <c r="Q205" s="488"/>
      <c r="R205" s="488"/>
      <c r="S205" s="488"/>
      <c r="T205" s="488"/>
      <c r="U205" s="488"/>
      <c r="V205" s="272"/>
      <c r="W205" s="172"/>
      <c r="X205" s="172"/>
      <c r="Y205" s="172"/>
      <c r="Z205" s="172"/>
      <c r="AA205" s="257"/>
      <c r="AB205" s="257"/>
      <c r="AC205" s="257"/>
      <c r="AD205" s="191"/>
      <c r="AE205" s="163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78"/>
      <c r="AW205" s="99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</row>
    <row r="206" spans="1:61" ht="6.75" customHeight="1" x14ac:dyDescent="0.15">
      <c r="A206" s="154"/>
      <c r="B206" s="154"/>
      <c r="C206" s="154"/>
      <c r="D206" s="154"/>
      <c r="E206" s="154"/>
      <c r="F206" s="161"/>
      <c r="G206" s="364"/>
      <c r="H206" s="364"/>
      <c r="I206" s="364"/>
      <c r="J206" s="370"/>
      <c r="K206" s="154"/>
      <c r="L206" s="154"/>
      <c r="M206" s="154"/>
      <c r="N206" s="154"/>
      <c r="O206" s="168"/>
      <c r="P206" s="158"/>
      <c r="Q206" s="350" t="s">
        <v>200</v>
      </c>
      <c r="R206" s="351"/>
      <c r="S206" s="351"/>
      <c r="T206" s="351"/>
      <c r="U206" s="351"/>
      <c r="V206" s="356">
        <f>AD206+AK206+AR206+1</f>
        <v>13</v>
      </c>
      <c r="W206" s="485">
        <f>AE206+AL206+AS206+AE208+1</f>
        <v>13</v>
      </c>
      <c r="X206" s="158"/>
      <c r="Y206" s="350" t="s">
        <v>656</v>
      </c>
      <c r="Z206" s="351"/>
      <c r="AA206" s="351"/>
      <c r="AB206" s="351"/>
      <c r="AC206" s="351"/>
      <c r="AD206" s="356">
        <v>4</v>
      </c>
      <c r="AE206" s="476">
        <v>4</v>
      </c>
      <c r="AF206" s="350" t="s">
        <v>657</v>
      </c>
      <c r="AG206" s="351"/>
      <c r="AH206" s="351"/>
      <c r="AI206" s="351"/>
      <c r="AJ206" s="351"/>
      <c r="AK206" s="356">
        <v>4</v>
      </c>
      <c r="AL206" s="476">
        <v>2</v>
      </c>
      <c r="AM206" s="351" t="s">
        <v>202</v>
      </c>
      <c r="AN206" s="351"/>
      <c r="AO206" s="351"/>
      <c r="AP206" s="351"/>
      <c r="AQ206" s="351"/>
      <c r="AR206" s="356">
        <v>4</v>
      </c>
      <c r="AS206" s="476">
        <v>3</v>
      </c>
      <c r="AT206" s="150"/>
      <c r="AW206" s="362"/>
      <c r="AX206" s="362"/>
      <c r="AY206" s="362"/>
      <c r="AZ206" s="362"/>
      <c r="BA206" s="362"/>
      <c r="BB206" s="362"/>
      <c r="BC206" s="362"/>
      <c r="BD206" s="64"/>
      <c r="BE206" s="64"/>
      <c r="BF206" s="64"/>
      <c r="BG206" s="64"/>
      <c r="BH206" s="64"/>
      <c r="BI206" s="64"/>
    </row>
    <row r="207" spans="1:61" ht="6.75" customHeight="1" x14ac:dyDescent="0.15">
      <c r="A207" s="154"/>
      <c r="B207" s="154"/>
      <c r="C207" s="154"/>
      <c r="D207" s="154"/>
      <c r="E207" s="154"/>
      <c r="F207" s="161"/>
      <c r="G207" s="364" t="s">
        <v>118</v>
      </c>
      <c r="H207" s="364"/>
      <c r="I207" s="364"/>
      <c r="J207" s="370">
        <v>1</v>
      </c>
      <c r="K207" s="154"/>
      <c r="L207" s="154"/>
      <c r="M207" s="154"/>
      <c r="N207" s="154"/>
      <c r="O207" s="161"/>
      <c r="P207" s="154"/>
      <c r="Q207" s="353"/>
      <c r="R207" s="354"/>
      <c r="S207" s="354"/>
      <c r="T207" s="354"/>
      <c r="U207" s="354"/>
      <c r="V207" s="357"/>
      <c r="W207" s="485"/>
      <c r="X207" s="154"/>
      <c r="Y207" s="353"/>
      <c r="Z207" s="354"/>
      <c r="AA207" s="354"/>
      <c r="AB207" s="354"/>
      <c r="AC207" s="354"/>
      <c r="AD207" s="357"/>
      <c r="AE207" s="477"/>
      <c r="AF207" s="353"/>
      <c r="AG207" s="354"/>
      <c r="AH207" s="354"/>
      <c r="AI207" s="354"/>
      <c r="AJ207" s="354"/>
      <c r="AK207" s="357"/>
      <c r="AL207" s="477"/>
      <c r="AM207" s="354"/>
      <c r="AN207" s="354"/>
      <c r="AO207" s="354"/>
      <c r="AP207" s="354"/>
      <c r="AQ207" s="354"/>
      <c r="AR207" s="357"/>
      <c r="AS207" s="477"/>
      <c r="AT207" s="151"/>
      <c r="AW207" s="362"/>
      <c r="AX207" s="362"/>
      <c r="AY207" s="362"/>
      <c r="AZ207" s="362"/>
      <c r="BA207" s="362"/>
      <c r="BB207" s="362"/>
      <c r="BC207" s="362"/>
      <c r="BD207" s="64"/>
      <c r="BE207" s="64"/>
      <c r="BF207" s="64"/>
      <c r="BG207" s="64"/>
      <c r="BH207" s="64"/>
      <c r="BI207" s="64"/>
    </row>
    <row r="208" spans="1:61" ht="6.75" customHeight="1" x14ac:dyDescent="0.15">
      <c r="A208" s="154"/>
      <c r="B208" s="154"/>
      <c r="C208" s="154"/>
      <c r="D208" s="154"/>
      <c r="E208" s="154"/>
      <c r="F208" s="161"/>
      <c r="G208" s="364"/>
      <c r="H208" s="364"/>
      <c r="I208" s="364"/>
      <c r="J208" s="370"/>
      <c r="K208" s="154"/>
      <c r="L208" s="154"/>
      <c r="M208" s="154"/>
      <c r="N208" s="154"/>
      <c r="O208" s="161"/>
      <c r="P208" s="154"/>
      <c r="Q208" s="376"/>
      <c r="R208" s="376"/>
      <c r="S208" s="376"/>
      <c r="T208" s="376"/>
      <c r="U208" s="376"/>
      <c r="V208" s="376"/>
      <c r="W208" s="376"/>
      <c r="X208" s="376"/>
      <c r="Y208" s="350" t="s">
        <v>203</v>
      </c>
      <c r="Z208" s="351"/>
      <c r="AA208" s="351"/>
      <c r="AB208" s="351"/>
      <c r="AC208" s="351"/>
      <c r="AD208" s="356">
        <v>3</v>
      </c>
      <c r="AE208" s="476">
        <v>3</v>
      </c>
      <c r="AF208" s="254"/>
      <c r="AG208" s="254"/>
      <c r="AH208" s="254"/>
      <c r="AI208" s="254"/>
      <c r="AJ208" s="254"/>
      <c r="AK208" s="255"/>
      <c r="AL208" s="269"/>
      <c r="AM208" s="254"/>
      <c r="AN208" s="254"/>
      <c r="AO208" s="254"/>
      <c r="AP208" s="254"/>
      <c r="AQ208" s="254"/>
      <c r="AR208" s="255"/>
      <c r="AS208" s="269"/>
      <c r="AT208" s="151"/>
      <c r="AW208" s="253"/>
      <c r="AX208" s="253"/>
      <c r="AY208" s="253"/>
      <c r="AZ208" s="253"/>
      <c r="BA208" s="253"/>
      <c r="BB208" s="253"/>
      <c r="BC208" s="253"/>
      <c r="BD208" s="64"/>
      <c r="BE208" s="64"/>
      <c r="BF208" s="64"/>
      <c r="BG208" s="64"/>
      <c r="BH208" s="64"/>
      <c r="BI208" s="64"/>
    </row>
    <row r="209" spans="1:61" ht="6.75" customHeight="1" x14ac:dyDescent="0.15">
      <c r="A209" s="154"/>
      <c r="B209" s="154"/>
      <c r="C209" s="154"/>
      <c r="D209" s="154"/>
      <c r="E209" s="154"/>
      <c r="F209" s="161"/>
      <c r="G209" s="393" t="s">
        <v>658</v>
      </c>
      <c r="H209" s="393"/>
      <c r="I209" s="393"/>
      <c r="J209" s="393"/>
      <c r="K209" s="393"/>
      <c r="L209" s="393"/>
      <c r="M209" s="393"/>
      <c r="N209" s="154"/>
      <c r="O209" s="161"/>
      <c r="P209" s="154"/>
      <c r="Q209" s="376"/>
      <c r="R209" s="376"/>
      <c r="S209" s="376"/>
      <c r="T209" s="376"/>
      <c r="U209" s="376"/>
      <c r="V209" s="376"/>
      <c r="W209" s="376"/>
      <c r="X209" s="376"/>
      <c r="Y209" s="353"/>
      <c r="Z209" s="354"/>
      <c r="AA209" s="354"/>
      <c r="AB209" s="354"/>
      <c r="AC209" s="354"/>
      <c r="AD209" s="357"/>
      <c r="AE209" s="477"/>
      <c r="AF209" s="254"/>
      <c r="AG209" s="254"/>
      <c r="AH209" s="254"/>
      <c r="AI209" s="254"/>
      <c r="AJ209" s="254"/>
      <c r="AK209" s="255"/>
      <c r="AL209" s="269"/>
      <c r="AM209" s="254"/>
      <c r="AN209" s="254"/>
      <c r="AO209" s="254"/>
      <c r="AP209" s="254"/>
      <c r="AQ209" s="254"/>
      <c r="AR209" s="255"/>
      <c r="AS209" s="269"/>
      <c r="AT209" s="151"/>
      <c r="AW209" s="253"/>
      <c r="AX209" s="253"/>
      <c r="AY209" s="253"/>
      <c r="AZ209" s="253"/>
      <c r="BA209" s="253"/>
      <c r="BB209" s="253"/>
      <c r="BC209" s="253"/>
      <c r="BD209" s="64"/>
      <c r="BE209" s="64"/>
      <c r="BF209" s="64"/>
      <c r="BG209" s="64"/>
      <c r="BH209" s="64"/>
      <c r="BI209" s="64"/>
    </row>
    <row r="210" spans="1:61" ht="6.75" customHeight="1" x14ac:dyDescent="0.15">
      <c r="A210" s="154"/>
      <c r="B210" s="154"/>
      <c r="C210" s="154"/>
      <c r="D210" s="154"/>
      <c r="E210" s="154"/>
      <c r="F210" s="161"/>
      <c r="G210" s="393"/>
      <c r="H210" s="393"/>
      <c r="I210" s="393"/>
      <c r="J210" s="393"/>
      <c r="K210" s="393"/>
      <c r="L210" s="393"/>
      <c r="M210" s="393"/>
      <c r="N210" s="154"/>
      <c r="O210" s="161"/>
      <c r="P210" s="154"/>
      <c r="Q210" s="376"/>
      <c r="R210" s="376"/>
      <c r="S210" s="376"/>
      <c r="T210" s="376"/>
      <c r="U210" s="376"/>
      <c r="V210" s="376"/>
      <c r="W210" s="376"/>
      <c r="X210" s="376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254"/>
      <c r="AK210" s="255"/>
      <c r="AL210" s="269"/>
      <c r="AM210" s="254"/>
      <c r="AN210" s="254"/>
      <c r="AO210" s="254"/>
      <c r="AP210" s="254"/>
      <c r="AQ210" s="254"/>
      <c r="AR210" s="255"/>
      <c r="AS210" s="269"/>
      <c r="AT210" s="151"/>
      <c r="AW210" s="253"/>
      <c r="AX210" s="253"/>
      <c r="AY210" s="253"/>
      <c r="AZ210" s="253"/>
      <c r="BA210" s="253"/>
      <c r="BB210" s="253"/>
      <c r="BC210" s="253"/>
      <c r="BD210" s="64"/>
      <c r="BE210" s="64"/>
      <c r="BF210" s="64"/>
      <c r="BG210" s="64"/>
      <c r="BH210" s="64"/>
      <c r="BI210" s="64"/>
    </row>
    <row r="211" spans="1:61" ht="6.75" customHeight="1" x14ac:dyDescent="0.15">
      <c r="A211" s="154"/>
      <c r="B211" s="493" t="s">
        <v>204</v>
      </c>
      <c r="C211" s="154"/>
      <c r="D211" s="493" t="s">
        <v>27</v>
      </c>
      <c r="E211" s="154"/>
      <c r="F211" s="161"/>
      <c r="G211" s="494"/>
      <c r="H211" s="494"/>
      <c r="I211" s="494"/>
      <c r="J211" s="494"/>
      <c r="K211" s="494"/>
      <c r="L211" s="494"/>
      <c r="M211" s="154"/>
      <c r="N211" s="154"/>
      <c r="O211" s="161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78"/>
      <c r="AW211" s="99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</row>
    <row r="212" spans="1:61" ht="6.75" customHeight="1" x14ac:dyDescent="0.15">
      <c r="A212" s="154"/>
      <c r="B212" s="493"/>
      <c r="C212" s="154"/>
      <c r="D212" s="493"/>
      <c r="E212" s="154"/>
      <c r="F212" s="161"/>
      <c r="G212" s="154"/>
      <c r="H212" s="154"/>
      <c r="I212" s="154"/>
      <c r="J212" s="154"/>
      <c r="K212" s="154"/>
      <c r="L212" s="154"/>
      <c r="M212" s="154"/>
      <c r="N212" s="154"/>
      <c r="O212" s="168"/>
      <c r="P212" s="158"/>
      <c r="Q212" s="350" t="s">
        <v>205</v>
      </c>
      <c r="R212" s="351"/>
      <c r="S212" s="351"/>
      <c r="T212" s="351"/>
      <c r="U212" s="351"/>
      <c r="V212" s="356">
        <f>AD212+AK212+AD217+1</f>
        <v>10</v>
      </c>
      <c r="W212" s="485">
        <f>AE212+AL212+AE217+1</f>
        <v>8</v>
      </c>
      <c r="X212" s="158"/>
      <c r="Y212" s="350" t="s">
        <v>206</v>
      </c>
      <c r="Z212" s="351"/>
      <c r="AA212" s="351"/>
      <c r="AB212" s="351"/>
      <c r="AC212" s="351"/>
      <c r="AD212" s="356">
        <v>2</v>
      </c>
      <c r="AE212" s="476">
        <v>2</v>
      </c>
      <c r="AF212" s="381" t="s">
        <v>614</v>
      </c>
      <c r="AG212" s="381"/>
      <c r="AH212" s="381"/>
      <c r="AI212" s="381"/>
      <c r="AJ212" s="381"/>
      <c r="AK212" s="356">
        <v>5</v>
      </c>
      <c r="AL212" s="476">
        <v>3</v>
      </c>
      <c r="AM212" s="489"/>
      <c r="AN212" s="489"/>
      <c r="AO212" s="489"/>
      <c r="AP212" s="489"/>
      <c r="AQ212" s="489"/>
      <c r="AR212" s="370"/>
      <c r="AS212" s="395"/>
      <c r="AT212" s="150"/>
      <c r="AW212" s="99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</row>
    <row r="213" spans="1:61" ht="6.75" customHeight="1" x14ac:dyDescent="0.15">
      <c r="A213" s="154"/>
      <c r="B213" s="493"/>
      <c r="C213" s="154"/>
      <c r="D213" s="493"/>
      <c r="E213" s="154"/>
      <c r="F213" s="161"/>
      <c r="G213" s="154"/>
      <c r="H213" s="154"/>
      <c r="I213" s="154"/>
      <c r="J213" s="154"/>
      <c r="K213" s="154"/>
      <c r="L213" s="154"/>
      <c r="M213" s="154"/>
      <c r="N213" s="154"/>
      <c r="O213" s="161"/>
      <c r="P213" s="260"/>
      <c r="Q213" s="353"/>
      <c r="R213" s="354"/>
      <c r="S213" s="354"/>
      <c r="T213" s="354"/>
      <c r="U213" s="354"/>
      <c r="V213" s="357"/>
      <c r="W213" s="485"/>
      <c r="X213" s="154"/>
      <c r="Y213" s="353"/>
      <c r="Z213" s="354"/>
      <c r="AA213" s="354"/>
      <c r="AB213" s="354"/>
      <c r="AC213" s="354"/>
      <c r="AD213" s="357"/>
      <c r="AE213" s="477"/>
      <c r="AF213" s="383"/>
      <c r="AG213" s="383"/>
      <c r="AH213" s="383"/>
      <c r="AI213" s="383"/>
      <c r="AJ213" s="383"/>
      <c r="AK213" s="357"/>
      <c r="AL213" s="477"/>
      <c r="AM213" s="489"/>
      <c r="AN213" s="489"/>
      <c r="AO213" s="489"/>
      <c r="AP213" s="489"/>
      <c r="AQ213" s="489"/>
      <c r="AR213" s="370"/>
      <c r="AS213" s="396"/>
      <c r="AT213" s="151"/>
      <c r="AW213" s="99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</row>
    <row r="214" spans="1:61" ht="6.75" customHeight="1" x14ac:dyDescent="0.15">
      <c r="A214" s="154"/>
      <c r="B214" s="493"/>
      <c r="C214" s="154"/>
      <c r="D214" s="493"/>
      <c r="E214" s="154"/>
      <c r="F214" s="161"/>
      <c r="G214" s="154"/>
      <c r="H214" s="154"/>
      <c r="I214" s="154"/>
      <c r="J214" s="154"/>
      <c r="K214" s="154"/>
      <c r="L214" s="154"/>
      <c r="M214" s="154"/>
      <c r="N214" s="154"/>
      <c r="O214" s="161"/>
      <c r="P214" s="154"/>
      <c r="Q214" s="167"/>
      <c r="R214" s="431" t="s">
        <v>659</v>
      </c>
      <c r="S214" s="431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255"/>
      <c r="AE214" s="269"/>
      <c r="AF214" s="180"/>
      <c r="AG214" s="180"/>
      <c r="AH214" s="180"/>
      <c r="AI214" s="180"/>
      <c r="AJ214" s="180"/>
      <c r="AK214" s="255"/>
      <c r="AL214" s="269"/>
      <c r="AM214" s="281"/>
      <c r="AN214" s="281"/>
      <c r="AO214" s="281"/>
      <c r="AP214" s="281"/>
      <c r="AQ214" s="281"/>
      <c r="AR214" s="255"/>
      <c r="AS214" s="269"/>
      <c r="AT214" s="151"/>
      <c r="AW214" s="99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</row>
    <row r="215" spans="1:61" ht="6.75" customHeight="1" x14ac:dyDescent="0.15">
      <c r="A215" s="154"/>
      <c r="B215" s="493"/>
      <c r="C215" s="154"/>
      <c r="D215" s="493"/>
      <c r="E215" s="154"/>
      <c r="F215" s="161"/>
      <c r="G215" s="154"/>
      <c r="H215" s="154"/>
      <c r="I215" s="154"/>
      <c r="J215" s="154"/>
      <c r="K215" s="154"/>
      <c r="L215" s="154"/>
      <c r="M215" s="154"/>
      <c r="N215" s="154"/>
      <c r="O215" s="161"/>
      <c r="P215" s="154"/>
      <c r="Q215" s="214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255"/>
      <c r="AE215" s="269"/>
      <c r="AF215" s="180"/>
      <c r="AG215" s="180"/>
      <c r="AH215" s="180"/>
      <c r="AI215" s="180"/>
      <c r="AJ215" s="180"/>
      <c r="AK215" s="255"/>
      <c r="AL215" s="269"/>
      <c r="AM215" s="281"/>
      <c r="AN215" s="281"/>
      <c r="AO215" s="281"/>
      <c r="AP215" s="281"/>
      <c r="AQ215" s="281"/>
      <c r="AR215" s="255"/>
      <c r="AS215" s="269"/>
      <c r="AT215" s="151"/>
      <c r="AW215" s="99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</row>
    <row r="216" spans="1:61" ht="6.75" customHeight="1" x14ac:dyDescent="0.15">
      <c r="A216" s="154"/>
      <c r="B216" s="493"/>
      <c r="C216" s="154"/>
      <c r="D216" s="493"/>
      <c r="E216" s="154"/>
      <c r="F216" s="161"/>
      <c r="G216" s="180"/>
      <c r="H216" s="180"/>
      <c r="I216" s="180"/>
      <c r="J216" s="180"/>
      <c r="K216" s="154"/>
      <c r="L216" s="154"/>
      <c r="M216" s="154"/>
      <c r="N216" s="154"/>
      <c r="O216" s="161"/>
      <c r="P216" s="154"/>
      <c r="Q216" s="271"/>
      <c r="R216" s="258"/>
      <c r="S216" s="254"/>
      <c r="T216" s="254"/>
      <c r="U216" s="254"/>
      <c r="V216" s="255"/>
      <c r="W216" s="255"/>
      <c r="X216" s="154"/>
      <c r="Y216" s="261"/>
      <c r="Z216" s="261"/>
      <c r="AA216" s="261"/>
      <c r="AB216" s="261"/>
      <c r="AC216" s="154"/>
      <c r="AD216" s="163"/>
      <c r="AE216" s="163"/>
      <c r="AF216" s="254"/>
      <c r="AG216" s="254"/>
      <c r="AH216" s="254"/>
      <c r="AI216" s="254"/>
      <c r="AJ216" s="254"/>
      <c r="AK216" s="255"/>
      <c r="AL216" s="255"/>
      <c r="AM216" s="254"/>
      <c r="AN216" s="254"/>
      <c r="AO216" s="254"/>
      <c r="AP216" s="254"/>
      <c r="AQ216" s="254"/>
      <c r="AR216" s="255"/>
      <c r="AS216" s="255"/>
      <c r="AT216" s="275"/>
      <c r="AW216" s="99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</row>
    <row r="217" spans="1:61" ht="6.75" customHeight="1" x14ac:dyDescent="0.15">
      <c r="A217" s="154"/>
      <c r="B217" s="493"/>
      <c r="C217" s="154"/>
      <c r="D217" s="493"/>
      <c r="E217" s="176"/>
      <c r="F217" s="490">
        <f>SUM(M203+M233)</f>
        <v>121</v>
      </c>
      <c r="G217" s="364"/>
      <c r="H217" s="364"/>
      <c r="I217" s="491"/>
      <c r="J217" s="492"/>
      <c r="K217" s="492"/>
      <c r="L217" s="154"/>
      <c r="M217" s="154"/>
      <c r="N217" s="154"/>
      <c r="O217" s="161"/>
      <c r="P217" s="154"/>
      <c r="Q217" s="350" t="s">
        <v>207</v>
      </c>
      <c r="R217" s="351"/>
      <c r="S217" s="351"/>
      <c r="T217" s="351"/>
      <c r="U217" s="351"/>
      <c r="V217" s="360"/>
      <c r="W217" s="360"/>
      <c r="X217" s="176"/>
      <c r="Y217" s="350" t="s">
        <v>208</v>
      </c>
      <c r="Z217" s="351"/>
      <c r="AA217" s="351"/>
      <c r="AB217" s="351"/>
      <c r="AC217" s="351"/>
      <c r="AD217" s="356">
        <v>2</v>
      </c>
      <c r="AE217" s="476">
        <v>2</v>
      </c>
      <c r="AF217" s="154"/>
      <c r="AG217" s="154"/>
      <c r="AH217" s="154"/>
      <c r="AI217" s="154"/>
      <c r="AJ217" s="154"/>
      <c r="AK217" s="154"/>
      <c r="AL217" s="154"/>
      <c r="AM217" s="154"/>
      <c r="AN217" s="175"/>
      <c r="AO217" s="166"/>
      <c r="AP217" s="166"/>
      <c r="AQ217" s="166"/>
      <c r="AR217" s="166"/>
      <c r="AS217" s="166"/>
      <c r="AT217" s="78"/>
      <c r="AW217" s="99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</row>
    <row r="218" spans="1:61" ht="6.75" customHeight="1" x14ac:dyDescent="0.15">
      <c r="A218" s="154"/>
      <c r="B218" s="493"/>
      <c r="C218" s="167"/>
      <c r="D218" s="493"/>
      <c r="E218" s="167"/>
      <c r="F218" s="364"/>
      <c r="G218" s="364"/>
      <c r="H218" s="364"/>
      <c r="I218" s="492"/>
      <c r="J218" s="492"/>
      <c r="K218" s="492"/>
      <c r="L218" s="154"/>
      <c r="M218" s="154"/>
      <c r="N218" s="154"/>
      <c r="O218" s="161"/>
      <c r="P218" s="177"/>
      <c r="Q218" s="353"/>
      <c r="R218" s="354"/>
      <c r="S218" s="354"/>
      <c r="T218" s="354"/>
      <c r="U218" s="354"/>
      <c r="V218" s="361"/>
      <c r="W218" s="361"/>
      <c r="X218" s="215"/>
      <c r="Y218" s="353"/>
      <c r="Z218" s="354"/>
      <c r="AA218" s="354"/>
      <c r="AB218" s="354"/>
      <c r="AC218" s="354"/>
      <c r="AD218" s="357"/>
      <c r="AE218" s="477"/>
      <c r="AF218" s="154"/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78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</row>
    <row r="219" spans="1:61" ht="6.75" customHeight="1" x14ac:dyDescent="0.15">
      <c r="A219" s="154"/>
      <c r="B219" s="493"/>
      <c r="C219" s="154"/>
      <c r="D219" s="493"/>
      <c r="E219" s="154"/>
      <c r="F219" s="161"/>
      <c r="G219" s="154"/>
      <c r="H219" s="154"/>
      <c r="I219" s="154"/>
      <c r="J219" s="154"/>
      <c r="K219" s="154"/>
      <c r="L219" s="154"/>
      <c r="M219" s="154"/>
      <c r="N219" s="154"/>
      <c r="O219" s="161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78"/>
      <c r="AW219" s="99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</row>
    <row r="220" spans="1:61" ht="6.75" customHeight="1" x14ac:dyDescent="0.15">
      <c r="A220" s="154"/>
      <c r="B220" s="493"/>
      <c r="C220" s="154"/>
      <c r="D220" s="493"/>
      <c r="E220" s="154"/>
      <c r="F220" s="161"/>
      <c r="G220" s="154"/>
      <c r="H220" s="154"/>
      <c r="I220" s="154"/>
      <c r="J220" s="154"/>
      <c r="K220" s="154"/>
      <c r="L220" s="154"/>
      <c r="M220" s="154"/>
      <c r="N220" s="154"/>
      <c r="O220" s="168"/>
      <c r="P220" s="158"/>
      <c r="Q220" s="350" t="s">
        <v>209</v>
      </c>
      <c r="R220" s="351"/>
      <c r="S220" s="351"/>
      <c r="T220" s="351"/>
      <c r="U220" s="351"/>
      <c r="V220" s="356">
        <f>AD220+AK220+AD225+AS220+1</f>
        <v>10</v>
      </c>
      <c r="W220" s="485">
        <f>AE220+AL220+1+1</f>
        <v>10</v>
      </c>
      <c r="X220" s="158"/>
      <c r="Y220" s="350" t="s">
        <v>210</v>
      </c>
      <c r="Z220" s="351"/>
      <c r="AA220" s="351"/>
      <c r="AB220" s="351"/>
      <c r="AC220" s="351"/>
      <c r="AD220" s="356">
        <v>5</v>
      </c>
      <c r="AE220" s="476">
        <v>6</v>
      </c>
      <c r="AF220" s="495" t="s">
        <v>288</v>
      </c>
      <c r="AG220" s="496"/>
      <c r="AH220" s="496"/>
      <c r="AI220" s="496"/>
      <c r="AJ220" s="496"/>
      <c r="AK220" s="356">
        <v>2</v>
      </c>
      <c r="AL220" s="476">
        <v>2</v>
      </c>
      <c r="AM220" s="154"/>
      <c r="AN220" s="154"/>
      <c r="AO220" s="154"/>
      <c r="AP220" s="154"/>
      <c r="AQ220" s="154"/>
      <c r="AR220" s="154"/>
      <c r="AS220" s="154"/>
      <c r="AT220" s="78"/>
      <c r="AW220" s="362"/>
      <c r="AX220" s="362"/>
      <c r="AY220" s="362"/>
      <c r="AZ220" s="362"/>
      <c r="BA220" s="362"/>
      <c r="BB220" s="362"/>
      <c r="BC220" s="64"/>
      <c r="BD220" s="64"/>
      <c r="BE220" s="64"/>
      <c r="BF220" s="64"/>
      <c r="BG220" s="64"/>
      <c r="BH220" s="64"/>
      <c r="BI220" s="64"/>
    </row>
    <row r="221" spans="1:61" ht="6.75" customHeight="1" x14ac:dyDescent="0.15">
      <c r="A221" s="154"/>
      <c r="B221" s="493"/>
      <c r="C221" s="154"/>
      <c r="D221" s="493"/>
      <c r="E221" s="154"/>
      <c r="F221" s="161"/>
      <c r="G221" s="154"/>
      <c r="H221" s="154"/>
      <c r="I221" s="154"/>
      <c r="J221" s="154"/>
      <c r="K221" s="154"/>
      <c r="L221" s="154"/>
      <c r="M221" s="154"/>
      <c r="N221" s="177"/>
      <c r="O221" s="161"/>
      <c r="P221" s="260"/>
      <c r="Q221" s="353"/>
      <c r="R221" s="354"/>
      <c r="S221" s="354"/>
      <c r="T221" s="354"/>
      <c r="U221" s="354"/>
      <c r="V221" s="357"/>
      <c r="W221" s="485"/>
      <c r="X221" s="154"/>
      <c r="Y221" s="353"/>
      <c r="Z221" s="354"/>
      <c r="AA221" s="354"/>
      <c r="AB221" s="354"/>
      <c r="AC221" s="354"/>
      <c r="AD221" s="357"/>
      <c r="AE221" s="477"/>
      <c r="AF221" s="497"/>
      <c r="AG221" s="497"/>
      <c r="AH221" s="497"/>
      <c r="AI221" s="497"/>
      <c r="AJ221" s="497"/>
      <c r="AK221" s="357"/>
      <c r="AL221" s="477"/>
      <c r="AM221" s="154"/>
      <c r="AN221" s="154"/>
      <c r="AO221" s="154"/>
      <c r="AP221" s="154"/>
      <c r="AQ221" s="154"/>
      <c r="AR221" s="154"/>
      <c r="AS221" s="154"/>
      <c r="AT221" s="78"/>
      <c r="AW221" s="362"/>
      <c r="AX221" s="362"/>
      <c r="AY221" s="362"/>
      <c r="AZ221" s="362"/>
      <c r="BA221" s="362"/>
      <c r="BB221" s="362"/>
      <c r="BC221" s="64"/>
      <c r="BD221" s="64"/>
      <c r="BE221" s="64"/>
      <c r="BF221" s="64"/>
      <c r="BG221" s="64"/>
      <c r="BH221" s="64"/>
      <c r="BI221" s="64"/>
    </row>
    <row r="222" spans="1:61" ht="6.75" customHeight="1" x14ac:dyDescent="0.15">
      <c r="A222" s="154"/>
      <c r="B222" s="493"/>
      <c r="C222" s="154"/>
      <c r="D222" s="493"/>
      <c r="E222" s="154"/>
      <c r="F222" s="161"/>
      <c r="G222" s="154"/>
      <c r="H222" s="154"/>
      <c r="I222" s="154"/>
      <c r="J222" s="154"/>
      <c r="K222" s="154"/>
      <c r="L222" s="154"/>
      <c r="M222" s="154"/>
      <c r="N222" s="177"/>
      <c r="O222" s="161"/>
      <c r="P222" s="154"/>
      <c r="Q222" s="426" t="s">
        <v>660</v>
      </c>
      <c r="R222" s="426"/>
      <c r="S222" s="426"/>
      <c r="T222" s="426"/>
      <c r="U222" s="426"/>
      <c r="V222" s="426"/>
      <c r="W222" s="426"/>
      <c r="X222" s="426"/>
      <c r="Y222" s="254"/>
      <c r="Z222" s="254"/>
      <c r="AA222" s="254"/>
      <c r="AB222" s="254"/>
      <c r="AC222" s="254"/>
      <c r="AD222" s="255"/>
      <c r="AE222" s="269"/>
      <c r="AF222" s="280"/>
      <c r="AG222" s="280"/>
      <c r="AH222" s="280"/>
      <c r="AI222" s="280"/>
      <c r="AJ222" s="280"/>
      <c r="AK222" s="255"/>
      <c r="AL222" s="269"/>
      <c r="AM222" s="154"/>
      <c r="AN222" s="154"/>
      <c r="AO222" s="154"/>
      <c r="AP222" s="154"/>
      <c r="AQ222" s="154"/>
      <c r="AR222" s="154"/>
      <c r="AS222" s="154"/>
      <c r="AT222" s="78"/>
      <c r="AW222" s="253"/>
      <c r="AX222" s="253"/>
      <c r="AY222" s="253"/>
      <c r="AZ222" s="253"/>
      <c r="BA222" s="253"/>
      <c r="BB222" s="253"/>
      <c r="BC222" s="64"/>
      <c r="BD222" s="64"/>
      <c r="BE222" s="64"/>
      <c r="BF222" s="64"/>
      <c r="BG222" s="64"/>
      <c r="BH222" s="64"/>
      <c r="BI222" s="64"/>
    </row>
    <row r="223" spans="1:61" ht="6.75" customHeight="1" x14ac:dyDescent="0.15">
      <c r="A223" s="154"/>
      <c r="B223" s="493"/>
      <c r="C223" s="154"/>
      <c r="D223" s="493"/>
      <c r="E223" s="154"/>
      <c r="F223" s="161"/>
      <c r="G223" s="154"/>
      <c r="H223" s="154"/>
      <c r="I223" s="154"/>
      <c r="J223" s="154"/>
      <c r="K223" s="154"/>
      <c r="L223" s="154"/>
      <c r="M223" s="154"/>
      <c r="N223" s="177"/>
      <c r="O223" s="161"/>
      <c r="P223" s="154"/>
      <c r="Q223" s="426"/>
      <c r="R223" s="426"/>
      <c r="S223" s="426"/>
      <c r="T223" s="426"/>
      <c r="U223" s="426"/>
      <c r="V223" s="426"/>
      <c r="W223" s="426"/>
      <c r="X223" s="426"/>
      <c r="Y223" s="205"/>
      <c r="Z223" s="254"/>
      <c r="AA223" s="254"/>
      <c r="AB223" s="254"/>
      <c r="AC223" s="254"/>
      <c r="AD223" s="255"/>
      <c r="AE223" s="269"/>
      <c r="AF223" s="280"/>
      <c r="AG223" s="280"/>
      <c r="AH223" s="280"/>
      <c r="AI223" s="280"/>
      <c r="AJ223" s="280"/>
      <c r="AK223" s="255"/>
      <c r="AL223" s="269"/>
      <c r="AM223" s="154"/>
      <c r="AN223" s="154"/>
      <c r="AO223" s="154"/>
      <c r="AP223" s="154"/>
      <c r="AQ223" s="154"/>
      <c r="AR223" s="154"/>
      <c r="AS223" s="154"/>
      <c r="AT223" s="78"/>
      <c r="AW223" s="253"/>
      <c r="AX223" s="253"/>
      <c r="AY223" s="253"/>
      <c r="AZ223" s="253"/>
      <c r="BA223" s="253"/>
      <c r="BB223" s="253"/>
      <c r="BC223" s="64"/>
      <c r="BD223" s="64"/>
      <c r="BE223" s="64"/>
      <c r="BF223" s="64"/>
      <c r="BG223" s="64"/>
      <c r="BH223" s="64"/>
      <c r="BI223" s="64"/>
    </row>
    <row r="224" spans="1:61" ht="3" customHeight="1" x14ac:dyDescent="0.15">
      <c r="A224" s="154"/>
      <c r="B224" s="219"/>
      <c r="C224" s="154"/>
      <c r="D224" s="219"/>
      <c r="E224" s="154"/>
      <c r="F224" s="161"/>
      <c r="G224" s="154"/>
      <c r="H224" s="154"/>
      <c r="I224" s="154"/>
      <c r="J224" s="154"/>
      <c r="K224" s="154"/>
      <c r="L224" s="154"/>
      <c r="M224" s="154"/>
      <c r="N224" s="177"/>
      <c r="O224" s="161"/>
      <c r="P224" s="154"/>
      <c r="Q224" s="321"/>
      <c r="R224" s="321"/>
      <c r="S224" s="321"/>
      <c r="T224" s="321"/>
      <c r="U224" s="321"/>
      <c r="V224" s="321"/>
      <c r="W224" s="321"/>
      <c r="X224" s="321"/>
      <c r="Y224" s="205"/>
      <c r="Z224" s="254"/>
      <c r="AA224" s="254"/>
      <c r="AB224" s="254"/>
      <c r="AC224" s="254"/>
      <c r="AD224" s="255"/>
      <c r="AE224" s="269"/>
      <c r="AF224" s="280"/>
      <c r="AG224" s="280"/>
      <c r="AH224" s="280"/>
      <c r="AI224" s="280"/>
      <c r="AJ224" s="280"/>
      <c r="AK224" s="255"/>
      <c r="AL224" s="269"/>
      <c r="AM224" s="154"/>
      <c r="AN224" s="154"/>
      <c r="AO224" s="154"/>
      <c r="AP224" s="154"/>
      <c r="AQ224" s="154"/>
      <c r="AR224" s="154"/>
      <c r="AS224" s="154"/>
      <c r="AT224" s="78"/>
      <c r="AW224" s="253"/>
      <c r="AX224" s="253"/>
      <c r="AY224" s="253"/>
      <c r="AZ224" s="253"/>
      <c r="BA224" s="253"/>
      <c r="BB224" s="253"/>
      <c r="BC224" s="64"/>
      <c r="BD224" s="64"/>
      <c r="BE224" s="64"/>
      <c r="BF224" s="64"/>
      <c r="BG224" s="64"/>
      <c r="BH224" s="64"/>
      <c r="BI224" s="64"/>
    </row>
    <row r="225" spans="1:61" ht="6.75" customHeight="1" x14ac:dyDescent="0.15">
      <c r="A225" s="154"/>
      <c r="B225" s="154"/>
      <c r="C225" s="154"/>
      <c r="D225" s="154"/>
      <c r="E225" s="154"/>
      <c r="F225" s="161"/>
      <c r="G225" s="154"/>
      <c r="H225" s="154"/>
      <c r="I225" s="154"/>
      <c r="J225" s="154"/>
      <c r="K225" s="154"/>
      <c r="L225" s="154"/>
      <c r="M225" s="154"/>
      <c r="N225" s="177"/>
      <c r="O225" s="168"/>
      <c r="P225" s="158"/>
      <c r="Q225" s="350" t="s">
        <v>29</v>
      </c>
      <c r="R225" s="351"/>
      <c r="S225" s="351"/>
      <c r="T225" s="351"/>
      <c r="U225" s="351"/>
      <c r="V225" s="360"/>
      <c r="W225" s="485">
        <f>AE225+1</f>
        <v>3</v>
      </c>
      <c r="X225" s="261"/>
      <c r="Y225" s="498" t="s">
        <v>211</v>
      </c>
      <c r="Z225" s="499"/>
      <c r="AA225" s="499"/>
      <c r="AB225" s="499"/>
      <c r="AC225" s="499"/>
      <c r="AD225" s="502">
        <v>2</v>
      </c>
      <c r="AE225" s="476">
        <v>2</v>
      </c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78"/>
      <c r="AW225" s="99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</row>
    <row r="226" spans="1:61" ht="6.75" customHeight="1" x14ac:dyDescent="0.15">
      <c r="A226" s="154"/>
      <c r="B226" s="154"/>
      <c r="C226" s="154"/>
      <c r="D226" s="154"/>
      <c r="E226" s="154"/>
      <c r="F226" s="161"/>
      <c r="G226" s="154"/>
      <c r="H226" s="154"/>
      <c r="I226" s="154"/>
      <c r="J226" s="154"/>
      <c r="K226" s="154"/>
      <c r="L226" s="154"/>
      <c r="M226" s="166"/>
      <c r="N226" s="206"/>
      <c r="O226" s="161"/>
      <c r="P226" s="154"/>
      <c r="Q226" s="353"/>
      <c r="R226" s="354"/>
      <c r="S226" s="354"/>
      <c r="T226" s="354"/>
      <c r="U226" s="354"/>
      <c r="V226" s="361"/>
      <c r="W226" s="485"/>
      <c r="X226" s="154"/>
      <c r="Y226" s="500"/>
      <c r="Z226" s="501"/>
      <c r="AA226" s="501"/>
      <c r="AB226" s="501"/>
      <c r="AC226" s="501"/>
      <c r="AD226" s="503"/>
      <c r="AE226" s="477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75"/>
      <c r="AP226" s="175"/>
      <c r="AQ226" s="175"/>
      <c r="AR226" s="175"/>
      <c r="AS226" s="175"/>
      <c r="AT226" s="78"/>
      <c r="AW226" s="99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</row>
    <row r="227" spans="1:61" ht="6.75" customHeight="1" x14ac:dyDescent="0.15">
      <c r="A227" s="154"/>
      <c r="B227" s="154"/>
      <c r="C227" s="154"/>
      <c r="D227" s="154"/>
      <c r="E227" s="154"/>
      <c r="F227" s="161"/>
      <c r="G227" s="154"/>
      <c r="H227" s="154"/>
      <c r="I227" s="154"/>
      <c r="J227" s="154"/>
      <c r="K227" s="154"/>
      <c r="L227" s="154"/>
      <c r="M227" s="166"/>
      <c r="N227" s="206"/>
      <c r="O227" s="161"/>
      <c r="P227" s="154"/>
      <c r="Q227" s="154"/>
      <c r="R227" s="154"/>
      <c r="S227" s="154"/>
      <c r="T227" s="154"/>
      <c r="U227" s="154"/>
      <c r="V227" s="154"/>
      <c r="W227" s="154"/>
      <c r="X227" s="154"/>
      <c r="Y227" s="254"/>
      <c r="Z227" s="254"/>
      <c r="AA227" s="254"/>
      <c r="AB227" s="254"/>
      <c r="AC227" s="254"/>
      <c r="AD227" s="255"/>
      <c r="AE227" s="269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75"/>
      <c r="AP227" s="175"/>
      <c r="AQ227" s="175"/>
      <c r="AR227" s="175"/>
      <c r="AS227" s="175"/>
      <c r="AT227" s="78"/>
      <c r="AW227" s="99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</row>
    <row r="228" spans="1:61" ht="6.75" customHeight="1" x14ac:dyDescent="0.15">
      <c r="A228" s="154"/>
      <c r="B228" s="154"/>
      <c r="C228" s="154"/>
      <c r="D228" s="154"/>
      <c r="E228" s="154"/>
      <c r="F228" s="161"/>
      <c r="G228" s="154"/>
      <c r="H228" s="154"/>
      <c r="I228" s="154"/>
      <c r="J228" s="154"/>
      <c r="K228" s="154"/>
      <c r="L228" s="154"/>
      <c r="M228" s="154"/>
      <c r="N228" s="177"/>
      <c r="O228" s="168"/>
      <c r="P228" s="158"/>
      <c r="Q228" s="350" t="s">
        <v>28</v>
      </c>
      <c r="R228" s="351"/>
      <c r="S228" s="351"/>
      <c r="T228" s="351"/>
      <c r="U228" s="351"/>
      <c r="V228" s="356">
        <v>6</v>
      </c>
      <c r="W228" s="485">
        <f>AE228+AL228+1</f>
        <v>6</v>
      </c>
      <c r="X228" s="158"/>
      <c r="Y228" s="350" t="s">
        <v>130</v>
      </c>
      <c r="Z228" s="351"/>
      <c r="AA228" s="351"/>
      <c r="AB228" s="351"/>
      <c r="AC228" s="351"/>
      <c r="AD228" s="356">
        <v>2</v>
      </c>
      <c r="AE228" s="476">
        <v>2</v>
      </c>
      <c r="AF228" s="351" t="s">
        <v>212</v>
      </c>
      <c r="AG228" s="351"/>
      <c r="AH228" s="351"/>
      <c r="AI228" s="351"/>
      <c r="AJ228" s="351"/>
      <c r="AK228" s="356">
        <v>4</v>
      </c>
      <c r="AL228" s="358">
        <v>3</v>
      </c>
      <c r="AM228" s="154"/>
      <c r="AN228" s="154"/>
      <c r="AO228" s="154"/>
      <c r="AP228" s="154"/>
      <c r="AQ228" s="154"/>
      <c r="AR228" s="154"/>
      <c r="AS228" s="154"/>
      <c r="AT228" s="78"/>
      <c r="AW228" s="362"/>
      <c r="AX228" s="362"/>
      <c r="AY228" s="362"/>
      <c r="AZ228" s="362"/>
      <c r="BA228" s="362"/>
      <c r="BB228" s="362"/>
      <c r="BC228" s="64"/>
      <c r="BD228" s="64"/>
      <c r="BE228" s="64"/>
      <c r="BF228" s="64"/>
      <c r="BG228" s="64"/>
      <c r="BH228" s="64"/>
      <c r="BI228" s="64"/>
    </row>
    <row r="229" spans="1:61" ht="6.75" customHeight="1" x14ac:dyDescent="0.15">
      <c r="A229" s="154"/>
      <c r="B229" s="154"/>
      <c r="C229" s="154"/>
      <c r="D229" s="154"/>
      <c r="E229" s="154"/>
      <c r="F229" s="161"/>
      <c r="G229" s="154"/>
      <c r="H229" s="154"/>
      <c r="I229" s="154"/>
      <c r="J229" s="154"/>
      <c r="K229" s="154"/>
      <c r="L229" s="154"/>
      <c r="M229" s="154"/>
      <c r="N229" s="154"/>
      <c r="O229" s="260"/>
      <c r="P229" s="167"/>
      <c r="Q229" s="353"/>
      <c r="R229" s="354"/>
      <c r="S229" s="354"/>
      <c r="T229" s="354"/>
      <c r="U229" s="354"/>
      <c r="V229" s="357"/>
      <c r="W229" s="485"/>
      <c r="X229" s="154"/>
      <c r="Y229" s="353"/>
      <c r="Z229" s="354"/>
      <c r="AA229" s="354"/>
      <c r="AB229" s="354"/>
      <c r="AC229" s="354"/>
      <c r="AD229" s="357"/>
      <c r="AE229" s="477"/>
      <c r="AF229" s="354"/>
      <c r="AG229" s="354"/>
      <c r="AH229" s="354"/>
      <c r="AI229" s="354"/>
      <c r="AJ229" s="354"/>
      <c r="AK229" s="357"/>
      <c r="AL229" s="359"/>
      <c r="AM229" s="154"/>
      <c r="AN229" s="154"/>
      <c r="AO229" s="154"/>
      <c r="AP229" s="154"/>
      <c r="AQ229" s="154"/>
      <c r="AR229" s="154"/>
      <c r="AS229" s="154"/>
      <c r="AT229" s="78"/>
      <c r="AW229" s="362"/>
      <c r="AX229" s="362"/>
      <c r="AY229" s="362"/>
      <c r="AZ229" s="362"/>
      <c r="BA229" s="362"/>
      <c r="BB229" s="362"/>
      <c r="BC229" s="64"/>
      <c r="BD229" s="64"/>
      <c r="BE229" s="64"/>
      <c r="BF229" s="64"/>
      <c r="BG229" s="64"/>
      <c r="BH229" s="64"/>
      <c r="BI229" s="64"/>
    </row>
    <row r="230" spans="1:61" ht="6.75" customHeight="1" x14ac:dyDescent="0.15">
      <c r="A230" s="154"/>
      <c r="B230" s="154"/>
      <c r="C230" s="154"/>
      <c r="D230" s="154"/>
      <c r="E230" s="154"/>
      <c r="F230" s="161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  <c r="AE230" s="269"/>
      <c r="AF230" s="254"/>
      <c r="AG230" s="254"/>
      <c r="AH230" s="254"/>
      <c r="AI230" s="254"/>
      <c r="AJ230" s="254"/>
      <c r="AK230" s="255"/>
      <c r="AL230" s="269"/>
      <c r="AM230" s="154"/>
      <c r="AN230" s="154"/>
      <c r="AO230" s="154"/>
      <c r="AP230" s="154"/>
      <c r="AQ230" s="154"/>
      <c r="AR230" s="154"/>
      <c r="AS230" s="154"/>
      <c r="AT230" s="78"/>
      <c r="AW230" s="99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</row>
    <row r="231" spans="1:61" ht="6.75" customHeight="1" x14ac:dyDescent="0.15">
      <c r="A231" s="154"/>
      <c r="B231" s="154"/>
      <c r="C231" s="154"/>
      <c r="D231" s="154"/>
      <c r="E231" s="154"/>
      <c r="F231" s="161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255"/>
      <c r="AF231" s="254"/>
      <c r="AG231" s="254"/>
      <c r="AH231" s="254"/>
      <c r="AI231" s="254"/>
      <c r="AJ231" s="254"/>
      <c r="AK231" s="255"/>
      <c r="AL231" s="255"/>
      <c r="AM231" s="154"/>
      <c r="AN231" s="154"/>
      <c r="AO231" s="154"/>
      <c r="AP231" s="154"/>
      <c r="AQ231" s="154"/>
      <c r="AR231" s="154"/>
      <c r="AS231" s="154"/>
      <c r="AT231" s="78"/>
      <c r="AW231" s="99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</row>
    <row r="232" spans="1:61" ht="6.75" customHeight="1" x14ac:dyDescent="0.15">
      <c r="A232" s="154"/>
      <c r="B232" s="154"/>
      <c r="C232" s="154"/>
      <c r="D232" s="154"/>
      <c r="E232" s="154"/>
      <c r="F232" s="161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254"/>
      <c r="R232" s="254"/>
      <c r="S232" s="254"/>
      <c r="T232" s="254"/>
      <c r="U232" s="254"/>
      <c r="V232" s="255"/>
      <c r="W232" s="255"/>
      <c r="X232" s="154"/>
      <c r="Y232" s="254"/>
      <c r="Z232" s="254"/>
      <c r="AA232" s="254"/>
      <c r="AB232" s="254"/>
      <c r="AC232" s="254"/>
      <c r="AD232" s="255"/>
      <c r="AE232" s="255"/>
      <c r="AF232" s="254"/>
      <c r="AG232" s="254"/>
      <c r="AH232" s="254"/>
      <c r="AI232" s="254"/>
      <c r="AJ232" s="254"/>
      <c r="AK232" s="255"/>
      <c r="AL232" s="255"/>
      <c r="AM232" s="254"/>
      <c r="AN232" s="254"/>
      <c r="AO232" s="255"/>
      <c r="AP232" s="254"/>
      <c r="AQ232" s="254"/>
      <c r="AR232" s="254"/>
      <c r="AS232" s="254"/>
      <c r="AT232" s="274"/>
      <c r="AU232" s="90"/>
      <c r="AV232" s="90"/>
      <c r="AW232" s="99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</row>
    <row r="233" spans="1:61" ht="6.75" customHeight="1" x14ac:dyDescent="0.15">
      <c r="A233" s="154"/>
      <c r="B233" s="154"/>
      <c r="C233" s="154"/>
      <c r="D233" s="154"/>
      <c r="E233" s="154"/>
      <c r="F233" s="176"/>
      <c r="G233" s="350" t="s">
        <v>213</v>
      </c>
      <c r="H233" s="351"/>
      <c r="I233" s="351"/>
      <c r="J233" s="352"/>
      <c r="K233" s="356" t="e">
        <f>V233+V236+V241+#REF!+V244+V251+V258+V263+J235+J237</f>
        <v>#REF!</v>
      </c>
      <c r="L233" s="417"/>
      <c r="M233" s="358">
        <f>W233+W236+W241+W244+W251+W258+W263+J235+J237</f>
        <v>71</v>
      </c>
      <c r="N233" s="334"/>
      <c r="O233" s="334"/>
      <c r="P233" s="158"/>
      <c r="Q233" s="350" t="s">
        <v>215</v>
      </c>
      <c r="R233" s="351"/>
      <c r="S233" s="351"/>
      <c r="T233" s="351"/>
      <c r="U233" s="351"/>
      <c r="V233" s="356">
        <f>AD233+1</f>
        <v>6</v>
      </c>
      <c r="W233" s="360">
        <f>AE233+AL233+AS233</f>
        <v>8</v>
      </c>
      <c r="X233" s="158"/>
      <c r="Y233" s="350" t="s">
        <v>130</v>
      </c>
      <c r="Z233" s="351"/>
      <c r="AA233" s="351"/>
      <c r="AB233" s="351"/>
      <c r="AC233" s="351"/>
      <c r="AD233" s="356">
        <v>5</v>
      </c>
      <c r="AE233" s="358">
        <v>2</v>
      </c>
      <c r="AF233" s="495" t="s">
        <v>216</v>
      </c>
      <c r="AG233" s="496"/>
      <c r="AH233" s="496"/>
      <c r="AI233" s="496"/>
      <c r="AJ233" s="496"/>
      <c r="AK233" s="356">
        <v>3</v>
      </c>
      <c r="AL233" s="358">
        <v>3</v>
      </c>
      <c r="AM233" s="495" t="s">
        <v>249</v>
      </c>
      <c r="AN233" s="495"/>
      <c r="AO233" s="495"/>
      <c r="AP233" s="495"/>
      <c r="AQ233" s="495"/>
      <c r="AR233" s="356">
        <v>3</v>
      </c>
      <c r="AS233" s="358">
        <v>3</v>
      </c>
      <c r="AT233" s="78"/>
      <c r="AW233" s="362"/>
      <c r="AX233" s="362"/>
      <c r="AY233" s="362"/>
      <c r="AZ233" s="362"/>
      <c r="BA233" s="362"/>
      <c r="BB233" s="362"/>
      <c r="BC233" s="64"/>
      <c r="BD233" s="64"/>
      <c r="BE233" s="64"/>
      <c r="BF233" s="64"/>
      <c r="BG233" s="64"/>
      <c r="BH233" s="64"/>
      <c r="BI233" s="64"/>
    </row>
    <row r="234" spans="1:61" ht="6.75" customHeight="1" x14ac:dyDescent="0.15">
      <c r="A234" s="154"/>
      <c r="B234" s="154"/>
      <c r="C234" s="154"/>
      <c r="D234" s="154"/>
      <c r="E234" s="154"/>
      <c r="F234" s="177"/>
      <c r="G234" s="353"/>
      <c r="H234" s="504"/>
      <c r="I234" s="504"/>
      <c r="J234" s="505"/>
      <c r="K234" s="506"/>
      <c r="L234" s="507"/>
      <c r="M234" s="415"/>
      <c r="N234" s="167"/>
      <c r="O234" s="160"/>
      <c r="P234" s="260"/>
      <c r="Q234" s="353"/>
      <c r="R234" s="504"/>
      <c r="S234" s="504"/>
      <c r="T234" s="504"/>
      <c r="U234" s="504"/>
      <c r="V234" s="506"/>
      <c r="W234" s="361"/>
      <c r="X234" s="154"/>
      <c r="Y234" s="353"/>
      <c r="Z234" s="504"/>
      <c r="AA234" s="504"/>
      <c r="AB234" s="504"/>
      <c r="AC234" s="504"/>
      <c r="AD234" s="506"/>
      <c r="AE234" s="359"/>
      <c r="AF234" s="509"/>
      <c r="AG234" s="509"/>
      <c r="AH234" s="509"/>
      <c r="AI234" s="509"/>
      <c r="AJ234" s="509"/>
      <c r="AK234" s="506"/>
      <c r="AL234" s="359"/>
      <c r="AM234" s="508"/>
      <c r="AN234" s="508"/>
      <c r="AO234" s="508"/>
      <c r="AP234" s="508"/>
      <c r="AQ234" s="508"/>
      <c r="AR234" s="506"/>
      <c r="AS234" s="359"/>
      <c r="AT234" s="78"/>
      <c r="AW234" s="362"/>
      <c r="AX234" s="362"/>
      <c r="AY234" s="362"/>
      <c r="AZ234" s="362"/>
      <c r="BA234" s="362"/>
      <c r="BB234" s="362"/>
      <c r="BC234" s="64"/>
      <c r="BD234" s="64"/>
      <c r="BE234" s="64"/>
      <c r="BF234" s="64"/>
      <c r="BG234" s="64"/>
      <c r="BH234" s="64"/>
      <c r="BI234" s="64"/>
    </row>
    <row r="235" spans="1:61" ht="6.75" customHeight="1" x14ac:dyDescent="0.15">
      <c r="A235" s="154"/>
      <c r="B235" s="154"/>
      <c r="C235" s="154"/>
      <c r="D235" s="154"/>
      <c r="E235" s="154"/>
      <c r="F235" s="154"/>
      <c r="G235" s="351" t="s">
        <v>117</v>
      </c>
      <c r="H235" s="351"/>
      <c r="I235" s="351"/>
      <c r="J235" s="356">
        <v>1</v>
      </c>
      <c r="K235" s="154"/>
      <c r="L235" s="270"/>
      <c r="M235" s="270"/>
      <c r="N235" s="177"/>
      <c r="O235" s="161"/>
      <c r="P235" s="154"/>
      <c r="Q235" s="254"/>
      <c r="R235" s="254"/>
      <c r="S235" s="254"/>
      <c r="T235" s="254"/>
      <c r="U235" s="254"/>
      <c r="V235" s="255"/>
      <c r="W235" s="255"/>
      <c r="X235" s="154"/>
      <c r="Y235" s="254"/>
      <c r="Z235" s="254"/>
      <c r="AA235" s="254"/>
      <c r="AB235" s="254"/>
      <c r="AC235" s="254"/>
      <c r="AD235" s="255"/>
      <c r="AE235" s="255"/>
      <c r="AF235" s="254"/>
      <c r="AG235" s="254"/>
      <c r="AH235" s="254"/>
      <c r="AI235" s="254"/>
      <c r="AJ235" s="254"/>
      <c r="AK235" s="255"/>
      <c r="AL235" s="255"/>
      <c r="AM235" s="154"/>
      <c r="AN235" s="154"/>
      <c r="AO235" s="154"/>
      <c r="AP235" s="154"/>
      <c r="AQ235" s="154"/>
      <c r="AR235" s="154"/>
      <c r="AS235" s="154"/>
      <c r="AT235" s="78"/>
      <c r="AW235" s="99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</row>
    <row r="236" spans="1:61" ht="6.75" customHeight="1" x14ac:dyDescent="0.15">
      <c r="A236" s="154"/>
      <c r="B236" s="154"/>
      <c r="C236" s="154"/>
      <c r="D236" s="154"/>
      <c r="E236" s="154"/>
      <c r="F236" s="154"/>
      <c r="G236" s="364"/>
      <c r="H236" s="364"/>
      <c r="I236" s="364"/>
      <c r="J236" s="370"/>
      <c r="K236" s="154"/>
      <c r="L236" s="270"/>
      <c r="M236" s="270"/>
      <c r="N236" s="177"/>
      <c r="O236" s="334"/>
      <c r="P236" s="158"/>
      <c r="Q236" s="350" t="s">
        <v>214</v>
      </c>
      <c r="R236" s="351"/>
      <c r="S236" s="351"/>
      <c r="T236" s="351"/>
      <c r="U236" s="351"/>
      <c r="V236" s="356">
        <f>AD236+AK236+AR236</f>
        <v>3</v>
      </c>
      <c r="W236" s="360">
        <f>AE236+1+1</f>
        <v>9</v>
      </c>
      <c r="X236" s="158"/>
      <c r="Y236" s="350" t="s">
        <v>174</v>
      </c>
      <c r="Z236" s="351"/>
      <c r="AA236" s="351"/>
      <c r="AB236" s="351"/>
      <c r="AC236" s="351"/>
      <c r="AD236" s="356">
        <v>3</v>
      </c>
      <c r="AE236" s="358">
        <v>7</v>
      </c>
      <c r="AF236" s="237"/>
      <c r="AG236" s="174"/>
      <c r="AH236" s="174"/>
      <c r="AI236" s="174"/>
      <c r="AJ236" s="174"/>
      <c r="AK236" s="163"/>
      <c r="AL236" s="200"/>
      <c r="AM236" s="238"/>
      <c r="AN236" s="238"/>
      <c r="AO236" s="238"/>
      <c r="AP236" s="238"/>
      <c r="AQ236" s="238"/>
      <c r="AR236" s="370"/>
      <c r="AS236" s="395"/>
      <c r="AT236" s="78"/>
      <c r="AW236" s="99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</row>
    <row r="237" spans="1:61" ht="6.75" customHeight="1" x14ac:dyDescent="0.15">
      <c r="A237" s="154"/>
      <c r="B237" s="154"/>
      <c r="C237" s="154"/>
      <c r="D237" s="154"/>
      <c r="E237" s="154"/>
      <c r="F237" s="154"/>
      <c r="G237" s="364" t="s">
        <v>118</v>
      </c>
      <c r="H237" s="364"/>
      <c r="I237" s="364"/>
      <c r="J237" s="370">
        <v>1</v>
      </c>
      <c r="K237" s="255"/>
      <c r="L237" s="270"/>
      <c r="M237" s="270"/>
      <c r="N237" s="177"/>
      <c r="O237" s="160"/>
      <c r="P237" s="260"/>
      <c r="Q237" s="353"/>
      <c r="R237" s="504"/>
      <c r="S237" s="504"/>
      <c r="T237" s="504"/>
      <c r="U237" s="504"/>
      <c r="V237" s="506"/>
      <c r="W237" s="361"/>
      <c r="X237" s="154"/>
      <c r="Y237" s="353"/>
      <c r="Z237" s="504"/>
      <c r="AA237" s="504"/>
      <c r="AB237" s="504"/>
      <c r="AC237" s="504"/>
      <c r="AD237" s="506"/>
      <c r="AE237" s="359"/>
      <c r="AF237" s="239"/>
      <c r="AG237" s="174"/>
      <c r="AH237" s="174"/>
      <c r="AI237" s="174"/>
      <c r="AJ237" s="174"/>
      <c r="AK237" s="163"/>
      <c r="AL237" s="201"/>
      <c r="AM237" s="238"/>
      <c r="AN237" s="238"/>
      <c r="AO237" s="238"/>
      <c r="AP237" s="238"/>
      <c r="AQ237" s="238"/>
      <c r="AR237" s="370"/>
      <c r="AS237" s="396"/>
      <c r="AT237" s="78"/>
      <c r="AW237" s="99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</row>
    <row r="238" spans="1:61" ht="6.75" customHeight="1" x14ac:dyDescent="0.15">
      <c r="A238" s="154"/>
      <c r="B238" s="154"/>
      <c r="C238" s="154"/>
      <c r="D238" s="154"/>
      <c r="E238" s="154"/>
      <c r="F238" s="154"/>
      <c r="G238" s="364"/>
      <c r="H238" s="364"/>
      <c r="I238" s="364"/>
      <c r="J238" s="370"/>
      <c r="K238" s="255"/>
      <c r="L238" s="270"/>
      <c r="M238" s="270"/>
      <c r="N238" s="177"/>
      <c r="O238" s="161"/>
      <c r="P238" s="154"/>
      <c r="Q238" s="426" t="s">
        <v>661</v>
      </c>
      <c r="R238" s="426"/>
      <c r="S238" s="426"/>
      <c r="T238" s="426"/>
      <c r="U238" s="426"/>
      <c r="V238" s="426"/>
      <c r="W238" s="426"/>
      <c r="X238" s="426"/>
      <c r="Y238" s="254"/>
      <c r="Z238" s="254"/>
      <c r="AA238" s="254"/>
      <c r="AB238" s="254"/>
      <c r="AC238" s="254"/>
      <c r="AD238" s="255"/>
      <c r="AE238" s="269"/>
      <c r="AF238" s="174"/>
      <c r="AG238" s="174"/>
      <c r="AH238" s="174"/>
      <c r="AI238" s="174"/>
      <c r="AJ238" s="174"/>
      <c r="AK238" s="163"/>
      <c r="AL238" s="201"/>
      <c r="AM238" s="238"/>
      <c r="AN238" s="238"/>
      <c r="AO238" s="238"/>
      <c r="AP238" s="238"/>
      <c r="AQ238" s="238"/>
      <c r="AR238" s="255"/>
      <c r="AS238" s="269"/>
      <c r="AT238" s="78"/>
      <c r="AW238" s="99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</row>
    <row r="239" spans="1:61" ht="3" customHeight="1" x14ac:dyDescent="0.15">
      <c r="A239" s="154"/>
      <c r="B239" s="154"/>
      <c r="C239" s="154"/>
      <c r="D239" s="154"/>
      <c r="E239" s="154"/>
      <c r="F239" s="154"/>
      <c r="G239" s="393" t="s">
        <v>662</v>
      </c>
      <c r="H239" s="393"/>
      <c r="I239" s="393"/>
      <c r="J239" s="393"/>
      <c r="K239" s="393"/>
      <c r="L239" s="393"/>
      <c r="M239" s="270"/>
      <c r="N239" s="177"/>
      <c r="O239" s="161"/>
      <c r="P239" s="154"/>
      <c r="Q239" s="426"/>
      <c r="R239" s="426"/>
      <c r="S239" s="426"/>
      <c r="T239" s="426"/>
      <c r="U239" s="426"/>
      <c r="V239" s="426"/>
      <c r="W239" s="426"/>
      <c r="X239" s="426"/>
      <c r="Y239" s="254"/>
      <c r="Z239" s="254"/>
      <c r="AA239" s="254"/>
      <c r="AB239" s="254"/>
      <c r="AC239" s="254"/>
      <c r="AD239" s="255"/>
      <c r="AE239" s="269"/>
      <c r="AF239" s="174"/>
      <c r="AG239" s="174"/>
      <c r="AH239" s="174"/>
      <c r="AI239" s="174"/>
      <c r="AJ239" s="174"/>
      <c r="AK239" s="163"/>
      <c r="AL239" s="201"/>
      <c r="AM239" s="238"/>
      <c r="AN239" s="238"/>
      <c r="AO239" s="238"/>
      <c r="AP239" s="238"/>
      <c r="AQ239" s="238"/>
      <c r="AR239" s="255"/>
      <c r="AS239" s="269"/>
      <c r="AT239" s="78"/>
      <c r="AW239" s="99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</row>
    <row r="240" spans="1:61" ht="6.75" customHeight="1" x14ac:dyDescent="0.15">
      <c r="A240" s="154"/>
      <c r="B240" s="154"/>
      <c r="C240" s="154"/>
      <c r="D240" s="154"/>
      <c r="E240" s="154"/>
      <c r="F240" s="154"/>
      <c r="G240" s="393"/>
      <c r="H240" s="393"/>
      <c r="I240" s="393"/>
      <c r="J240" s="393"/>
      <c r="K240" s="393"/>
      <c r="L240" s="393"/>
      <c r="M240" s="154"/>
      <c r="N240" s="177"/>
      <c r="O240" s="161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78"/>
      <c r="AW240" s="99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</row>
    <row r="241" spans="1:61" ht="6.75" customHeight="1" x14ac:dyDescent="0.15">
      <c r="A241" s="154"/>
      <c r="B241" s="154"/>
      <c r="C241" s="154"/>
      <c r="D241" s="154"/>
      <c r="E241" s="154"/>
      <c r="F241" s="154"/>
      <c r="G241" s="194"/>
      <c r="H241" s="194"/>
      <c r="I241" s="194"/>
      <c r="J241" s="194"/>
      <c r="K241" s="194"/>
      <c r="L241" s="194"/>
      <c r="M241" s="154"/>
      <c r="N241" s="177"/>
      <c r="O241" s="168"/>
      <c r="P241" s="158"/>
      <c r="Q241" s="510" t="s">
        <v>30</v>
      </c>
      <c r="R241" s="511"/>
      <c r="S241" s="511"/>
      <c r="T241" s="511"/>
      <c r="U241" s="511"/>
      <c r="V241" s="356">
        <f>AD241+AK241</f>
        <v>3</v>
      </c>
      <c r="W241" s="360">
        <f>AE241+AL241+AS241+1+1</f>
        <v>8</v>
      </c>
      <c r="X241" s="158"/>
      <c r="Y241" s="350" t="s">
        <v>130</v>
      </c>
      <c r="Z241" s="351"/>
      <c r="AA241" s="351"/>
      <c r="AB241" s="351"/>
      <c r="AC241" s="351"/>
      <c r="AD241" s="356">
        <v>2</v>
      </c>
      <c r="AE241" s="358">
        <v>2</v>
      </c>
      <c r="AF241" s="351" t="s">
        <v>217</v>
      </c>
      <c r="AG241" s="351"/>
      <c r="AH241" s="351"/>
      <c r="AI241" s="351"/>
      <c r="AJ241" s="351"/>
      <c r="AK241" s="356">
        <v>1</v>
      </c>
      <c r="AL241" s="358">
        <v>1</v>
      </c>
      <c r="AM241" s="350" t="s">
        <v>218</v>
      </c>
      <c r="AN241" s="351"/>
      <c r="AO241" s="351"/>
      <c r="AP241" s="351"/>
      <c r="AQ241" s="351"/>
      <c r="AR241" s="356">
        <v>2</v>
      </c>
      <c r="AS241" s="358">
        <v>3</v>
      </c>
      <c r="AT241" s="78"/>
      <c r="AW241" s="99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</row>
    <row r="242" spans="1:61" ht="6.75" customHeight="1" x14ac:dyDescent="0.15">
      <c r="A242" s="154"/>
      <c r="B242" s="154"/>
      <c r="C242" s="154"/>
      <c r="D242" s="154"/>
      <c r="E242" s="154"/>
      <c r="F242" s="154"/>
      <c r="G242" s="194"/>
      <c r="H242" s="194"/>
      <c r="I242" s="194"/>
      <c r="J242" s="194"/>
      <c r="K242" s="194"/>
      <c r="L242" s="194"/>
      <c r="M242" s="254"/>
      <c r="N242" s="216"/>
      <c r="O242" s="217"/>
      <c r="P242" s="167"/>
      <c r="Q242" s="512"/>
      <c r="R242" s="513"/>
      <c r="S242" s="513"/>
      <c r="T242" s="513"/>
      <c r="U242" s="513"/>
      <c r="V242" s="506"/>
      <c r="W242" s="361"/>
      <c r="X242" s="154"/>
      <c r="Y242" s="353"/>
      <c r="Z242" s="504"/>
      <c r="AA242" s="504"/>
      <c r="AB242" s="504"/>
      <c r="AC242" s="504"/>
      <c r="AD242" s="506"/>
      <c r="AE242" s="359"/>
      <c r="AF242" s="504"/>
      <c r="AG242" s="504"/>
      <c r="AH242" s="504"/>
      <c r="AI242" s="504"/>
      <c r="AJ242" s="504"/>
      <c r="AK242" s="506"/>
      <c r="AL242" s="359"/>
      <c r="AM242" s="353"/>
      <c r="AN242" s="504"/>
      <c r="AO242" s="504"/>
      <c r="AP242" s="504"/>
      <c r="AQ242" s="504"/>
      <c r="AR242" s="506"/>
      <c r="AS242" s="359"/>
      <c r="AT242" s="78"/>
      <c r="AW242" s="99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</row>
    <row r="243" spans="1:61" ht="15.75" customHeight="1" x14ac:dyDescent="0.15">
      <c r="A243" s="154"/>
      <c r="B243" s="154"/>
      <c r="C243" s="154"/>
      <c r="D243" s="154"/>
      <c r="E243" s="154"/>
      <c r="F243" s="154"/>
      <c r="G243" s="175"/>
      <c r="H243" s="166"/>
      <c r="I243" s="166"/>
      <c r="J243" s="166"/>
      <c r="K243" s="166"/>
      <c r="L243" s="166"/>
      <c r="M243" s="166"/>
      <c r="N243" s="216"/>
      <c r="O243" s="218"/>
      <c r="P243" s="154"/>
      <c r="Q243" s="426" t="s">
        <v>529</v>
      </c>
      <c r="R243" s="426"/>
      <c r="S243" s="426"/>
      <c r="T243" s="426"/>
      <c r="U243" s="426"/>
      <c r="V243" s="426"/>
      <c r="W243" s="426"/>
      <c r="X243" s="426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78"/>
      <c r="AW243" s="99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</row>
    <row r="244" spans="1:61" ht="6.75" customHeight="1" x14ac:dyDescent="0.15">
      <c r="A244" s="154"/>
      <c r="B244" s="169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219"/>
      <c r="N244" s="177"/>
      <c r="O244" s="168"/>
      <c r="P244" s="158"/>
      <c r="Q244" s="350" t="s">
        <v>219</v>
      </c>
      <c r="R244" s="351"/>
      <c r="S244" s="351"/>
      <c r="T244" s="351"/>
      <c r="U244" s="351"/>
      <c r="V244" s="356">
        <f>AD244+AK244+AR244+AD246+AK246+AR246+AD248+AK248+AR248</f>
        <v>31</v>
      </c>
      <c r="W244" s="360">
        <f>AE244+AL244+AS244+AE246+AL246+AS246+AE248+AL248+AS248</f>
        <v>31</v>
      </c>
      <c r="X244" s="158"/>
      <c r="Y244" s="350" t="s">
        <v>31</v>
      </c>
      <c r="Z244" s="351"/>
      <c r="AA244" s="351"/>
      <c r="AB244" s="351"/>
      <c r="AC244" s="351"/>
      <c r="AD244" s="356">
        <v>4</v>
      </c>
      <c r="AE244" s="358">
        <v>3</v>
      </c>
      <c r="AF244" s="378" t="s">
        <v>32</v>
      </c>
      <c r="AG244" s="378"/>
      <c r="AH244" s="378"/>
      <c r="AI244" s="378"/>
      <c r="AJ244" s="378"/>
      <c r="AK244" s="356">
        <v>3</v>
      </c>
      <c r="AL244" s="358">
        <v>3</v>
      </c>
      <c r="AM244" s="351" t="s">
        <v>33</v>
      </c>
      <c r="AN244" s="351"/>
      <c r="AO244" s="351"/>
      <c r="AP244" s="351"/>
      <c r="AQ244" s="351"/>
      <c r="AR244" s="356">
        <v>3</v>
      </c>
      <c r="AS244" s="358">
        <v>5</v>
      </c>
      <c r="AT244" s="150"/>
    </row>
    <row r="245" spans="1:61" ht="6.75" customHeight="1" x14ac:dyDescent="0.15">
      <c r="A245" s="154"/>
      <c r="B245" s="194"/>
      <c r="C245" s="194"/>
      <c r="D245" s="194"/>
      <c r="E245" s="194"/>
      <c r="F245" s="194"/>
      <c r="G245" s="494"/>
      <c r="H245" s="494"/>
      <c r="I245" s="494"/>
      <c r="J245" s="494"/>
      <c r="K245" s="494"/>
      <c r="L245" s="494"/>
      <c r="M245" s="179"/>
      <c r="N245" s="177"/>
      <c r="O245" s="160"/>
      <c r="P245" s="167"/>
      <c r="Q245" s="353"/>
      <c r="R245" s="504"/>
      <c r="S245" s="504"/>
      <c r="T245" s="504"/>
      <c r="U245" s="504"/>
      <c r="V245" s="506"/>
      <c r="W245" s="361"/>
      <c r="X245" s="154"/>
      <c r="Y245" s="353"/>
      <c r="Z245" s="504"/>
      <c r="AA245" s="504"/>
      <c r="AB245" s="504"/>
      <c r="AC245" s="504"/>
      <c r="AD245" s="506"/>
      <c r="AE245" s="359"/>
      <c r="AF245" s="518"/>
      <c r="AG245" s="518"/>
      <c r="AH245" s="518"/>
      <c r="AI245" s="518"/>
      <c r="AJ245" s="518"/>
      <c r="AK245" s="506"/>
      <c r="AL245" s="359"/>
      <c r="AM245" s="504"/>
      <c r="AN245" s="504"/>
      <c r="AO245" s="504"/>
      <c r="AP245" s="504"/>
      <c r="AQ245" s="504"/>
      <c r="AR245" s="506"/>
      <c r="AS245" s="359"/>
      <c r="AT245" s="151"/>
    </row>
    <row r="246" spans="1:61" ht="6.75" customHeight="1" x14ac:dyDescent="0.15">
      <c r="A246" s="154"/>
      <c r="B246" s="194"/>
      <c r="C246" s="194"/>
      <c r="D246" s="194"/>
      <c r="E246" s="194"/>
      <c r="F246" s="194"/>
      <c r="G246" s="494"/>
      <c r="H246" s="494"/>
      <c r="I246" s="494"/>
      <c r="J246" s="494"/>
      <c r="K246" s="494"/>
      <c r="L246" s="494"/>
      <c r="M246" s="179"/>
      <c r="N246" s="177"/>
      <c r="O246" s="161"/>
      <c r="P246" s="154"/>
      <c r="Q246" s="254"/>
      <c r="R246" s="254"/>
      <c r="S246" s="254"/>
      <c r="T246" s="254"/>
      <c r="U246" s="254"/>
      <c r="V246" s="254"/>
      <c r="W246" s="254"/>
      <c r="X246" s="154"/>
      <c r="Y246" s="350" t="s">
        <v>34</v>
      </c>
      <c r="Z246" s="351"/>
      <c r="AA246" s="351"/>
      <c r="AB246" s="351"/>
      <c r="AC246" s="351"/>
      <c r="AD246" s="356">
        <v>4</v>
      </c>
      <c r="AE246" s="358">
        <v>3</v>
      </c>
      <c r="AF246" s="351" t="s">
        <v>35</v>
      </c>
      <c r="AG246" s="351"/>
      <c r="AH246" s="351"/>
      <c r="AI246" s="351"/>
      <c r="AJ246" s="351"/>
      <c r="AK246" s="356">
        <v>4</v>
      </c>
      <c r="AL246" s="358">
        <v>3</v>
      </c>
      <c r="AM246" s="351" t="s">
        <v>36</v>
      </c>
      <c r="AN246" s="351"/>
      <c r="AO246" s="351"/>
      <c r="AP246" s="351"/>
      <c r="AQ246" s="351"/>
      <c r="AR246" s="356">
        <v>3</v>
      </c>
      <c r="AS246" s="358">
        <v>4</v>
      </c>
      <c r="AT246" s="150"/>
      <c r="AW246" s="362"/>
      <c r="AX246" s="362"/>
      <c r="AY246" s="362"/>
      <c r="AZ246" s="362"/>
      <c r="BA246" s="362"/>
      <c r="BB246" s="362"/>
      <c r="BC246" s="64"/>
      <c r="BD246" s="64"/>
      <c r="BE246" s="64"/>
      <c r="BF246" s="64"/>
      <c r="BG246" s="64"/>
      <c r="BH246" s="64"/>
      <c r="BI246" s="64"/>
    </row>
    <row r="247" spans="1:61" ht="6.75" customHeight="1" x14ac:dyDescent="0.15">
      <c r="A247" s="154"/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54"/>
      <c r="M247" s="219"/>
      <c r="N247" s="177"/>
      <c r="O247" s="161"/>
      <c r="P247" s="154"/>
      <c r="Q247" s="254"/>
      <c r="R247" s="254"/>
      <c r="S247" s="254"/>
      <c r="T247" s="254"/>
      <c r="U247" s="254"/>
      <c r="V247" s="254"/>
      <c r="W247" s="254"/>
      <c r="X247" s="154"/>
      <c r="Y247" s="353"/>
      <c r="Z247" s="504"/>
      <c r="AA247" s="504"/>
      <c r="AB247" s="504"/>
      <c r="AC247" s="504"/>
      <c r="AD247" s="506"/>
      <c r="AE247" s="359"/>
      <c r="AF247" s="504"/>
      <c r="AG247" s="504"/>
      <c r="AH247" s="504"/>
      <c r="AI247" s="504"/>
      <c r="AJ247" s="504"/>
      <c r="AK247" s="506"/>
      <c r="AL247" s="359"/>
      <c r="AM247" s="504"/>
      <c r="AN247" s="504"/>
      <c r="AO247" s="504"/>
      <c r="AP247" s="504"/>
      <c r="AQ247" s="504"/>
      <c r="AR247" s="506"/>
      <c r="AS247" s="359"/>
      <c r="AT247" s="151"/>
      <c r="AW247" s="362"/>
      <c r="AX247" s="362"/>
      <c r="AY247" s="362"/>
      <c r="AZ247" s="362"/>
      <c r="BA247" s="362"/>
      <c r="BB247" s="362"/>
      <c r="BC247" s="64"/>
      <c r="BD247" s="64"/>
      <c r="BE247" s="64"/>
      <c r="BF247" s="64"/>
      <c r="BG247" s="64"/>
      <c r="BH247" s="64"/>
      <c r="BI247" s="64"/>
    </row>
    <row r="248" spans="1:61" ht="6.75" customHeight="1" x14ac:dyDescent="0.15">
      <c r="A248" s="154"/>
      <c r="B248" s="169"/>
      <c r="C248" s="169"/>
      <c r="D248" s="169"/>
      <c r="E248" s="169"/>
      <c r="F248" s="169"/>
      <c r="G248" s="169"/>
      <c r="H248" s="169"/>
      <c r="I248" s="169"/>
      <c r="J248" s="169"/>
      <c r="K248" s="169"/>
      <c r="L248" s="154"/>
      <c r="M248" s="219"/>
      <c r="N248" s="177"/>
      <c r="O248" s="161"/>
      <c r="P248" s="154"/>
      <c r="Q248" s="154"/>
      <c r="R248" s="154"/>
      <c r="S248" s="154"/>
      <c r="T248" s="154"/>
      <c r="U248" s="154"/>
      <c r="V248" s="154"/>
      <c r="W248" s="154"/>
      <c r="X248" s="154"/>
      <c r="Y248" s="350" t="s">
        <v>37</v>
      </c>
      <c r="Z248" s="351"/>
      <c r="AA248" s="351"/>
      <c r="AB248" s="351"/>
      <c r="AC248" s="351"/>
      <c r="AD248" s="356">
        <v>3</v>
      </c>
      <c r="AE248" s="358">
        <v>3</v>
      </c>
      <c r="AF248" s="351" t="s">
        <v>38</v>
      </c>
      <c r="AG248" s="351"/>
      <c r="AH248" s="351"/>
      <c r="AI248" s="351"/>
      <c r="AJ248" s="351"/>
      <c r="AK248" s="356">
        <v>3</v>
      </c>
      <c r="AL248" s="514">
        <v>3</v>
      </c>
      <c r="AM248" s="515" t="s">
        <v>250</v>
      </c>
      <c r="AN248" s="515"/>
      <c r="AO248" s="515"/>
      <c r="AP248" s="515"/>
      <c r="AQ248" s="515"/>
      <c r="AR248" s="430">
        <v>4</v>
      </c>
      <c r="AS248" s="514">
        <v>4</v>
      </c>
      <c r="AT248" s="150"/>
      <c r="AW248" s="99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</row>
    <row r="249" spans="1:61" ht="6.75" customHeight="1" x14ac:dyDescent="0.15">
      <c r="A249" s="154"/>
      <c r="B249" s="169"/>
      <c r="C249" s="169"/>
      <c r="D249" s="169"/>
      <c r="E249" s="169"/>
      <c r="F249" s="169"/>
      <c r="G249" s="169"/>
      <c r="H249" s="169"/>
      <c r="I249" s="169"/>
      <c r="J249" s="169"/>
      <c r="K249" s="169"/>
      <c r="L249" s="154"/>
      <c r="M249" s="219"/>
      <c r="N249" s="177"/>
      <c r="O249" s="161"/>
      <c r="P249" s="154"/>
      <c r="Q249" s="154"/>
      <c r="R249" s="154"/>
      <c r="S249" s="154"/>
      <c r="T249" s="154"/>
      <c r="U249" s="154"/>
      <c r="V249" s="154"/>
      <c r="W249" s="154"/>
      <c r="X249" s="154"/>
      <c r="Y249" s="353"/>
      <c r="Z249" s="504"/>
      <c r="AA249" s="504"/>
      <c r="AB249" s="504"/>
      <c r="AC249" s="504"/>
      <c r="AD249" s="506"/>
      <c r="AE249" s="359"/>
      <c r="AF249" s="504"/>
      <c r="AG249" s="504"/>
      <c r="AH249" s="504"/>
      <c r="AI249" s="504"/>
      <c r="AJ249" s="504"/>
      <c r="AK249" s="506"/>
      <c r="AL249" s="359"/>
      <c r="AM249" s="516"/>
      <c r="AN249" s="516"/>
      <c r="AO249" s="516"/>
      <c r="AP249" s="516"/>
      <c r="AQ249" s="516"/>
      <c r="AR249" s="517"/>
      <c r="AS249" s="359"/>
      <c r="AT249" s="151"/>
      <c r="AW249" s="99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</row>
    <row r="250" spans="1:61" ht="6.75" customHeight="1" x14ac:dyDescent="0.15">
      <c r="A250" s="154"/>
      <c r="B250" s="169"/>
      <c r="C250" s="169"/>
      <c r="D250" s="169"/>
      <c r="E250" s="169"/>
      <c r="F250" s="169"/>
      <c r="G250" s="169"/>
      <c r="H250" s="169"/>
      <c r="I250" s="169"/>
      <c r="J250" s="169"/>
      <c r="K250" s="169"/>
      <c r="L250" s="154"/>
      <c r="M250" s="219"/>
      <c r="N250" s="177"/>
      <c r="O250" s="161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/>
      <c r="AF250" s="154"/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78"/>
      <c r="AW250" s="99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</row>
    <row r="251" spans="1:61" ht="6.75" customHeight="1" x14ac:dyDescent="0.15">
      <c r="A251" s="154"/>
      <c r="B251" s="169"/>
      <c r="C251" s="169"/>
      <c r="D251" s="169"/>
      <c r="E251" s="169"/>
      <c r="F251" s="169"/>
      <c r="G251" s="169"/>
      <c r="H251" s="169"/>
      <c r="I251" s="169"/>
      <c r="J251" s="169"/>
      <c r="K251" s="169"/>
      <c r="L251" s="154"/>
      <c r="M251" s="219"/>
      <c r="N251" s="177"/>
      <c r="O251" s="168"/>
      <c r="P251" s="158"/>
      <c r="Q251" s="350" t="s">
        <v>220</v>
      </c>
      <c r="R251" s="351"/>
      <c r="S251" s="351"/>
      <c r="T251" s="351"/>
      <c r="U251" s="351"/>
      <c r="V251" s="356">
        <f>AD251+AK251+AR251+AD253+AK253+AR253+AD255+AK255+AR255</f>
        <v>10</v>
      </c>
      <c r="W251" s="360">
        <f>AE251+AL251+AS251+AE253+AL253+AS253+AE255+AL255+AS255</f>
        <v>8</v>
      </c>
      <c r="X251" s="158"/>
      <c r="Y251" s="350" t="s">
        <v>39</v>
      </c>
      <c r="Z251" s="351"/>
      <c r="AA251" s="351"/>
      <c r="AB251" s="351"/>
      <c r="AC251" s="351"/>
      <c r="AD251" s="356">
        <v>1</v>
      </c>
      <c r="AE251" s="358">
        <v>2</v>
      </c>
      <c r="AF251" s="378" t="s">
        <v>40</v>
      </c>
      <c r="AG251" s="378"/>
      <c r="AH251" s="378"/>
      <c r="AI251" s="378"/>
      <c r="AJ251" s="378"/>
      <c r="AK251" s="356">
        <v>0</v>
      </c>
      <c r="AL251" s="358">
        <v>0</v>
      </c>
      <c r="AM251" s="351" t="s">
        <v>41</v>
      </c>
      <c r="AN251" s="351"/>
      <c r="AO251" s="351"/>
      <c r="AP251" s="351"/>
      <c r="AQ251" s="351"/>
      <c r="AR251" s="356">
        <v>1</v>
      </c>
      <c r="AS251" s="358">
        <v>1</v>
      </c>
      <c r="AT251" s="150"/>
      <c r="AW251" s="99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</row>
    <row r="252" spans="1:61" ht="6.75" customHeight="1" x14ac:dyDescent="0.15">
      <c r="A252" s="154"/>
      <c r="B252" s="169"/>
      <c r="C252" s="169"/>
      <c r="D252" s="169"/>
      <c r="E252" s="169"/>
      <c r="F252" s="169"/>
      <c r="G252" s="169"/>
      <c r="H252" s="169"/>
      <c r="I252" s="169"/>
      <c r="J252" s="169"/>
      <c r="K252" s="169"/>
      <c r="L252" s="154"/>
      <c r="M252" s="219"/>
      <c r="N252" s="177"/>
      <c r="O252" s="160"/>
      <c r="P252" s="167"/>
      <c r="Q252" s="353"/>
      <c r="R252" s="504"/>
      <c r="S252" s="504"/>
      <c r="T252" s="504"/>
      <c r="U252" s="504"/>
      <c r="V252" s="506"/>
      <c r="W252" s="361"/>
      <c r="X252" s="154"/>
      <c r="Y252" s="353"/>
      <c r="Z252" s="504"/>
      <c r="AA252" s="504"/>
      <c r="AB252" s="504"/>
      <c r="AC252" s="504"/>
      <c r="AD252" s="506"/>
      <c r="AE252" s="359"/>
      <c r="AF252" s="518"/>
      <c r="AG252" s="518"/>
      <c r="AH252" s="518"/>
      <c r="AI252" s="518"/>
      <c r="AJ252" s="518"/>
      <c r="AK252" s="506"/>
      <c r="AL252" s="359"/>
      <c r="AM252" s="504"/>
      <c r="AN252" s="504"/>
      <c r="AO252" s="504"/>
      <c r="AP252" s="504"/>
      <c r="AQ252" s="504"/>
      <c r="AR252" s="506"/>
      <c r="AS252" s="359"/>
      <c r="AT252" s="151"/>
      <c r="AW252" s="99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</row>
    <row r="253" spans="1:61" ht="6.75" customHeight="1" x14ac:dyDescent="0.15">
      <c r="A253" s="154"/>
      <c r="B253" s="154"/>
      <c r="C253" s="154"/>
      <c r="D253" s="154"/>
      <c r="E253" s="154"/>
      <c r="F253" s="154"/>
      <c r="G253" s="154"/>
      <c r="H253" s="179"/>
      <c r="I253" s="179"/>
      <c r="J253" s="179"/>
      <c r="K253" s="179"/>
      <c r="L253" s="179"/>
      <c r="M253" s="219"/>
      <c r="N253" s="177"/>
      <c r="O253" s="161"/>
      <c r="P253" s="154"/>
      <c r="Q253" s="179"/>
      <c r="R253" s="179"/>
      <c r="S253" s="179"/>
      <c r="T253" s="179"/>
      <c r="U253" s="179"/>
      <c r="V253" s="179"/>
      <c r="W253" s="179"/>
      <c r="X253" s="179"/>
      <c r="Y253" s="350" t="s">
        <v>42</v>
      </c>
      <c r="Z253" s="351"/>
      <c r="AA253" s="351"/>
      <c r="AB253" s="351"/>
      <c r="AC253" s="351"/>
      <c r="AD253" s="356">
        <v>2</v>
      </c>
      <c r="AE253" s="514">
        <v>0</v>
      </c>
      <c r="AF253" s="351" t="s">
        <v>43</v>
      </c>
      <c r="AG253" s="351"/>
      <c r="AH253" s="351"/>
      <c r="AI253" s="351"/>
      <c r="AJ253" s="351"/>
      <c r="AK253" s="356">
        <v>1</v>
      </c>
      <c r="AL253" s="358">
        <v>2</v>
      </c>
      <c r="AM253" s="351" t="s">
        <v>44</v>
      </c>
      <c r="AN253" s="351"/>
      <c r="AO253" s="351"/>
      <c r="AP253" s="351"/>
      <c r="AQ253" s="351"/>
      <c r="AR253" s="356">
        <v>2</v>
      </c>
      <c r="AS253" s="358">
        <v>1</v>
      </c>
      <c r="AT253" s="150"/>
      <c r="AW253" s="99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</row>
    <row r="254" spans="1:61" ht="6.75" customHeight="1" x14ac:dyDescent="0.15">
      <c r="A254" s="154"/>
      <c r="B254" s="154"/>
      <c r="C254" s="154"/>
      <c r="D254" s="154"/>
      <c r="E254" s="154"/>
      <c r="F254" s="154"/>
      <c r="G254" s="154"/>
      <c r="H254" s="179"/>
      <c r="I254" s="179"/>
      <c r="J254" s="179"/>
      <c r="K254" s="179"/>
      <c r="L254" s="179"/>
      <c r="M254" s="179"/>
      <c r="N254" s="177"/>
      <c r="O254" s="161"/>
      <c r="P254" s="154"/>
      <c r="Q254" s="179"/>
      <c r="R254" s="179"/>
      <c r="S254" s="179"/>
      <c r="T254" s="179"/>
      <c r="U254" s="179"/>
      <c r="V254" s="179"/>
      <c r="W254" s="179"/>
      <c r="X254" s="179"/>
      <c r="Y254" s="353"/>
      <c r="Z254" s="504"/>
      <c r="AA254" s="504"/>
      <c r="AB254" s="504"/>
      <c r="AC254" s="504"/>
      <c r="AD254" s="506"/>
      <c r="AE254" s="359"/>
      <c r="AF254" s="504"/>
      <c r="AG254" s="504"/>
      <c r="AH254" s="504"/>
      <c r="AI254" s="504"/>
      <c r="AJ254" s="504"/>
      <c r="AK254" s="506"/>
      <c r="AL254" s="359"/>
      <c r="AM254" s="504"/>
      <c r="AN254" s="504"/>
      <c r="AO254" s="504"/>
      <c r="AP254" s="504"/>
      <c r="AQ254" s="504"/>
      <c r="AR254" s="506"/>
      <c r="AS254" s="359"/>
      <c r="AT254" s="151"/>
      <c r="AW254" s="99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</row>
    <row r="255" spans="1:61" ht="6.75" customHeight="1" x14ac:dyDescent="0.15">
      <c r="A255" s="154"/>
      <c r="B255" s="169"/>
      <c r="C255" s="169"/>
      <c r="D255" s="169"/>
      <c r="E255" s="169"/>
      <c r="F255" s="169"/>
      <c r="G255" s="169"/>
      <c r="H255" s="169"/>
      <c r="I255" s="169"/>
      <c r="J255" s="169"/>
      <c r="K255" s="169"/>
      <c r="L255" s="154"/>
      <c r="M255" s="179"/>
      <c r="N255" s="177"/>
      <c r="O255" s="161"/>
      <c r="P255" s="154"/>
      <c r="Q255" s="169"/>
      <c r="R255" s="169"/>
      <c r="S255" s="154"/>
      <c r="T255" s="169"/>
      <c r="U255" s="169"/>
      <c r="V255" s="169"/>
      <c r="W255" s="169"/>
      <c r="X255" s="154"/>
      <c r="Y255" s="350" t="s">
        <v>45</v>
      </c>
      <c r="Z255" s="351"/>
      <c r="AA255" s="351"/>
      <c r="AB255" s="351"/>
      <c r="AC255" s="351"/>
      <c r="AD255" s="356">
        <v>2</v>
      </c>
      <c r="AE255" s="514">
        <v>1</v>
      </c>
      <c r="AF255" s="351" t="s">
        <v>46</v>
      </c>
      <c r="AG255" s="351"/>
      <c r="AH255" s="351"/>
      <c r="AI255" s="351"/>
      <c r="AJ255" s="351"/>
      <c r="AK255" s="356">
        <v>0</v>
      </c>
      <c r="AL255" s="514">
        <v>0</v>
      </c>
      <c r="AM255" s="515" t="s">
        <v>251</v>
      </c>
      <c r="AN255" s="515"/>
      <c r="AO255" s="515"/>
      <c r="AP255" s="515"/>
      <c r="AQ255" s="515"/>
      <c r="AR255" s="356">
        <v>1</v>
      </c>
      <c r="AS255" s="514">
        <v>1</v>
      </c>
      <c r="AT255" s="78"/>
      <c r="AW255" s="99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</row>
    <row r="256" spans="1:61" ht="6.75" customHeight="1" x14ac:dyDescent="0.15">
      <c r="A256" s="154"/>
      <c r="B256" s="169"/>
      <c r="C256" s="169"/>
      <c r="D256" s="169"/>
      <c r="E256" s="169"/>
      <c r="F256" s="169"/>
      <c r="G256" s="169"/>
      <c r="H256" s="169"/>
      <c r="I256" s="169"/>
      <c r="J256" s="169"/>
      <c r="K256" s="169"/>
      <c r="L256" s="154"/>
      <c r="M256" s="219"/>
      <c r="N256" s="177"/>
      <c r="O256" s="161"/>
      <c r="P256" s="154"/>
      <c r="Q256" s="169"/>
      <c r="R256" s="169"/>
      <c r="S256" s="154"/>
      <c r="T256" s="169"/>
      <c r="U256" s="169"/>
      <c r="V256" s="169"/>
      <c r="W256" s="169"/>
      <c r="X256" s="154"/>
      <c r="Y256" s="353"/>
      <c r="Z256" s="504"/>
      <c r="AA256" s="504"/>
      <c r="AB256" s="504"/>
      <c r="AC256" s="504"/>
      <c r="AD256" s="506"/>
      <c r="AE256" s="359"/>
      <c r="AF256" s="504"/>
      <c r="AG256" s="504"/>
      <c r="AH256" s="504"/>
      <c r="AI256" s="504"/>
      <c r="AJ256" s="504"/>
      <c r="AK256" s="506"/>
      <c r="AL256" s="359"/>
      <c r="AM256" s="519"/>
      <c r="AN256" s="519"/>
      <c r="AO256" s="519"/>
      <c r="AP256" s="519"/>
      <c r="AQ256" s="519"/>
      <c r="AR256" s="506"/>
      <c r="AS256" s="359"/>
      <c r="AT256" s="78"/>
      <c r="AW256" s="99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</row>
    <row r="257" spans="1:61" ht="6.75" customHeight="1" x14ac:dyDescent="0.15">
      <c r="A257" s="154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54"/>
      <c r="M257" s="219"/>
      <c r="N257" s="177"/>
      <c r="O257" s="161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78"/>
      <c r="AW257" s="99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</row>
    <row r="258" spans="1:61" ht="6.75" customHeight="1" x14ac:dyDescent="0.15">
      <c r="A258" s="154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54"/>
      <c r="M258" s="154"/>
      <c r="N258" s="177"/>
      <c r="O258" s="168"/>
      <c r="P258" s="158"/>
      <c r="Q258" s="350" t="s">
        <v>221</v>
      </c>
      <c r="R258" s="351"/>
      <c r="S258" s="351"/>
      <c r="T258" s="351"/>
      <c r="U258" s="351"/>
      <c r="V258" s="356">
        <f>AD258+AK258+AR258+AD260</f>
        <v>2</v>
      </c>
      <c r="W258" s="360">
        <f>AE258+AL258+AS258+AE260</f>
        <v>0</v>
      </c>
      <c r="X258" s="158"/>
      <c r="Y258" s="350" t="s">
        <v>47</v>
      </c>
      <c r="Z258" s="351"/>
      <c r="AA258" s="351"/>
      <c r="AB258" s="351"/>
      <c r="AC258" s="351"/>
      <c r="AD258" s="356">
        <v>1</v>
      </c>
      <c r="AE258" s="358">
        <v>0</v>
      </c>
      <c r="AF258" s="351" t="s">
        <v>48</v>
      </c>
      <c r="AG258" s="351"/>
      <c r="AH258" s="351"/>
      <c r="AI258" s="351"/>
      <c r="AJ258" s="351"/>
      <c r="AK258" s="356">
        <v>0</v>
      </c>
      <c r="AL258" s="358">
        <v>0</v>
      </c>
      <c r="AM258" s="351" t="s">
        <v>49</v>
      </c>
      <c r="AN258" s="351"/>
      <c r="AO258" s="351"/>
      <c r="AP258" s="351"/>
      <c r="AQ258" s="351"/>
      <c r="AR258" s="356">
        <v>0</v>
      </c>
      <c r="AS258" s="358">
        <v>0</v>
      </c>
      <c r="AT258" s="150"/>
      <c r="AW258" s="99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</row>
    <row r="259" spans="1:61" ht="6.75" customHeight="1" x14ac:dyDescent="0.15">
      <c r="A259" s="154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54"/>
      <c r="M259" s="154"/>
      <c r="N259" s="177"/>
      <c r="O259" s="160"/>
      <c r="P259" s="167"/>
      <c r="Q259" s="353"/>
      <c r="R259" s="504"/>
      <c r="S259" s="504"/>
      <c r="T259" s="504"/>
      <c r="U259" s="504"/>
      <c r="V259" s="506"/>
      <c r="W259" s="361"/>
      <c r="X259" s="154"/>
      <c r="Y259" s="353"/>
      <c r="Z259" s="504"/>
      <c r="AA259" s="504"/>
      <c r="AB259" s="504"/>
      <c r="AC259" s="504"/>
      <c r="AD259" s="506"/>
      <c r="AE259" s="359"/>
      <c r="AF259" s="504"/>
      <c r="AG259" s="504"/>
      <c r="AH259" s="504"/>
      <c r="AI259" s="504"/>
      <c r="AJ259" s="504"/>
      <c r="AK259" s="506"/>
      <c r="AL259" s="359"/>
      <c r="AM259" s="504"/>
      <c r="AN259" s="504"/>
      <c r="AO259" s="504"/>
      <c r="AP259" s="504"/>
      <c r="AQ259" s="504"/>
      <c r="AR259" s="506"/>
      <c r="AS259" s="359"/>
      <c r="AT259" s="151"/>
      <c r="AW259" s="99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</row>
    <row r="260" spans="1:61" ht="6.75" customHeight="1" x14ac:dyDescent="0.15">
      <c r="A260" s="154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54"/>
      <c r="M260" s="154"/>
      <c r="N260" s="177"/>
      <c r="O260" s="161"/>
      <c r="P260" s="154"/>
      <c r="Q260" s="254"/>
      <c r="R260" s="254"/>
      <c r="S260" s="254"/>
      <c r="T260" s="254"/>
      <c r="U260" s="254"/>
      <c r="V260" s="254"/>
      <c r="W260" s="254"/>
      <c r="X260" s="154"/>
      <c r="Y260" s="350" t="s">
        <v>50</v>
      </c>
      <c r="Z260" s="351"/>
      <c r="AA260" s="351"/>
      <c r="AB260" s="351"/>
      <c r="AC260" s="351"/>
      <c r="AD260" s="356">
        <v>1</v>
      </c>
      <c r="AE260" s="514">
        <v>0</v>
      </c>
      <c r="AF260" s="154"/>
      <c r="AG260" s="154"/>
      <c r="AH260" s="154"/>
      <c r="AI260" s="154"/>
      <c r="AJ260" s="154"/>
      <c r="AK260" s="254"/>
      <c r="AL260" s="254"/>
      <c r="AM260" s="154"/>
      <c r="AN260" s="154"/>
      <c r="AO260" s="154"/>
      <c r="AP260" s="154"/>
      <c r="AQ260" s="154"/>
      <c r="AR260" s="254"/>
      <c r="AS260" s="254"/>
      <c r="AT260" s="274"/>
      <c r="AW260" s="99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</row>
    <row r="261" spans="1:61" ht="6.75" customHeight="1" x14ac:dyDescent="0.15">
      <c r="A261" s="154"/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54"/>
      <c r="M261" s="154"/>
      <c r="N261" s="177"/>
      <c r="O261" s="161"/>
      <c r="P261" s="154"/>
      <c r="Q261" s="254"/>
      <c r="R261" s="254"/>
      <c r="S261" s="254"/>
      <c r="T261" s="254"/>
      <c r="U261" s="254"/>
      <c r="V261" s="254"/>
      <c r="W261" s="254"/>
      <c r="X261" s="154"/>
      <c r="Y261" s="353"/>
      <c r="Z261" s="504"/>
      <c r="AA261" s="504"/>
      <c r="AB261" s="504"/>
      <c r="AC261" s="504"/>
      <c r="AD261" s="506"/>
      <c r="AE261" s="359"/>
      <c r="AF261" s="154"/>
      <c r="AG261" s="170"/>
      <c r="AH261" s="170"/>
      <c r="AI261" s="170"/>
      <c r="AJ261" s="170"/>
      <c r="AK261" s="254"/>
      <c r="AL261" s="254"/>
      <c r="AM261" s="154"/>
      <c r="AN261" s="154"/>
      <c r="AO261" s="154"/>
      <c r="AP261" s="154"/>
      <c r="AQ261" s="154"/>
      <c r="AR261" s="254"/>
      <c r="AS261" s="254"/>
      <c r="AT261" s="274"/>
      <c r="AW261" s="99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</row>
    <row r="262" spans="1:61" ht="6.75" customHeight="1" x14ac:dyDescent="0.15">
      <c r="A262" s="154"/>
      <c r="B262" s="169"/>
      <c r="C262" s="169"/>
      <c r="D262" s="169"/>
      <c r="E262" s="169"/>
      <c r="F262" s="169"/>
      <c r="G262" s="169"/>
      <c r="H262" s="169"/>
      <c r="I262" s="169"/>
      <c r="J262" s="169"/>
      <c r="K262" s="169"/>
      <c r="L262" s="154"/>
      <c r="M262" s="154"/>
      <c r="N262" s="177"/>
      <c r="O262" s="161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70"/>
      <c r="AH262" s="170"/>
      <c r="AI262" s="170"/>
      <c r="AJ262" s="170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78"/>
      <c r="AW262" s="99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</row>
    <row r="263" spans="1:61" ht="6.75" customHeight="1" x14ac:dyDescent="0.15">
      <c r="A263" s="154"/>
      <c r="B263" s="194"/>
      <c r="C263" s="194"/>
      <c r="D263" s="194"/>
      <c r="E263" s="194"/>
      <c r="F263" s="194"/>
      <c r="G263" s="194"/>
      <c r="H263" s="194"/>
      <c r="I263" s="194"/>
      <c r="J263" s="194"/>
      <c r="K263" s="194"/>
      <c r="L263" s="154"/>
      <c r="M263" s="154"/>
      <c r="N263" s="177"/>
      <c r="O263" s="168"/>
      <c r="P263" s="158"/>
      <c r="Q263" s="443" t="s">
        <v>222</v>
      </c>
      <c r="R263" s="444"/>
      <c r="S263" s="444"/>
      <c r="T263" s="444"/>
      <c r="U263" s="444"/>
      <c r="V263" s="356" t="e">
        <f>+AD263+#REF!+#REF!+AK265+AR265+1</f>
        <v>#REF!</v>
      </c>
      <c r="W263" s="360">
        <f>+AE263+AL263+1</f>
        <v>5</v>
      </c>
      <c r="X263" s="158"/>
      <c r="Y263" s="380" t="s">
        <v>130</v>
      </c>
      <c r="Z263" s="381"/>
      <c r="AA263" s="381"/>
      <c r="AB263" s="381"/>
      <c r="AC263" s="381"/>
      <c r="AD263" s="356">
        <v>4</v>
      </c>
      <c r="AE263" s="358">
        <v>2</v>
      </c>
      <c r="AF263" s="380" t="s">
        <v>615</v>
      </c>
      <c r="AG263" s="381"/>
      <c r="AH263" s="381"/>
      <c r="AI263" s="381"/>
      <c r="AJ263" s="381"/>
      <c r="AK263" s="356">
        <v>4</v>
      </c>
      <c r="AL263" s="358">
        <v>2</v>
      </c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3"/>
    </row>
    <row r="264" spans="1:61" ht="6.75" customHeight="1" x14ac:dyDescent="0.15">
      <c r="A264" s="154"/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  <c r="L264" s="154"/>
      <c r="M264" s="154"/>
      <c r="N264" s="154"/>
      <c r="O264" s="260"/>
      <c r="P264" s="167"/>
      <c r="Q264" s="445"/>
      <c r="R264" s="521"/>
      <c r="S264" s="521"/>
      <c r="T264" s="521"/>
      <c r="U264" s="521"/>
      <c r="V264" s="506"/>
      <c r="W264" s="361"/>
      <c r="X264" s="154"/>
      <c r="Y264" s="382"/>
      <c r="Z264" s="520"/>
      <c r="AA264" s="520"/>
      <c r="AB264" s="520"/>
      <c r="AC264" s="520"/>
      <c r="AD264" s="506"/>
      <c r="AE264" s="359"/>
      <c r="AF264" s="382"/>
      <c r="AG264" s="520"/>
      <c r="AH264" s="520"/>
      <c r="AI264" s="520"/>
      <c r="AJ264" s="520"/>
      <c r="AK264" s="506"/>
      <c r="AL264" s="359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3"/>
    </row>
    <row r="265" spans="1:61" ht="6.75" customHeight="1" x14ac:dyDescent="0.15">
      <c r="A265" s="154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/>
      <c r="L265" s="154"/>
      <c r="M265" s="154"/>
      <c r="N265" s="154"/>
      <c r="O265" s="154"/>
      <c r="P265" s="154"/>
      <c r="Q265" s="204"/>
      <c r="R265" s="204"/>
      <c r="S265" s="204"/>
      <c r="T265" s="204"/>
      <c r="U265" s="204"/>
      <c r="V265" s="255"/>
      <c r="W265" s="279"/>
      <c r="X265" s="279"/>
      <c r="Y265" s="279"/>
      <c r="Z265" s="279"/>
      <c r="AA265" s="279"/>
      <c r="AB265" s="279"/>
      <c r="AC265" s="279"/>
      <c r="AD265" s="279"/>
      <c r="AE265" s="220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370"/>
      <c r="AS265" s="370"/>
      <c r="AT265" s="275"/>
      <c r="AW265" s="362"/>
      <c r="AX265" s="362"/>
      <c r="AY265" s="362"/>
      <c r="AZ265" s="362"/>
      <c r="BA265" s="362"/>
      <c r="BB265" s="362"/>
      <c r="BC265" s="64"/>
      <c r="BD265" s="64"/>
      <c r="BE265" s="64"/>
      <c r="BF265" s="64"/>
      <c r="BG265" s="64"/>
      <c r="BH265" s="64"/>
      <c r="BI265" s="64"/>
    </row>
    <row r="266" spans="1:61" ht="6.75" customHeight="1" x14ac:dyDescent="0.15">
      <c r="A266" s="154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54"/>
      <c r="M266" s="154"/>
      <c r="N266" s="154"/>
      <c r="O266" s="154"/>
      <c r="P266" s="154"/>
      <c r="Q266" s="204"/>
      <c r="R266" s="204"/>
      <c r="S266" s="204"/>
      <c r="T266" s="204"/>
      <c r="U266" s="204"/>
      <c r="V266" s="255"/>
      <c r="W266" s="164"/>
      <c r="X266" s="164"/>
      <c r="Y266" s="164"/>
      <c r="Z266" s="164"/>
      <c r="AA266" s="164"/>
      <c r="AB266" s="164"/>
      <c r="AC266" s="164"/>
      <c r="AD266" s="164"/>
      <c r="AE266" s="27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370"/>
      <c r="AS266" s="370"/>
      <c r="AT266" s="275"/>
      <c r="AW266" s="362"/>
      <c r="AX266" s="362"/>
      <c r="AY266" s="362"/>
      <c r="AZ266" s="362"/>
      <c r="BA266" s="362"/>
      <c r="BB266" s="362"/>
      <c r="BC266" s="64"/>
      <c r="BD266" s="64"/>
      <c r="BE266" s="64"/>
      <c r="BF266" s="64"/>
      <c r="BG266" s="64"/>
      <c r="BH266" s="64"/>
      <c r="BI266" s="64"/>
    </row>
    <row r="267" spans="1:61" ht="6.75" customHeight="1" x14ac:dyDescent="0.1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254"/>
      <c r="AS267" s="254"/>
      <c r="AT267" s="274"/>
    </row>
    <row r="268" spans="1:61" ht="6.75" customHeight="1" x14ac:dyDescent="0.1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80"/>
      <c r="V268" s="180"/>
      <c r="W268" s="335"/>
      <c r="X268" s="180"/>
      <c r="Y268" s="180"/>
      <c r="Z268" s="180"/>
      <c r="AA268" s="255"/>
      <c r="AB268" s="154"/>
      <c r="AC268" s="154"/>
      <c r="AD268" s="154"/>
      <c r="AE268" s="154"/>
      <c r="AF268" s="154"/>
      <c r="AG268" s="154"/>
      <c r="AH268" s="254"/>
      <c r="AI268" s="154"/>
      <c r="AJ268" s="154"/>
      <c r="AK268" s="154"/>
      <c r="AL268" s="154"/>
      <c r="AM268" s="154"/>
      <c r="AN268" s="221"/>
      <c r="AO268" s="221"/>
      <c r="AP268" s="221"/>
      <c r="AQ268" s="221"/>
      <c r="AR268" s="221"/>
      <c r="AS268" s="221"/>
      <c r="AT268" s="119"/>
    </row>
    <row r="269" spans="1:61" ht="6.75" customHeight="1" x14ac:dyDescent="0.15">
      <c r="A269" s="154"/>
      <c r="B269" s="154"/>
      <c r="C269" s="154"/>
      <c r="D269" s="154"/>
      <c r="E269" s="154"/>
      <c r="F269" s="154"/>
      <c r="G269" s="380" t="s">
        <v>223</v>
      </c>
      <c r="H269" s="381"/>
      <c r="I269" s="381"/>
      <c r="J269" s="381"/>
      <c r="K269" s="381"/>
      <c r="L269" s="356">
        <f>V269+J271+J273</f>
        <v>9</v>
      </c>
      <c r="M269" s="360">
        <f>W269+J271+J273</f>
        <v>9</v>
      </c>
      <c r="N269" s="334"/>
      <c r="O269" s="334"/>
      <c r="P269" s="158"/>
      <c r="Q269" s="350" t="s">
        <v>114</v>
      </c>
      <c r="R269" s="351"/>
      <c r="S269" s="351"/>
      <c r="T269" s="351"/>
      <c r="U269" s="351"/>
      <c r="V269" s="356">
        <f>AD269+AK269+1</f>
        <v>7</v>
      </c>
      <c r="W269" s="360">
        <f>AE269+AL269+1</f>
        <v>7</v>
      </c>
      <c r="X269" s="158"/>
      <c r="Y269" s="380" t="s">
        <v>116</v>
      </c>
      <c r="Z269" s="381"/>
      <c r="AA269" s="381"/>
      <c r="AB269" s="381"/>
      <c r="AC269" s="381"/>
      <c r="AD269" s="360">
        <v>2</v>
      </c>
      <c r="AE269" s="536">
        <v>2</v>
      </c>
      <c r="AF269" s="351" t="s">
        <v>224</v>
      </c>
      <c r="AG269" s="351"/>
      <c r="AH269" s="351"/>
      <c r="AI269" s="351"/>
      <c r="AJ269" s="351"/>
      <c r="AK269" s="360">
        <v>4</v>
      </c>
      <c r="AL269" s="536">
        <v>4</v>
      </c>
      <c r="AM269" s="154"/>
      <c r="AN269" s="221"/>
      <c r="AO269" s="221"/>
      <c r="AP269" s="221"/>
      <c r="AQ269" s="221"/>
      <c r="AR269" s="221"/>
      <c r="AS269" s="221"/>
      <c r="AT269" s="78"/>
      <c r="AW269" s="99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</row>
    <row r="270" spans="1:61" ht="6.75" customHeight="1" x14ac:dyDescent="0.15">
      <c r="A270" s="154"/>
      <c r="B270" s="154"/>
      <c r="C270" s="154"/>
      <c r="D270" s="154"/>
      <c r="E270" s="154"/>
      <c r="F270" s="154"/>
      <c r="G270" s="382"/>
      <c r="H270" s="520"/>
      <c r="I270" s="520"/>
      <c r="J270" s="520"/>
      <c r="K270" s="520"/>
      <c r="L270" s="506"/>
      <c r="M270" s="361"/>
      <c r="N270" s="260"/>
      <c r="O270" s="260"/>
      <c r="P270" s="167"/>
      <c r="Q270" s="353"/>
      <c r="R270" s="504"/>
      <c r="S270" s="504"/>
      <c r="T270" s="504"/>
      <c r="U270" s="504"/>
      <c r="V270" s="506"/>
      <c r="W270" s="361"/>
      <c r="X270" s="154"/>
      <c r="Y270" s="382"/>
      <c r="Z270" s="520"/>
      <c r="AA270" s="520"/>
      <c r="AB270" s="520"/>
      <c r="AC270" s="520"/>
      <c r="AD270" s="361"/>
      <c r="AE270" s="537"/>
      <c r="AF270" s="504"/>
      <c r="AG270" s="504"/>
      <c r="AH270" s="504"/>
      <c r="AI270" s="504"/>
      <c r="AJ270" s="504"/>
      <c r="AK270" s="361"/>
      <c r="AL270" s="537"/>
      <c r="AM270" s="154"/>
      <c r="AN270" s="222"/>
      <c r="AO270" s="221"/>
      <c r="AP270" s="221"/>
      <c r="AQ270" s="221"/>
      <c r="AR270" s="221"/>
      <c r="AS270" s="221"/>
      <c r="AT270" s="119"/>
      <c r="AW270" s="99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</row>
    <row r="271" spans="1:61" ht="6.75" customHeight="1" x14ac:dyDescent="0.15">
      <c r="A271" s="154"/>
      <c r="B271" s="154"/>
      <c r="C271" s="154"/>
      <c r="D271" s="154"/>
      <c r="E271" s="154"/>
      <c r="F271" s="154"/>
      <c r="G271" s="535" t="s">
        <v>225</v>
      </c>
      <c r="H271" s="535"/>
      <c r="I271" s="535"/>
      <c r="J271" s="370">
        <v>1</v>
      </c>
      <c r="K271" s="255"/>
      <c r="L271" s="255"/>
      <c r="M271" s="255"/>
      <c r="N271" s="154"/>
      <c r="O271" s="154"/>
      <c r="P271" s="154"/>
      <c r="Q271" s="431" t="s">
        <v>616</v>
      </c>
      <c r="R271" s="431"/>
      <c r="S271" s="431"/>
      <c r="T271" s="431"/>
      <c r="U271" s="431"/>
      <c r="V271" s="431"/>
      <c r="W271" s="431"/>
      <c r="X271" s="431"/>
      <c r="Y271" s="154"/>
      <c r="Z271" s="254"/>
      <c r="AA271" s="254"/>
      <c r="AB271" s="254"/>
      <c r="AC271" s="254"/>
      <c r="AD271" s="254"/>
      <c r="AE271" s="254"/>
      <c r="AF271" s="255"/>
      <c r="AG271" s="254"/>
      <c r="AH271" s="254"/>
      <c r="AI271" s="254"/>
      <c r="AJ271" s="254"/>
      <c r="AK271" s="254"/>
      <c r="AL271" s="254"/>
      <c r="AM271" s="154"/>
      <c r="AN271" s="221"/>
      <c r="AO271" s="221"/>
      <c r="AP271" s="221"/>
      <c r="AQ271" s="221"/>
      <c r="AR271" s="221"/>
      <c r="AS271" s="221"/>
      <c r="AT271" s="119"/>
    </row>
    <row r="272" spans="1:61" ht="6.75" customHeight="1" x14ac:dyDescent="0.15">
      <c r="A272" s="154"/>
      <c r="B272" s="154"/>
      <c r="C272" s="154"/>
      <c r="D272" s="154"/>
      <c r="E272" s="154"/>
      <c r="F272" s="154"/>
      <c r="G272" s="535"/>
      <c r="H272" s="535"/>
      <c r="I272" s="535"/>
      <c r="J272" s="370"/>
      <c r="K272" s="255"/>
      <c r="L272" s="255"/>
      <c r="M272" s="255"/>
      <c r="N272" s="154"/>
      <c r="O272" s="154"/>
      <c r="P272" s="154"/>
      <c r="Q272" s="431"/>
      <c r="R272" s="431"/>
      <c r="S272" s="431"/>
      <c r="T272" s="431"/>
      <c r="U272" s="431"/>
      <c r="V272" s="431"/>
      <c r="W272" s="431"/>
      <c r="X272" s="431"/>
      <c r="Y272" s="154"/>
      <c r="Z272" s="154"/>
      <c r="AA272" s="154"/>
      <c r="AB272" s="154"/>
      <c r="AC272" s="154"/>
      <c r="AD272" s="163"/>
      <c r="AE272" s="200"/>
      <c r="AF272" s="255"/>
      <c r="AG272" s="254"/>
      <c r="AH272" s="254"/>
      <c r="AI272" s="254"/>
      <c r="AJ272" s="254"/>
      <c r="AK272" s="254"/>
      <c r="AL272" s="254"/>
      <c r="AM272" s="154"/>
      <c r="AN272" s="221"/>
      <c r="AO272" s="221"/>
      <c r="AP272" s="221"/>
      <c r="AQ272" s="221"/>
      <c r="AR272" s="221"/>
      <c r="AS272" s="221"/>
      <c r="AT272" s="78"/>
    </row>
    <row r="273" spans="1:59" ht="6.75" customHeight="1" x14ac:dyDescent="0.15">
      <c r="A273" s="154"/>
      <c r="B273" s="154"/>
      <c r="C273" s="154"/>
      <c r="D273" s="154"/>
      <c r="E273" s="154"/>
      <c r="F273" s="154"/>
      <c r="G273" s="535" t="s">
        <v>118</v>
      </c>
      <c r="H273" s="535"/>
      <c r="I273" s="535"/>
      <c r="J273" s="370">
        <v>1</v>
      </c>
      <c r="K273" s="223"/>
      <c r="L273" s="223"/>
      <c r="M273" s="223"/>
      <c r="N273" s="223"/>
      <c r="O273" s="223"/>
      <c r="P273" s="154"/>
      <c r="Q273" s="154"/>
      <c r="R273" s="154"/>
      <c r="S273" s="254"/>
      <c r="T273" s="254"/>
      <c r="U273" s="254"/>
      <c r="V273" s="254"/>
      <c r="W273" s="254"/>
      <c r="X273" s="255"/>
      <c r="Y273" s="154"/>
      <c r="Z273" s="154"/>
      <c r="AA273" s="154"/>
      <c r="AB273" s="154"/>
      <c r="AC273" s="154"/>
      <c r="AD273" s="163"/>
      <c r="AE273" s="201"/>
      <c r="AF273" s="255"/>
      <c r="AG273" s="254"/>
      <c r="AH273" s="254"/>
      <c r="AI273" s="254"/>
      <c r="AJ273" s="254"/>
      <c r="AK273" s="254"/>
      <c r="AL273" s="254"/>
      <c r="AM273" s="154"/>
      <c r="AN273" s="221"/>
      <c r="AO273" s="221"/>
      <c r="AP273" s="221"/>
      <c r="AQ273" s="221"/>
      <c r="AR273" s="221"/>
      <c r="AS273" s="221"/>
      <c r="AU273" s="78"/>
      <c r="AW273" s="63"/>
    </row>
    <row r="274" spans="1:59" ht="6.75" customHeight="1" x14ac:dyDescent="0.15">
      <c r="A274" s="154"/>
      <c r="B274" s="154"/>
      <c r="C274" s="154"/>
      <c r="D274" s="154"/>
      <c r="E274" s="154"/>
      <c r="F274" s="154"/>
      <c r="G274" s="535"/>
      <c r="H274" s="535"/>
      <c r="I274" s="535"/>
      <c r="J274" s="370"/>
      <c r="K274" s="223"/>
      <c r="L274" s="223"/>
      <c r="M274" s="223"/>
      <c r="N274" s="223"/>
      <c r="O274" s="223"/>
      <c r="P274" s="154"/>
      <c r="Q274" s="154"/>
      <c r="R274" s="154"/>
      <c r="S274" s="254"/>
      <c r="T274" s="254"/>
      <c r="U274" s="254"/>
      <c r="V274" s="254"/>
      <c r="W274" s="254"/>
      <c r="X274" s="154"/>
      <c r="Y274" s="2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254"/>
      <c r="AJ274" s="254"/>
      <c r="AK274" s="254"/>
      <c r="AL274" s="254"/>
      <c r="AM274" s="154"/>
      <c r="AN274" s="221"/>
      <c r="AO274" s="221"/>
      <c r="AP274" s="221"/>
      <c r="AQ274" s="221"/>
      <c r="AR274" s="221"/>
      <c r="AS274" s="221"/>
      <c r="AU274" s="78"/>
      <c r="AW274" s="63"/>
    </row>
    <row r="275" spans="1:59" ht="6.75" customHeight="1" x14ac:dyDescent="0.15">
      <c r="A275" s="154"/>
      <c r="B275" s="154"/>
      <c r="C275" s="154"/>
      <c r="D275" s="154"/>
      <c r="E275" s="154"/>
      <c r="F275" s="154"/>
      <c r="G275" s="369" t="s">
        <v>574</v>
      </c>
      <c r="H275" s="369"/>
      <c r="I275" s="369"/>
      <c r="J275" s="369"/>
      <c r="K275" s="369"/>
      <c r="L275" s="369"/>
      <c r="M275" s="369"/>
      <c r="N275" s="369"/>
      <c r="O275" s="369"/>
      <c r="P275" s="369"/>
      <c r="Q275" s="154"/>
      <c r="R275" s="154"/>
      <c r="S275" s="254"/>
      <c r="T275" s="254"/>
      <c r="U275" s="254"/>
      <c r="V275" s="254"/>
      <c r="W275" s="254"/>
      <c r="X275" s="154"/>
      <c r="Y275" s="2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254"/>
      <c r="AJ275" s="254"/>
      <c r="AK275" s="254"/>
      <c r="AL275" s="254"/>
      <c r="AM275" s="154"/>
      <c r="AN275" s="154"/>
      <c r="AO275" s="154"/>
      <c r="AP275" s="154"/>
      <c r="AQ275" s="154"/>
      <c r="AR275" s="154"/>
      <c r="AS275" s="154"/>
      <c r="AT275" s="457"/>
      <c r="AU275" s="362"/>
      <c r="AV275" s="362"/>
      <c r="AW275" s="362"/>
      <c r="AX275" s="362"/>
      <c r="AY275" s="362"/>
      <c r="AZ275" s="64"/>
      <c r="BA275" s="64"/>
      <c r="BB275" s="64"/>
      <c r="BC275" s="64"/>
      <c r="BD275" s="64"/>
      <c r="BE275" s="64"/>
      <c r="BF275" s="64"/>
      <c r="BG275" s="64"/>
    </row>
    <row r="276" spans="1:59" ht="6.75" customHeight="1" x14ac:dyDescent="0.15">
      <c r="A276" s="154"/>
      <c r="B276" s="154"/>
      <c r="C276" s="154"/>
      <c r="D276" s="154"/>
      <c r="E276" s="154"/>
      <c r="F276" s="154"/>
      <c r="G276" s="369"/>
      <c r="H276" s="369"/>
      <c r="I276" s="369"/>
      <c r="J276" s="369"/>
      <c r="K276" s="369"/>
      <c r="L276" s="369"/>
      <c r="M276" s="369"/>
      <c r="N276" s="369"/>
      <c r="O276" s="369"/>
      <c r="P276" s="369"/>
      <c r="Q276" s="154"/>
      <c r="R276" s="154"/>
      <c r="S276" s="254"/>
      <c r="T276" s="254"/>
      <c r="U276" s="254"/>
      <c r="V276" s="254"/>
      <c r="W276" s="254"/>
      <c r="X276" s="154"/>
      <c r="Y276" s="2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522" t="s">
        <v>226</v>
      </c>
      <c r="AJ276" s="523"/>
      <c r="AK276" s="523"/>
      <c r="AL276" s="523"/>
      <c r="AM276" s="523"/>
      <c r="AN276" s="524"/>
      <c r="AO276" s="350" t="s">
        <v>227</v>
      </c>
      <c r="AP276" s="351"/>
      <c r="AQ276" s="528" t="s">
        <v>228</v>
      </c>
      <c r="AR276" s="528"/>
      <c r="AS276" s="528"/>
      <c r="AT276" s="457"/>
      <c r="AU276" s="362"/>
      <c r="AV276" s="362"/>
      <c r="AW276" s="362"/>
      <c r="AX276" s="362"/>
      <c r="AY276" s="362"/>
      <c r="AZ276" s="64"/>
      <c r="BA276" s="64"/>
      <c r="BB276" s="64"/>
      <c r="BC276" s="64"/>
      <c r="BD276" s="64"/>
      <c r="BE276" s="64"/>
      <c r="BF276" s="64"/>
      <c r="BG276" s="64"/>
    </row>
    <row r="277" spans="1:59" ht="6.75" customHeight="1" x14ac:dyDescent="0.15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54"/>
      <c r="AI277" s="525"/>
      <c r="AJ277" s="526"/>
      <c r="AK277" s="526"/>
      <c r="AL277" s="526"/>
      <c r="AM277" s="526"/>
      <c r="AN277" s="527"/>
      <c r="AO277" s="353"/>
      <c r="AP277" s="504"/>
      <c r="AQ277" s="528"/>
      <c r="AR277" s="528"/>
      <c r="AS277" s="528"/>
      <c r="AU277" s="78"/>
      <c r="AW277" s="63"/>
    </row>
    <row r="278" spans="1:59" ht="6.75" customHeight="1" x14ac:dyDescent="0.15">
      <c r="A278" s="154"/>
      <c r="B278" s="154"/>
      <c r="C278" s="154"/>
      <c r="D278" s="154"/>
      <c r="E278" s="154"/>
      <c r="F278" s="154"/>
      <c r="G278" s="479" t="s">
        <v>230</v>
      </c>
      <c r="H278" s="480"/>
      <c r="I278" s="480"/>
      <c r="J278" s="480"/>
      <c r="K278" s="480"/>
      <c r="L278" s="356">
        <v>3</v>
      </c>
      <c r="M278" s="358">
        <v>3</v>
      </c>
      <c r="N278" s="154"/>
      <c r="O278" s="154"/>
      <c r="P278" s="154"/>
      <c r="Q278" s="154"/>
      <c r="R278" s="154"/>
      <c r="S278" s="154"/>
      <c r="T278" s="154"/>
      <c r="U278" s="154"/>
      <c r="V278" s="154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54"/>
      <c r="AI278" s="530" t="s">
        <v>229</v>
      </c>
      <c r="AJ278" s="427"/>
      <c r="AK278" s="427"/>
      <c r="AL278" s="427"/>
      <c r="AM278" s="427"/>
      <c r="AN278" s="531"/>
      <c r="AO278" s="350">
        <v>495</v>
      </c>
      <c r="AP278" s="351"/>
      <c r="AQ278" s="545">
        <f>H62</f>
        <v>495</v>
      </c>
      <c r="AR278" s="545"/>
      <c r="AS278" s="545"/>
      <c r="AU278" s="78"/>
      <c r="AW278" s="63"/>
    </row>
    <row r="279" spans="1:59" ht="6.75" customHeight="1" x14ac:dyDescent="0.15">
      <c r="A279" s="154"/>
      <c r="B279" s="154"/>
      <c r="C279" s="154"/>
      <c r="D279" s="154"/>
      <c r="E279" s="154"/>
      <c r="F279" s="154"/>
      <c r="G279" s="482"/>
      <c r="H279" s="529"/>
      <c r="I279" s="529"/>
      <c r="J279" s="529"/>
      <c r="K279" s="529"/>
      <c r="L279" s="506"/>
      <c r="M279" s="359"/>
      <c r="N279" s="154"/>
      <c r="O279" s="154"/>
      <c r="P279" s="154"/>
      <c r="Q279" s="154"/>
      <c r="R279" s="154"/>
      <c r="S279" s="154"/>
      <c r="T279" s="154"/>
      <c r="U279" s="154"/>
      <c r="V279" s="154"/>
      <c r="W279" s="175"/>
      <c r="X279" s="174"/>
      <c r="Y279" s="174"/>
      <c r="Z279" s="174"/>
      <c r="AA279" s="174"/>
      <c r="AB279" s="174"/>
      <c r="AC279" s="174"/>
      <c r="AD279" s="174"/>
      <c r="AE279" s="174"/>
      <c r="AF279" s="174"/>
      <c r="AG279" s="174"/>
      <c r="AH279" s="154"/>
      <c r="AI279" s="532"/>
      <c r="AJ279" s="533"/>
      <c r="AK279" s="533"/>
      <c r="AL279" s="533"/>
      <c r="AM279" s="533"/>
      <c r="AN279" s="534"/>
      <c r="AO279" s="353"/>
      <c r="AP279" s="504"/>
      <c r="AQ279" s="545"/>
      <c r="AR279" s="545"/>
      <c r="AS279" s="545"/>
      <c r="AU279" s="78"/>
      <c r="AW279" s="63"/>
    </row>
    <row r="280" spans="1:59" ht="6.75" customHeight="1" x14ac:dyDescent="0.15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74"/>
      <c r="X280" s="174"/>
      <c r="Y280" s="174"/>
      <c r="Z280" s="174"/>
      <c r="AA280" s="174"/>
      <c r="AB280" s="174"/>
      <c r="AC280" s="174"/>
      <c r="AD280" s="174"/>
      <c r="AE280" s="174"/>
      <c r="AF280" s="174"/>
      <c r="AG280" s="174"/>
      <c r="AH280" s="154"/>
      <c r="AI280" s="530" t="s">
        <v>27</v>
      </c>
      <c r="AJ280" s="427"/>
      <c r="AK280" s="427"/>
      <c r="AL280" s="427"/>
      <c r="AM280" s="427"/>
      <c r="AN280" s="531"/>
      <c r="AO280" s="350">
        <v>133</v>
      </c>
      <c r="AP280" s="351"/>
      <c r="AQ280" s="538">
        <f>F217</f>
        <v>121</v>
      </c>
      <c r="AR280" s="538"/>
      <c r="AS280" s="538"/>
      <c r="AU280" s="78"/>
      <c r="AW280" s="63"/>
    </row>
    <row r="281" spans="1:59" ht="6.75" customHeight="1" x14ac:dyDescent="0.15">
      <c r="A281" s="154"/>
      <c r="B281" s="154"/>
      <c r="C281" s="154"/>
      <c r="D281" s="154"/>
      <c r="E281" s="154"/>
      <c r="F281" s="154"/>
      <c r="G281" s="180"/>
      <c r="H281" s="180"/>
      <c r="I281" s="180"/>
      <c r="J281" s="180"/>
      <c r="K281" s="180"/>
      <c r="L281" s="255"/>
      <c r="M281" s="255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532"/>
      <c r="AJ281" s="533"/>
      <c r="AK281" s="533"/>
      <c r="AL281" s="533"/>
      <c r="AM281" s="533"/>
      <c r="AN281" s="534"/>
      <c r="AO281" s="353"/>
      <c r="AP281" s="504"/>
      <c r="AQ281" s="538"/>
      <c r="AR281" s="538"/>
      <c r="AS281" s="538"/>
      <c r="AU281" s="78"/>
      <c r="AW281" s="63"/>
    </row>
    <row r="282" spans="1:59" ht="6.75" customHeight="1" x14ac:dyDescent="0.15">
      <c r="A282" s="154"/>
      <c r="B282" s="154"/>
      <c r="C282" s="154"/>
      <c r="D282" s="154"/>
      <c r="E282" s="154"/>
      <c r="F282" s="154"/>
      <c r="G282" s="380" t="s">
        <v>233</v>
      </c>
      <c r="H282" s="381"/>
      <c r="I282" s="381"/>
      <c r="J282" s="381"/>
      <c r="K282" s="381"/>
      <c r="L282" s="356">
        <v>3</v>
      </c>
      <c r="M282" s="358">
        <v>3</v>
      </c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530" t="s">
        <v>231</v>
      </c>
      <c r="AJ282" s="427"/>
      <c r="AK282" s="427"/>
      <c r="AL282" s="427"/>
      <c r="AM282" s="427"/>
      <c r="AN282" s="531"/>
      <c r="AO282" s="350">
        <v>10</v>
      </c>
      <c r="AP282" s="351"/>
      <c r="AQ282" s="538">
        <f>M269</f>
        <v>9</v>
      </c>
      <c r="AR282" s="538"/>
      <c r="AS282" s="538"/>
      <c r="AU282" s="78"/>
      <c r="AW282" s="63"/>
    </row>
    <row r="283" spans="1:59" ht="6.75" customHeight="1" x14ac:dyDescent="0.15">
      <c r="A283" s="154"/>
      <c r="B283" s="154"/>
      <c r="C283" s="154"/>
      <c r="D283" s="154"/>
      <c r="E283" s="154"/>
      <c r="F283" s="154"/>
      <c r="G283" s="382"/>
      <c r="H283" s="520"/>
      <c r="I283" s="520"/>
      <c r="J283" s="520"/>
      <c r="K283" s="520"/>
      <c r="L283" s="506"/>
      <c r="M283" s="359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532"/>
      <c r="AJ283" s="533"/>
      <c r="AK283" s="533"/>
      <c r="AL283" s="533"/>
      <c r="AM283" s="533"/>
      <c r="AN283" s="534"/>
      <c r="AO283" s="353"/>
      <c r="AP283" s="504"/>
      <c r="AQ283" s="538"/>
      <c r="AR283" s="538"/>
      <c r="AS283" s="538"/>
      <c r="AU283" s="78"/>
      <c r="AW283" s="63"/>
    </row>
    <row r="284" spans="1:59" ht="6.75" customHeight="1" x14ac:dyDescent="0.15">
      <c r="A284" s="154"/>
      <c r="B284" s="154"/>
      <c r="C284" s="154"/>
      <c r="D284" s="154"/>
      <c r="E284" s="154"/>
      <c r="F284" s="154"/>
      <c r="G284" s="169"/>
      <c r="H284" s="169"/>
      <c r="I284" s="169"/>
      <c r="J284" s="169"/>
      <c r="K284" s="169"/>
      <c r="L284" s="163"/>
      <c r="M284" s="163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530" t="s">
        <v>232</v>
      </c>
      <c r="AJ284" s="427"/>
      <c r="AK284" s="427"/>
      <c r="AL284" s="427"/>
      <c r="AM284" s="427"/>
      <c r="AN284" s="531"/>
      <c r="AO284" s="350">
        <v>4</v>
      </c>
      <c r="AP284" s="351"/>
      <c r="AQ284" s="538">
        <f>M278</f>
        <v>3</v>
      </c>
      <c r="AR284" s="538"/>
      <c r="AS284" s="538"/>
      <c r="AU284" s="78"/>
      <c r="AW284" s="63"/>
    </row>
    <row r="285" spans="1:59" ht="6.75" customHeight="1" x14ac:dyDescent="0.15">
      <c r="A285" s="154"/>
      <c r="B285" s="154"/>
      <c r="C285" s="154"/>
      <c r="D285" s="154"/>
      <c r="E285" s="154"/>
      <c r="F285" s="154"/>
      <c r="G285" s="169"/>
      <c r="H285" s="169"/>
      <c r="I285" s="169"/>
      <c r="J285" s="169"/>
      <c r="K285" s="169"/>
      <c r="L285" s="163"/>
      <c r="M285" s="163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532"/>
      <c r="AJ285" s="533"/>
      <c r="AK285" s="533"/>
      <c r="AL285" s="533"/>
      <c r="AM285" s="533"/>
      <c r="AN285" s="534"/>
      <c r="AO285" s="353"/>
      <c r="AP285" s="504"/>
      <c r="AQ285" s="538"/>
      <c r="AR285" s="538"/>
      <c r="AS285" s="538"/>
      <c r="AU285" s="78"/>
      <c r="AW285" s="63"/>
    </row>
    <row r="286" spans="1:59" ht="6.75" customHeight="1" x14ac:dyDescent="0.15">
      <c r="A286" s="154"/>
      <c r="B286" s="154"/>
      <c r="C286" s="154"/>
      <c r="D286" s="154"/>
      <c r="E286" s="154"/>
      <c r="F286" s="154"/>
      <c r="G286" s="380" t="s">
        <v>234</v>
      </c>
      <c r="H286" s="381"/>
      <c r="I286" s="381"/>
      <c r="J286" s="381"/>
      <c r="K286" s="381"/>
      <c r="L286" s="381"/>
      <c r="M286" s="543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/>
      <c r="AF286" s="154"/>
      <c r="AG286" s="154"/>
      <c r="AH286" s="154"/>
      <c r="AI286" s="530" t="s">
        <v>233</v>
      </c>
      <c r="AJ286" s="427"/>
      <c r="AK286" s="427"/>
      <c r="AL286" s="427"/>
      <c r="AM286" s="427"/>
      <c r="AN286" s="531"/>
      <c r="AO286" s="350">
        <v>4</v>
      </c>
      <c r="AP286" s="351"/>
      <c r="AQ286" s="538">
        <f>M282</f>
        <v>3</v>
      </c>
      <c r="AR286" s="538"/>
      <c r="AS286" s="538"/>
      <c r="AU286" s="78"/>
      <c r="AW286" s="63"/>
    </row>
    <row r="287" spans="1:59" ht="6.75" customHeight="1" x14ac:dyDescent="0.15">
      <c r="A287" s="154"/>
      <c r="B287" s="154"/>
      <c r="C287" s="154"/>
      <c r="D287" s="154"/>
      <c r="E287" s="154"/>
      <c r="F287" s="154"/>
      <c r="G287" s="382"/>
      <c r="H287" s="520"/>
      <c r="I287" s="520"/>
      <c r="J287" s="520"/>
      <c r="K287" s="520"/>
      <c r="L287" s="520"/>
      <c r="M287" s="54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/>
      <c r="AF287" s="154"/>
      <c r="AG287" s="154"/>
      <c r="AH287" s="154"/>
      <c r="AI287" s="532"/>
      <c r="AJ287" s="533"/>
      <c r="AK287" s="533"/>
      <c r="AL287" s="533"/>
      <c r="AM287" s="533"/>
      <c r="AN287" s="534"/>
      <c r="AO287" s="353"/>
      <c r="AP287" s="504"/>
      <c r="AQ287" s="538"/>
      <c r="AR287" s="538"/>
      <c r="AS287" s="538"/>
      <c r="AU287" s="78"/>
      <c r="AW287" s="63"/>
    </row>
    <row r="288" spans="1:59" ht="6.75" customHeight="1" x14ac:dyDescent="0.15">
      <c r="A288" s="154"/>
      <c r="B288" s="154"/>
      <c r="C288" s="154"/>
      <c r="D288" s="154"/>
      <c r="E288" s="154"/>
      <c r="F288" s="154"/>
      <c r="G288" s="169"/>
      <c r="H288" s="169"/>
      <c r="I288" s="169"/>
      <c r="J288" s="169"/>
      <c r="K288" s="169"/>
      <c r="L288" s="169"/>
      <c r="M288" s="169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530" t="s">
        <v>235</v>
      </c>
      <c r="AJ288" s="427"/>
      <c r="AK288" s="427"/>
      <c r="AL288" s="427"/>
      <c r="AM288" s="427"/>
      <c r="AN288" s="531"/>
      <c r="AO288" s="350">
        <v>105</v>
      </c>
      <c r="AP288" s="351"/>
      <c r="AQ288" s="538">
        <f>M160</f>
        <v>94</v>
      </c>
      <c r="AR288" s="538"/>
      <c r="AS288" s="538"/>
      <c r="AU288" s="78"/>
      <c r="AW288" s="63"/>
    </row>
    <row r="289" spans="1:49" ht="6.75" customHeight="1" x14ac:dyDescent="0.15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532"/>
      <c r="AJ289" s="533"/>
      <c r="AK289" s="533"/>
      <c r="AL289" s="533"/>
      <c r="AM289" s="533"/>
      <c r="AN289" s="534"/>
      <c r="AO289" s="353"/>
      <c r="AP289" s="504"/>
      <c r="AQ289" s="538"/>
      <c r="AR289" s="538"/>
      <c r="AS289" s="538"/>
      <c r="AU289" s="78"/>
      <c r="AW289" s="63"/>
    </row>
    <row r="290" spans="1:49" ht="6.75" customHeight="1" x14ac:dyDescent="0.15">
      <c r="A290" s="154"/>
      <c r="B290" s="154"/>
      <c r="C290" s="154"/>
      <c r="D290" s="154"/>
      <c r="E290" s="154"/>
      <c r="F290" s="240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2"/>
      <c r="AD290" s="242"/>
      <c r="AE290" s="241"/>
      <c r="AF290" s="243"/>
      <c r="AG290" s="154"/>
      <c r="AH290" s="154"/>
      <c r="AI290" s="530" t="s">
        <v>238</v>
      </c>
      <c r="AJ290" s="427"/>
      <c r="AK290" s="427"/>
      <c r="AL290" s="427"/>
      <c r="AM290" s="427"/>
      <c r="AN290" s="531"/>
      <c r="AO290" s="539"/>
      <c r="AP290" s="540"/>
      <c r="AQ290" s="538">
        <f>SUM(AS157:AS164)</f>
        <v>5</v>
      </c>
      <c r="AR290" s="538"/>
      <c r="AS290" s="538"/>
      <c r="AU290" s="78"/>
      <c r="AW290" s="63"/>
    </row>
    <row r="291" spans="1:49" ht="6.75" customHeight="1" x14ac:dyDescent="0.15">
      <c r="A291" s="154"/>
      <c r="B291" s="154"/>
      <c r="C291" s="154"/>
      <c r="D291" s="154"/>
      <c r="E291" s="154"/>
      <c r="F291" s="244"/>
      <c r="G291" s="350" t="s">
        <v>236</v>
      </c>
      <c r="H291" s="351"/>
      <c r="I291" s="351"/>
      <c r="J291" s="351"/>
      <c r="K291" s="351"/>
      <c r="L291" s="356">
        <f>V291</f>
        <v>17</v>
      </c>
      <c r="M291" s="360">
        <f>W291</f>
        <v>11</v>
      </c>
      <c r="N291" s="334"/>
      <c r="O291" s="334"/>
      <c r="P291" s="158"/>
      <c r="Q291" s="350" t="s">
        <v>114</v>
      </c>
      <c r="R291" s="351"/>
      <c r="S291" s="351"/>
      <c r="T291" s="351"/>
      <c r="U291" s="351"/>
      <c r="V291" s="356">
        <f>V127</f>
        <v>17</v>
      </c>
      <c r="W291" s="358">
        <f>W127</f>
        <v>11</v>
      </c>
      <c r="X291" s="158"/>
      <c r="Y291" s="350" t="s">
        <v>237</v>
      </c>
      <c r="Z291" s="351"/>
      <c r="AA291" s="351"/>
      <c r="AB291" s="351"/>
      <c r="AC291" s="351"/>
      <c r="AD291" s="360">
        <f>AD127</f>
        <v>8</v>
      </c>
      <c r="AE291" s="536">
        <f>AE127+AL127</f>
        <v>10</v>
      </c>
      <c r="AF291" s="245"/>
      <c r="AG291" s="154"/>
      <c r="AH291" s="154"/>
      <c r="AI291" s="532"/>
      <c r="AJ291" s="533"/>
      <c r="AK291" s="533"/>
      <c r="AL291" s="533"/>
      <c r="AM291" s="533"/>
      <c r="AN291" s="534"/>
      <c r="AO291" s="541"/>
      <c r="AP291" s="542"/>
      <c r="AQ291" s="538"/>
      <c r="AR291" s="538"/>
      <c r="AS291" s="538"/>
      <c r="AU291" s="78"/>
      <c r="AW291" s="63"/>
    </row>
    <row r="292" spans="1:49" ht="6.75" customHeight="1" x14ac:dyDescent="0.15">
      <c r="A292" s="154"/>
      <c r="B292" s="154"/>
      <c r="C292" s="154"/>
      <c r="D292" s="154"/>
      <c r="E292" s="154"/>
      <c r="F292" s="244"/>
      <c r="G292" s="353"/>
      <c r="H292" s="504"/>
      <c r="I292" s="504"/>
      <c r="J292" s="504"/>
      <c r="K292" s="504"/>
      <c r="L292" s="506"/>
      <c r="M292" s="361"/>
      <c r="N292" s="260"/>
      <c r="O292" s="260"/>
      <c r="P292" s="167"/>
      <c r="Q292" s="353"/>
      <c r="R292" s="504"/>
      <c r="S292" s="504"/>
      <c r="T292" s="504"/>
      <c r="U292" s="504"/>
      <c r="V292" s="506"/>
      <c r="W292" s="359"/>
      <c r="X292" s="167"/>
      <c r="Y292" s="353"/>
      <c r="Z292" s="504"/>
      <c r="AA292" s="504"/>
      <c r="AB292" s="504"/>
      <c r="AC292" s="504"/>
      <c r="AD292" s="361"/>
      <c r="AE292" s="537"/>
      <c r="AF292" s="245"/>
      <c r="AG292" s="154"/>
      <c r="AH292" s="154"/>
      <c r="AI292" s="530" t="s">
        <v>263</v>
      </c>
      <c r="AJ292" s="427"/>
      <c r="AK292" s="427"/>
      <c r="AL292" s="427"/>
      <c r="AM292" s="427"/>
      <c r="AN292" s="531"/>
      <c r="AO292" s="350">
        <v>42</v>
      </c>
      <c r="AP292" s="351"/>
      <c r="AQ292" s="538">
        <f>M186</f>
        <v>36</v>
      </c>
      <c r="AR292" s="538"/>
      <c r="AS292" s="538"/>
      <c r="AU292" s="78"/>
      <c r="AW292" s="63"/>
    </row>
    <row r="293" spans="1:49" ht="6.75" customHeight="1" x14ac:dyDescent="0.15">
      <c r="A293" s="154"/>
      <c r="B293" s="154"/>
      <c r="C293" s="154"/>
      <c r="D293" s="154"/>
      <c r="E293" s="154"/>
      <c r="F293" s="244"/>
      <c r="G293" s="224"/>
      <c r="H293" s="351"/>
      <c r="I293" s="351"/>
      <c r="J293" s="351"/>
      <c r="K293" s="356"/>
      <c r="L293" s="259"/>
      <c r="M293" s="255"/>
      <c r="N293" s="154"/>
      <c r="O293" s="154"/>
      <c r="P293" s="169"/>
      <c r="Q293" s="381" t="s">
        <v>239</v>
      </c>
      <c r="R293" s="381"/>
      <c r="S293" s="381"/>
      <c r="T293" s="381"/>
      <c r="U293" s="381"/>
      <c r="V293" s="381"/>
      <c r="W293" s="381"/>
      <c r="X293" s="154"/>
      <c r="Y293" s="351"/>
      <c r="Z293" s="351"/>
      <c r="AA293" s="351"/>
      <c r="AB293" s="351"/>
      <c r="AC293" s="351"/>
      <c r="AD293" s="356"/>
      <c r="AE293" s="255"/>
      <c r="AF293" s="245"/>
      <c r="AG293" s="154"/>
      <c r="AH293" s="154"/>
      <c r="AI293" s="532"/>
      <c r="AJ293" s="533"/>
      <c r="AK293" s="533"/>
      <c r="AL293" s="533"/>
      <c r="AM293" s="533"/>
      <c r="AN293" s="534"/>
      <c r="AO293" s="353"/>
      <c r="AP293" s="504"/>
      <c r="AQ293" s="538"/>
      <c r="AR293" s="538"/>
      <c r="AS293" s="538"/>
      <c r="AT293" s="120"/>
    </row>
    <row r="294" spans="1:49" ht="6.75" customHeight="1" x14ac:dyDescent="0.15">
      <c r="A294" s="154"/>
      <c r="B294" s="154"/>
      <c r="C294" s="154"/>
      <c r="D294" s="154"/>
      <c r="E294" s="154"/>
      <c r="F294" s="244"/>
      <c r="G294" s="154"/>
      <c r="H294" s="364"/>
      <c r="I294" s="364"/>
      <c r="J294" s="364"/>
      <c r="K294" s="370"/>
      <c r="L294" s="255"/>
      <c r="M294" s="255"/>
      <c r="N294" s="154"/>
      <c r="O294" s="154"/>
      <c r="P294" s="169"/>
      <c r="Q294" s="420"/>
      <c r="R294" s="420"/>
      <c r="S294" s="420"/>
      <c r="T294" s="420"/>
      <c r="U294" s="420"/>
      <c r="V294" s="420"/>
      <c r="W294" s="420"/>
      <c r="X294" s="154"/>
      <c r="Y294" s="364"/>
      <c r="Z294" s="364"/>
      <c r="AA294" s="364"/>
      <c r="AB294" s="364"/>
      <c r="AC294" s="364"/>
      <c r="AD294" s="370"/>
      <c r="AE294" s="255"/>
      <c r="AF294" s="245"/>
      <c r="AG294" s="154"/>
      <c r="AH294" s="154"/>
      <c r="AI294" s="522" t="s">
        <v>241</v>
      </c>
      <c r="AJ294" s="523"/>
      <c r="AK294" s="523"/>
      <c r="AL294" s="523"/>
      <c r="AM294" s="523"/>
      <c r="AN294" s="524"/>
      <c r="AO294" s="350">
        <f>SUM(AO278:AP293)</f>
        <v>793</v>
      </c>
      <c r="AP294" s="351"/>
      <c r="AQ294" s="545">
        <f>SUM(AQ278:AS293)</f>
        <v>766</v>
      </c>
      <c r="AR294" s="538"/>
      <c r="AS294" s="538"/>
      <c r="AT294" s="121"/>
    </row>
    <row r="295" spans="1:49" ht="6.75" customHeight="1" x14ac:dyDescent="0.15">
      <c r="A295" s="154"/>
      <c r="B295" s="170"/>
      <c r="C295" s="170"/>
      <c r="D295" s="170"/>
      <c r="E295" s="170"/>
      <c r="F295" s="244"/>
      <c r="G295" s="154"/>
      <c r="H295" s="279"/>
      <c r="I295" s="279"/>
      <c r="J295" s="279"/>
      <c r="K295" s="279"/>
      <c r="L295" s="180"/>
      <c r="M295" s="180"/>
      <c r="N295" s="154"/>
      <c r="O295" s="154"/>
      <c r="P295" s="154"/>
      <c r="Q295" s="546" t="s">
        <v>240</v>
      </c>
      <c r="R295" s="546"/>
      <c r="S295" s="546"/>
      <c r="T295" s="546"/>
      <c r="U295" s="546"/>
      <c r="V295" s="546"/>
      <c r="W295" s="546"/>
      <c r="X295" s="546"/>
      <c r="Y295" s="546"/>
      <c r="Z295" s="546"/>
      <c r="AA295" s="546"/>
      <c r="AB295" s="546"/>
      <c r="AC295" s="546"/>
      <c r="AD295" s="546"/>
      <c r="AE295" s="178"/>
      <c r="AF295" s="245"/>
      <c r="AG295" s="154"/>
      <c r="AH295" s="170"/>
      <c r="AI295" s="525"/>
      <c r="AJ295" s="526"/>
      <c r="AK295" s="526"/>
      <c r="AL295" s="526"/>
      <c r="AM295" s="526"/>
      <c r="AN295" s="527"/>
      <c r="AO295" s="353"/>
      <c r="AP295" s="504"/>
      <c r="AQ295" s="538"/>
      <c r="AR295" s="538"/>
      <c r="AS295" s="538"/>
      <c r="AT295" s="228"/>
    </row>
    <row r="296" spans="1:49" ht="6.75" customHeight="1" x14ac:dyDescent="0.15">
      <c r="A296" s="154"/>
      <c r="B296" s="170"/>
      <c r="C296" s="170"/>
      <c r="D296" s="170"/>
      <c r="E296" s="170"/>
      <c r="F296" s="246"/>
      <c r="G296" s="247"/>
      <c r="H296" s="248"/>
      <c r="I296" s="248"/>
      <c r="J296" s="248"/>
      <c r="K296" s="248"/>
      <c r="L296" s="249"/>
      <c r="M296" s="249"/>
      <c r="N296" s="247"/>
      <c r="O296" s="247"/>
      <c r="P296" s="247"/>
      <c r="Q296" s="547"/>
      <c r="R296" s="547"/>
      <c r="S296" s="547"/>
      <c r="T296" s="547"/>
      <c r="U296" s="547"/>
      <c r="V296" s="547"/>
      <c r="W296" s="547"/>
      <c r="X296" s="547"/>
      <c r="Y296" s="547"/>
      <c r="Z296" s="547"/>
      <c r="AA296" s="547"/>
      <c r="AB296" s="547"/>
      <c r="AC296" s="547"/>
      <c r="AD296" s="547"/>
      <c r="AE296" s="250"/>
      <c r="AF296" s="251"/>
      <c r="AG296" s="154"/>
      <c r="AH296" s="170"/>
      <c r="AI296" s="260"/>
      <c r="AJ296" s="260"/>
      <c r="AK296" s="260"/>
      <c r="AL296" s="260"/>
      <c r="AM296" s="260"/>
      <c r="AN296" s="260"/>
      <c r="AO296" s="260"/>
      <c r="AP296" s="260"/>
      <c r="AQ296" s="225"/>
      <c r="AR296" s="154"/>
      <c r="AS296" s="226"/>
      <c r="AT296" s="228"/>
    </row>
    <row r="297" spans="1:49" ht="6.75" customHeight="1" x14ac:dyDescent="0.15"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227"/>
    </row>
    <row r="298" spans="1:49" ht="6.75" customHeight="1" x14ac:dyDescent="0.15"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535"/>
      <c r="AS298" s="170"/>
    </row>
    <row r="299" spans="1:49" ht="6.75" customHeight="1" x14ac:dyDescent="0.15">
      <c r="AI299" s="170"/>
      <c r="AJ299" s="170"/>
      <c r="AK299" s="170"/>
      <c r="AL299" s="170"/>
      <c r="AM299" s="170"/>
      <c r="AN299" s="170"/>
      <c r="AO299" s="170"/>
      <c r="AP299" s="170"/>
      <c r="AQ299" s="170"/>
      <c r="AR299" s="535"/>
      <c r="AS299" s="170"/>
    </row>
  </sheetData>
  <mergeCells count="1017">
    <mergeCell ref="AO294:AP295"/>
    <mergeCell ref="AQ294:AS295"/>
    <mergeCell ref="Q295:AD296"/>
    <mergeCell ref="AR298:AR299"/>
    <mergeCell ref="H293:J294"/>
    <mergeCell ref="K293:K294"/>
    <mergeCell ref="Q293:W294"/>
    <mergeCell ref="Y293:AC294"/>
    <mergeCell ref="AD293:AD294"/>
    <mergeCell ref="AI294:AN295"/>
    <mergeCell ref="Y291:AC292"/>
    <mergeCell ref="AD291:AD292"/>
    <mergeCell ref="AE291:AE292"/>
    <mergeCell ref="AI292:AN293"/>
    <mergeCell ref="AO292:AP293"/>
    <mergeCell ref="AQ292:AS293"/>
    <mergeCell ref="G291:K292"/>
    <mergeCell ref="L291:L292"/>
    <mergeCell ref="M291:M292"/>
    <mergeCell ref="Q291:U292"/>
    <mergeCell ref="V291:V292"/>
    <mergeCell ref="W291:W292"/>
    <mergeCell ref="AI288:AN289"/>
    <mergeCell ref="AO288:AP289"/>
    <mergeCell ref="AQ288:AS289"/>
    <mergeCell ref="AI290:AN291"/>
    <mergeCell ref="AO290:AP291"/>
    <mergeCell ref="AQ290:AS291"/>
    <mergeCell ref="AI284:AN285"/>
    <mergeCell ref="AO284:AP285"/>
    <mergeCell ref="AQ284:AS285"/>
    <mergeCell ref="G286:M287"/>
    <mergeCell ref="AI286:AN287"/>
    <mergeCell ref="AO286:AP287"/>
    <mergeCell ref="AQ286:AS287"/>
    <mergeCell ref="AQ278:AS279"/>
    <mergeCell ref="AI280:AN281"/>
    <mergeCell ref="AO280:AP281"/>
    <mergeCell ref="AQ280:AS281"/>
    <mergeCell ref="G282:K283"/>
    <mergeCell ref="L282:L283"/>
    <mergeCell ref="M282:M283"/>
    <mergeCell ref="AI282:AN283"/>
    <mergeCell ref="AO282:AP283"/>
    <mergeCell ref="AQ282:AS283"/>
    <mergeCell ref="AT275:AT276"/>
    <mergeCell ref="AU275:AY276"/>
    <mergeCell ref="AI276:AN277"/>
    <mergeCell ref="AO276:AP277"/>
    <mergeCell ref="AQ276:AS277"/>
    <mergeCell ref="G278:K279"/>
    <mergeCell ref="L278:L279"/>
    <mergeCell ref="M278:M279"/>
    <mergeCell ref="AI278:AN279"/>
    <mergeCell ref="AO278:AP279"/>
    <mergeCell ref="G271:I272"/>
    <mergeCell ref="J271:J272"/>
    <mergeCell ref="Q271:X272"/>
    <mergeCell ref="G273:I274"/>
    <mergeCell ref="J273:J274"/>
    <mergeCell ref="G275:P276"/>
    <mergeCell ref="Y269:AC270"/>
    <mergeCell ref="AD269:AD270"/>
    <mergeCell ref="AE269:AE270"/>
    <mergeCell ref="AF269:AJ270"/>
    <mergeCell ref="AK269:AK270"/>
    <mergeCell ref="AL269:AL270"/>
    <mergeCell ref="G269:K270"/>
    <mergeCell ref="L269:L270"/>
    <mergeCell ref="M269:M270"/>
    <mergeCell ref="Q269:U270"/>
    <mergeCell ref="V269:V270"/>
    <mergeCell ref="W269:W270"/>
    <mergeCell ref="AF263:AJ264"/>
    <mergeCell ref="AK263:AK264"/>
    <mergeCell ref="AL263:AL264"/>
    <mergeCell ref="AR265:AR266"/>
    <mergeCell ref="AS265:AS266"/>
    <mergeCell ref="AW265:BB266"/>
    <mergeCell ref="Q263:U264"/>
    <mergeCell ref="V263:V264"/>
    <mergeCell ref="W263:W264"/>
    <mergeCell ref="Y263:AC264"/>
    <mergeCell ref="AD263:AD264"/>
    <mergeCell ref="AE263:AE264"/>
    <mergeCell ref="AM258:AQ259"/>
    <mergeCell ref="AR258:AR259"/>
    <mergeCell ref="AS258:AS259"/>
    <mergeCell ref="Y260:AC261"/>
    <mergeCell ref="AD260:AD261"/>
    <mergeCell ref="AE260:AE261"/>
    <mergeCell ref="AS255:AS256"/>
    <mergeCell ref="Q258:U259"/>
    <mergeCell ref="V258:V259"/>
    <mergeCell ref="W258:W259"/>
    <mergeCell ref="Y258:AC259"/>
    <mergeCell ref="AD258:AD259"/>
    <mergeCell ref="AE258:AE259"/>
    <mergeCell ref="AF258:AJ259"/>
    <mergeCell ref="AK258:AK259"/>
    <mergeCell ref="AL258:AL259"/>
    <mergeCell ref="AR253:AR254"/>
    <mergeCell ref="AS253:AS254"/>
    <mergeCell ref="Y255:AC256"/>
    <mergeCell ref="AD255:AD256"/>
    <mergeCell ref="AE255:AE256"/>
    <mergeCell ref="AF255:AJ256"/>
    <mergeCell ref="AK255:AK256"/>
    <mergeCell ref="AL255:AL256"/>
    <mergeCell ref="AM255:AQ256"/>
    <mergeCell ref="AR255:AR256"/>
    <mergeCell ref="AM251:AQ252"/>
    <mergeCell ref="AR251:AR252"/>
    <mergeCell ref="AS251:AS252"/>
    <mergeCell ref="Y253:AC254"/>
    <mergeCell ref="AD253:AD254"/>
    <mergeCell ref="AE253:AE254"/>
    <mergeCell ref="AF253:AJ254"/>
    <mergeCell ref="AK253:AK254"/>
    <mergeCell ref="AL253:AL254"/>
    <mergeCell ref="AM253:AQ254"/>
    <mergeCell ref="AS248:AS249"/>
    <mergeCell ref="Q251:U252"/>
    <mergeCell ref="V251:V252"/>
    <mergeCell ref="W251:W252"/>
    <mergeCell ref="Y251:AC252"/>
    <mergeCell ref="AD251:AD252"/>
    <mergeCell ref="AE251:AE252"/>
    <mergeCell ref="AF251:AJ252"/>
    <mergeCell ref="AK251:AK252"/>
    <mergeCell ref="AL251:AL252"/>
    <mergeCell ref="AS246:AS247"/>
    <mergeCell ref="AW246:BB247"/>
    <mergeCell ref="Y248:AC249"/>
    <mergeCell ref="AD248:AD249"/>
    <mergeCell ref="AE248:AE249"/>
    <mergeCell ref="AF248:AJ249"/>
    <mergeCell ref="AK248:AK249"/>
    <mergeCell ref="AL248:AL249"/>
    <mergeCell ref="AM248:AQ249"/>
    <mergeCell ref="AR248:AR249"/>
    <mergeCell ref="AS244:AS245"/>
    <mergeCell ref="G245:L246"/>
    <mergeCell ref="Y246:AC247"/>
    <mergeCell ref="AD246:AD247"/>
    <mergeCell ref="AE246:AE247"/>
    <mergeCell ref="AF246:AJ247"/>
    <mergeCell ref="AK246:AK247"/>
    <mergeCell ref="AL246:AL247"/>
    <mergeCell ref="AM246:AQ247"/>
    <mergeCell ref="AR246:AR247"/>
    <mergeCell ref="AE244:AE245"/>
    <mergeCell ref="AF244:AJ245"/>
    <mergeCell ref="AK244:AK245"/>
    <mergeCell ref="AL244:AL245"/>
    <mergeCell ref="AM244:AQ245"/>
    <mergeCell ref="AR244:AR245"/>
    <mergeCell ref="AW233:BB234"/>
    <mergeCell ref="G235:I236"/>
    <mergeCell ref="J235:J236"/>
    <mergeCell ref="Q236:U237"/>
    <mergeCell ref="V236:V237"/>
    <mergeCell ref="W236:W237"/>
    <mergeCell ref="Y236:AC237"/>
    <mergeCell ref="Y233:AC234"/>
    <mergeCell ref="AD233:AD234"/>
    <mergeCell ref="AE233:AE234"/>
    <mergeCell ref="AF233:AJ234"/>
    <mergeCell ref="AK233:AK234"/>
    <mergeCell ref="AL233:AL234"/>
    <mergeCell ref="Q243:X243"/>
    <mergeCell ref="Q244:U245"/>
    <mergeCell ref="V244:V245"/>
    <mergeCell ref="W244:W245"/>
    <mergeCell ref="Y244:AC245"/>
    <mergeCell ref="AD244:AD245"/>
    <mergeCell ref="AF241:AJ242"/>
    <mergeCell ref="AK241:AK242"/>
    <mergeCell ref="AL241:AL242"/>
    <mergeCell ref="AM241:AQ242"/>
    <mergeCell ref="AR241:AR242"/>
    <mergeCell ref="AS241:AS242"/>
    <mergeCell ref="Q241:U242"/>
    <mergeCell ref="V241:V242"/>
    <mergeCell ref="W241:W242"/>
    <mergeCell ref="Y241:AC242"/>
    <mergeCell ref="AD241:AD242"/>
    <mergeCell ref="AE241:AE242"/>
    <mergeCell ref="G233:J234"/>
    <mergeCell ref="K233:L234"/>
    <mergeCell ref="M233:M234"/>
    <mergeCell ref="Q233:U234"/>
    <mergeCell ref="V233:V234"/>
    <mergeCell ref="W233:W234"/>
    <mergeCell ref="AE225:AE226"/>
    <mergeCell ref="Q228:U229"/>
    <mergeCell ref="V228:V229"/>
    <mergeCell ref="W228:W229"/>
    <mergeCell ref="Y228:AC229"/>
    <mergeCell ref="AD228:AD229"/>
    <mergeCell ref="AE228:AE229"/>
    <mergeCell ref="AD236:AD237"/>
    <mergeCell ref="AE236:AE237"/>
    <mergeCell ref="AR236:AR237"/>
    <mergeCell ref="AS236:AS237"/>
    <mergeCell ref="G237:I238"/>
    <mergeCell ref="J237:J238"/>
    <mergeCell ref="Q238:X239"/>
    <mergeCell ref="G239:L240"/>
    <mergeCell ref="AM233:AQ234"/>
    <mergeCell ref="AR233:AR234"/>
    <mergeCell ref="AS233:AS234"/>
    <mergeCell ref="AW220:BB221"/>
    <mergeCell ref="Q222:X223"/>
    <mergeCell ref="Q225:U226"/>
    <mergeCell ref="V225:V226"/>
    <mergeCell ref="W225:W226"/>
    <mergeCell ref="Y225:AC226"/>
    <mergeCell ref="AD225:AD226"/>
    <mergeCell ref="AD217:AD218"/>
    <mergeCell ref="AE217:AE218"/>
    <mergeCell ref="Q220:U221"/>
    <mergeCell ref="V220:V221"/>
    <mergeCell ref="W220:W221"/>
    <mergeCell ref="Y220:AC221"/>
    <mergeCell ref="AD220:AD221"/>
    <mergeCell ref="AE220:AE221"/>
    <mergeCell ref="AF228:AJ229"/>
    <mergeCell ref="AK228:AK229"/>
    <mergeCell ref="AL228:AL229"/>
    <mergeCell ref="AW228:BB229"/>
    <mergeCell ref="AM212:AQ213"/>
    <mergeCell ref="AR212:AR213"/>
    <mergeCell ref="AS212:AS213"/>
    <mergeCell ref="R214:AC215"/>
    <mergeCell ref="F217:H218"/>
    <mergeCell ref="I217:K218"/>
    <mergeCell ref="Q217:U218"/>
    <mergeCell ref="V217:V218"/>
    <mergeCell ref="W217:W218"/>
    <mergeCell ref="Y217:AC218"/>
    <mergeCell ref="Y212:AC213"/>
    <mergeCell ref="AD212:AD213"/>
    <mergeCell ref="AE212:AE213"/>
    <mergeCell ref="AF212:AJ213"/>
    <mergeCell ref="AK212:AK213"/>
    <mergeCell ref="AL212:AL213"/>
    <mergeCell ref="B211:B223"/>
    <mergeCell ref="D211:D223"/>
    <mergeCell ref="G211:L211"/>
    <mergeCell ref="Q212:U213"/>
    <mergeCell ref="V212:V213"/>
    <mergeCell ref="W212:W213"/>
    <mergeCell ref="AF220:AJ221"/>
    <mergeCell ref="AK220:AK221"/>
    <mergeCell ref="AL220:AL221"/>
    <mergeCell ref="AW206:BC207"/>
    <mergeCell ref="G207:I208"/>
    <mergeCell ref="J207:J208"/>
    <mergeCell ref="Q208:X210"/>
    <mergeCell ref="Y208:AC209"/>
    <mergeCell ref="AD208:AD209"/>
    <mergeCell ref="AE208:AE209"/>
    <mergeCell ref="G209:M210"/>
    <mergeCell ref="AF206:AJ207"/>
    <mergeCell ref="AK206:AK207"/>
    <mergeCell ref="AL206:AL207"/>
    <mergeCell ref="AM206:AQ207"/>
    <mergeCell ref="AR206:AR207"/>
    <mergeCell ref="AS206:AS207"/>
    <mergeCell ref="AW203:BC204"/>
    <mergeCell ref="G205:I206"/>
    <mergeCell ref="J205:J206"/>
    <mergeCell ref="Q205:U205"/>
    <mergeCell ref="Q206:U207"/>
    <mergeCell ref="V206:V207"/>
    <mergeCell ref="W206:W207"/>
    <mergeCell ref="Y206:AC207"/>
    <mergeCell ref="AD206:AD207"/>
    <mergeCell ref="AE206:AE207"/>
    <mergeCell ref="AF203:AJ204"/>
    <mergeCell ref="AK203:AK204"/>
    <mergeCell ref="AL203:AL204"/>
    <mergeCell ref="AM203:AQ204"/>
    <mergeCell ref="AR203:AR204"/>
    <mergeCell ref="AS203:AS204"/>
    <mergeCell ref="Q191:U192"/>
    <mergeCell ref="V191:V192"/>
    <mergeCell ref="W191:W192"/>
    <mergeCell ref="Y191:AC192"/>
    <mergeCell ref="AL197:AL198"/>
    <mergeCell ref="G203:J204"/>
    <mergeCell ref="K203:L204"/>
    <mergeCell ref="M203:M204"/>
    <mergeCell ref="Q203:U204"/>
    <mergeCell ref="V203:V204"/>
    <mergeCell ref="W203:W204"/>
    <mergeCell ref="Y203:AC204"/>
    <mergeCell ref="AD203:AD204"/>
    <mergeCell ref="AE203:AE204"/>
    <mergeCell ref="AK194:AK195"/>
    <mergeCell ref="AL194:AL195"/>
    <mergeCell ref="Q197:U198"/>
    <mergeCell ref="V197:V198"/>
    <mergeCell ref="W197:W198"/>
    <mergeCell ref="Y197:AC198"/>
    <mergeCell ref="AD197:AD198"/>
    <mergeCell ref="AE197:AE198"/>
    <mergeCell ref="AF197:AJ198"/>
    <mergeCell ref="AK197:AK198"/>
    <mergeCell ref="G188:I189"/>
    <mergeCell ref="J188:J189"/>
    <mergeCell ref="Q188:X189"/>
    <mergeCell ref="W186:W187"/>
    <mergeCell ref="Y186:AC187"/>
    <mergeCell ref="AD186:AD187"/>
    <mergeCell ref="AE186:AE187"/>
    <mergeCell ref="AF186:AJ187"/>
    <mergeCell ref="AK186:AK187"/>
    <mergeCell ref="AL180:AL181"/>
    <mergeCell ref="AM180:AQ181"/>
    <mergeCell ref="AR180:AR181"/>
    <mergeCell ref="AS180:AS181"/>
    <mergeCell ref="AR191:AR192"/>
    <mergeCell ref="AS191:AS192"/>
    <mergeCell ref="G192:M193"/>
    <mergeCell ref="Q194:U195"/>
    <mergeCell ref="V194:V195"/>
    <mergeCell ref="W194:W195"/>
    <mergeCell ref="Y194:AC195"/>
    <mergeCell ref="AD194:AD195"/>
    <mergeCell ref="AE194:AE195"/>
    <mergeCell ref="AF194:AJ195"/>
    <mergeCell ref="AD191:AD192"/>
    <mergeCell ref="AE191:AE192"/>
    <mergeCell ref="AF191:AJ192"/>
    <mergeCell ref="AK191:AK192"/>
    <mergeCell ref="AL191:AL192"/>
    <mergeCell ref="AM191:AQ192"/>
    <mergeCell ref="G190:M191"/>
    <mergeCell ref="Q190:X190"/>
    <mergeCell ref="Y190:AC190"/>
    <mergeCell ref="B186:E187"/>
    <mergeCell ref="G186:J187"/>
    <mergeCell ref="K186:L187"/>
    <mergeCell ref="M186:M187"/>
    <mergeCell ref="Q186:U187"/>
    <mergeCell ref="V186:V187"/>
    <mergeCell ref="AK178:AK179"/>
    <mergeCell ref="AL178:AL179"/>
    <mergeCell ref="AM178:AQ179"/>
    <mergeCell ref="AR178:AR179"/>
    <mergeCell ref="AS178:AS179"/>
    <mergeCell ref="Y180:AC181"/>
    <mergeCell ref="AD180:AD181"/>
    <mergeCell ref="AE180:AE181"/>
    <mergeCell ref="AF180:AJ181"/>
    <mergeCell ref="AK180:AK181"/>
    <mergeCell ref="AR175:AR176"/>
    <mergeCell ref="AS175:AS176"/>
    <mergeCell ref="AL186:AL187"/>
    <mergeCell ref="AM186:AQ187"/>
    <mergeCell ref="AR186:AR187"/>
    <mergeCell ref="AS186:AS187"/>
    <mergeCell ref="AW175:BC176"/>
    <mergeCell ref="Q178:U179"/>
    <mergeCell ref="V178:V179"/>
    <mergeCell ref="W178:W179"/>
    <mergeCell ref="Y178:AC179"/>
    <mergeCell ref="AD178:AD179"/>
    <mergeCell ref="AE178:AE179"/>
    <mergeCell ref="AF178:AJ179"/>
    <mergeCell ref="AM173:AQ174"/>
    <mergeCell ref="AR173:AR174"/>
    <mergeCell ref="AS173:AS174"/>
    <mergeCell ref="Y175:AC176"/>
    <mergeCell ref="AD175:AD176"/>
    <mergeCell ref="AE175:AE176"/>
    <mergeCell ref="AF175:AJ176"/>
    <mergeCell ref="AK175:AK176"/>
    <mergeCell ref="AL175:AL176"/>
    <mergeCell ref="AM175:AQ176"/>
    <mergeCell ref="AS170:AS171"/>
    <mergeCell ref="Q173:U174"/>
    <mergeCell ref="V173:V174"/>
    <mergeCell ref="W173:W174"/>
    <mergeCell ref="Y173:AC174"/>
    <mergeCell ref="AD173:AD174"/>
    <mergeCell ref="AE173:AE174"/>
    <mergeCell ref="AF173:AJ174"/>
    <mergeCell ref="AK173:AK174"/>
    <mergeCell ref="AL173:AL174"/>
    <mergeCell ref="AS168:AS169"/>
    <mergeCell ref="AW168:BB169"/>
    <mergeCell ref="Y170:AC171"/>
    <mergeCell ref="AD170:AD171"/>
    <mergeCell ref="AE170:AE171"/>
    <mergeCell ref="AF170:AJ171"/>
    <mergeCell ref="AK170:AK171"/>
    <mergeCell ref="AL170:AL171"/>
    <mergeCell ref="AM170:AQ171"/>
    <mergeCell ref="AR170:AR171"/>
    <mergeCell ref="AE168:AE169"/>
    <mergeCell ref="AF168:AJ169"/>
    <mergeCell ref="AK168:AK169"/>
    <mergeCell ref="AL168:AL169"/>
    <mergeCell ref="AM168:AQ169"/>
    <mergeCell ref="AR168:AR169"/>
    <mergeCell ref="W160:W161"/>
    <mergeCell ref="AR157:AR158"/>
    <mergeCell ref="AS157:AS158"/>
    <mergeCell ref="Q159:U159"/>
    <mergeCell ref="AN159:AQ160"/>
    <mergeCell ref="AR159:AR160"/>
    <mergeCell ref="AS159:AS160"/>
    <mergeCell ref="Y160:AC161"/>
    <mergeCell ref="AD160:AD161"/>
    <mergeCell ref="AE160:AE161"/>
    <mergeCell ref="AF160:AJ161"/>
    <mergeCell ref="G168:M169"/>
    <mergeCell ref="Q168:U169"/>
    <mergeCell ref="V168:V169"/>
    <mergeCell ref="W168:W169"/>
    <mergeCell ref="Y168:AC169"/>
    <mergeCell ref="AD168:AD169"/>
    <mergeCell ref="AN163:AQ164"/>
    <mergeCell ref="AR163:AR164"/>
    <mergeCell ref="AS163:AS164"/>
    <mergeCell ref="G164:I165"/>
    <mergeCell ref="J164:J165"/>
    <mergeCell ref="G166:M167"/>
    <mergeCell ref="Y163:AC164"/>
    <mergeCell ref="AD163:AD164"/>
    <mergeCell ref="AE163:AE164"/>
    <mergeCell ref="AF163:AJ164"/>
    <mergeCell ref="AK163:AK164"/>
    <mergeCell ref="AL163:AL164"/>
    <mergeCell ref="AR155:AR156"/>
    <mergeCell ref="AS155:AS156"/>
    <mergeCell ref="AW155:BD164"/>
    <mergeCell ref="Q157:U158"/>
    <mergeCell ref="V157:V158"/>
    <mergeCell ref="W157:W158"/>
    <mergeCell ref="Y157:AC158"/>
    <mergeCell ref="AD157:AD158"/>
    <mergeCell ref="AE157:AE158"/>
    <mergeCell ref="AN157:AQ158"/>
    <mergeCell ref="G150:I151"/>
    <mergeCell ref="J150:J151"/>
    <mergeCell ref="Q150:X151"/>
    <mergeCell ref="G152:L153"/>
    <mergeCell ref="A154:Q154"/>
    <mergeCell ref="R154:S154"/>
    <mergeCell ref="T154:AJ154"/>
    <mergeCell ref="AK160:AK161"/>
    <mergeCell ref="AL160:AL161"/>
    <mergeCell ref="AN161:AQ162"/>
    <mergeCell ref="AR161:AR162"/>
    <mergeCell ref="AS161:AS162"/>
    <mergeCell ref="G162:I163"/>
    <mergeCell ref="J162:J163"/>
    <mergeCell ref="Q163:U164"/>
    <mergeCell ref="V163:V164"/>
    <mergeCell ref="W163:W164"/>
    <mergeCell ref="G160:J161"/>
    <mergeCell ref="K160:L161"/>
    <mergeCell ref="M160:M161"/>
    <mergeCell ref="Q160:U161"/>
    <mergeCell ref="V160:V161"/>
    <mergeCell ref="AE145:AE146"/>
    <mergeCell ref="G148:J149"/>
    <mergeCell ref="K148:L149"/>
    <mergeCell ref="M148:M149"/>
    <mergeCell ref="Q148:U149"/>
    <mergeCell ref="V148:V149"/>
    <mergeCell ref="W148:W149"/>
    <mergeCell ref="Y148:AC149"/>
    <mergeCell ref="AD148:AD149"/>
    <mergeCell ref="AE148:AE149"/>
    <mergeCell ref="AD142:AD143"/>
    <mergeCell ref="AE142:AE143"/>
    <mergeCell ref="G143:I144"/>
    <mergeCell ref="J143:J144"/>
    <mergeCell ref="G145:M146"/>
    <mergeCell ref="Q145:U146"/>
    <mergeCell ref="V145:V146"/>
    <mergeCell ref="W145:W146"/>
    <mergeCell ref="Y145:AC146"/>
    <mergeCell ref="AD145:AD146"/>
    <mergeCell ref="AD139:AD140"/>
    <mergeCell ref="AE139:AE140"/>
    <mergeCell ref="AW139:BA140"/>
    <mergeCell ref="G141:I142"/>
    <mergeCell ref="J141:J142"/>
    <mergeCell ref="AW141:BA141"/>
    <mergeCell ref="Q142:U143"/>
    <mergeCell ref="V142:V143"/>
    <mergeCell ref="W142:W143"/>
    <mergeCell ref="Y142:AC143"/>
    <mergeCell ref="AF135:AJ136"/>
    <mergeCell ref="AK135:AK136"/>
    <mergeCell ref="AL135:AL136"/>
    <mergeCell ref="G139:J140"/>
    <mergeCell ref="K139:L140"/>
    <mergeCell ref="M139:M140"/>
    <mergeCell ref="Q139:U140"/>
    <mergeCell ref="V139:V140"/>
    <mergeCell ref="W139:W140"/>
    <mergeCell ref="Y139:AC140"/>
    <mergeCell ref="Q135:U136"/>
    <mergeCell ref="V135:V136"/>
    <mergeCell ref="W135:W136"/>
    <mergeCell ref="Y135:AC136"/>
    <mergeCell ref="AD135:AD136"/>
    <mergeCell ref="AE135:AE136"/>
    <mergeCell ref="AW130:BA131"/>
    <mergeCell ref="Q132:X133"/>
    <mergeCell ref="Y132:AC133"/>
    <mergeCell ref="AD132:AD133"/>
    <mergeCell ref="AE132:AE133"/>
    <mergeCell ref="AF132:AJ133"/>
    <mergeCell ref="AK132:AK133"/>
    <mergeCell ref="AL132:AL133"/>
    <mergeCell ref="AF130:AJ131"/>
    <mergeCell ref="AK130:AK131"/>
    <mergeCell ref="AL130:AL131"/>
    <mergeCell ref="AM130:AQ131"/>
    <mergeCell ref="AR130:AR131"/>
    <mergeCell ref="AS130:AS131"/>
    <mergeCell ref="Q130:U131"/>
    <mergeCell ref="V130:V131"/>
    <mergeCell ref="W130:W131"/>
    <mergeCell ref="Y130:AC131"/>
    <mergeCell ref="AD130:AD131"/>
    <mergeCell ref="AE130:AE131"/>
    <mergeCell ref="AE127:AE128"/>
    <mergeCell ref="AF127:AJ128"/>
    <mergeCell ref="AK127:AK128"/>
    <mergeCell ref="AL127:AL128"/>
    <mergeCell ref="AW127:BB128"/>
    <mergeCell ref="Q129:X129"/>
    <mergeCell ref="G125:L126"/>
    <mergeCell ref="Q127:U128"/>
    <mergeCell ref="V127:V128"/>
    <mergeCell ref="W127:W128"/>
    <mergeCell ref="Y127:AC128"/>
    <mergeCell ref="AD127:AD128"/>
    <mergeCell ref="AK124:AK125"/>
    <mergeCell ref="AL124:AL125"/>
    <mergeCell ref="AM124:AQ125"/>
    <mergeCell ref="AR124:AR125"/>
    <mergeCell ref="AS124:AS125"/>
    <mergeCell ref="AW124:BA125"/>
    <mergeCell ref="AW121:BA122"/>
    <mergeCell ref="G123:M124"/>
    <mergeCell ref="Q123:W123"/>
    <mergeCell ref="Q124:U125"/>
    <mergeCell ref="V124:V125"/>
    <mergeCell ref="W124:W125"/>
    <mergeCell ref="Y124:AC125"/>
    <mergeCell ref="AD124:AD125"/>
    <mergeCell ref="AE124:AE125"/>
    <mergeCell ref="AF124:AJ125"/>
    <mergeCell ref="Y121:AC122"/>
    <mergeCell ref="AD121:AD122"/>
    <mergeCell ref="AE121:AE122"/>
    <mergeCell ref="AF121:AJ122"/>
    <mergeCell ref="AK121:AK122"/>
    <mergeCell ref="AL121:AL122"/>
    <mergeCell ref="AR118:AR119"/>
    <mergeCell ref="AS118:AS119"/>
    <mergeCell ref="AW118:BA119"/>
    <mergeCell ref="G119:M120"/>
    <mergeCell ref="Q120:W120"/>
    <mergeCell ref="G121:I122"/>
    <mergeCell ref="J121:J122"/>
    <mergeCell ref="Q121:U122"/>
    <mergeCell ref="V121:V122"/>
    <mergeCell ref="W121:W122"/>
    <mergeCell ref="AD118:AD119"/>
    <mergeCell ref="AE118:AE119"/>
    <mergeCell ref="AF118:AJ119"/>
    <mergeCell ref="AK118:AK119"/>
    <mergeCell ref="AL118:AL119"/>
    <mergeCell ref="AM118:AQ119"/>
    <mergeCell ref="G116:I116"/>
    <mergeCell ref="Q116:X117"/>
    <mergeCell ref="Y116:AC116"/>
    <mergeCell ref="AM116:AQ116"/>
    <mergeCell ref="G117:I118"/>
    <mergeCell ref="J117:J118"/>
    <mergeCell ref="Q118:U119"/>
    <mergeCell ref="V118:V119"/>
    <mergeCell ref="W118:W119"/>
    <mergeCell ref="Y118:AC119"/>
    <mergeCell ref="AF114:AJ115"/>
    <mergeCell ref="AK114:AK115"/>
    <mergeCell ref="AL114:AL115"/>
    <mergeCell ref="AM114:AQ115"/>
    <mergeCell ref="AR114:AR115"/>
    <mergeCell ref="AS114:AS115"/>
    <mergeCell ref="AL110:AL111"/>
    <mergeCell ref="G114:J115"/>
    <mergeCell ref="K114:L115"/>
    <mergeCell ref="M114:M115"/>
    <mergeCell ref="Q114:U115"/>
    <mergeCell ref="V114:V115"/>
    <mergeCell ref="W114:W115"/>
    <mergeCell ref="Y114:AC115"/>
    <mergeCell ref="AD114:AD115"/>
    <mergeCell ref="AE114:AE115"/>
    <mergeCell ref="Q110:X111"/>
    <mergeCell ref="Y110:AC111"/>
    <mergeCell ref="AD110:AD111"/>
    <mergeCell ref="AE110:AE111"/>
    <mergeCell ref="AF110:AJ111"/>
    <mergeCell ref="AK110:AK111"/>
    <mergeCell ref="AF108:AJ109"/>
    <mergeCell ref="AK108:AK109"/>
    <mergeCell ref="AL108:AL109"/>
    <mergeCell ref="AM108:AQ109"/>
    <mergeCell ref="AR108:AR109"/>
    <mergeCell ref="AS108:AS109"/>
    <mergeCell ref="Q108:U109"/>
    <mergeCell ref="V108:V109"/>
    <mergeCell ref="W108:W109"/>
    <mergeCell ref="Y108:AC109"/>
    <mergeCell ref="AD108:AD109"/>
    <mergeCell ref="AE108:AE109"/>
    <mergeCell ref="AM103:AQ104"/>
    <mergeCell ref="AR103:AR104"/>
    <mergeCell ref="AS103:AS104"/>
    <mergeCell ref="AW103:BB104"/>
    <mergeCell ref="Y105:AC106"/>
    <mergeCell ref="AD105:AD106"/>
    <mergeCell ref="AE105:AE106"/>
    <mergeCell ref="Y103:AC104"/>
    <mergeCell ref="AD103:AD104"/>
    <mergeCell ref="AE103:AE104"/>
    <mergeCell ref="AF103:AJ104"/>
    <mergeCell ref="AK103:AK104"/>
    <mergeCell ref="AL103:AL104"/>
    <mergeCell ref="G100:I101"/>
    <mergeCell ref="J100:J101"/>
    <mergeCell ref="G102:M103"/>
    <mergeCell ref="Q103:U104"/>
    <mergeCell ref="V103:V104"/>
    <mergeCell ref="W103:W104"/>
    <mergeCell ref="AM96:AQ97"/>
    <mergeCell ref="AR96:AR97"/>
    <mergeCell ref="AS96:AS97"/>
    <mergeCell ref="AW96:BA97"/>
    <mergeCell ref="G98:I99"/>
    <mergeCell ref="J98:J99"/>
    <mergeCell ref="Q98:X99"/>
    <mergeCell ref="Y98:AC99"/>
    <mergeCell ref="AD98:AD99"/>
    <mergeCell ref="AE98:AE99"/>
    <mergeCell ref="Y96:AC97"/>
    <mergeCell ref="AD96:AD97"/>
    <mergeCell ref="AE96:AE97"/>
    <mergeCell ref="AF96:AJ97"/>
    <mergeCell ref="AK96:AK97"/>
    <mergeCell ref="AL96:AL97"/>
    <mergeCell ref="Q94:X94"/>
    <mergeCell ref="G96:J97"/>
    <mergeCell ref="K96:L97"/>
    <mergeCell ref="M96:M97"/>
    <mergeCell ref="Q96:U97"/>
    <mergeCell ref="V96:V97"/>
    <mergeCell ref="W96:W97"/>
    <mergeCell ref="AL90:AL91"/>
    <mergeCell ref="AM90:AQ91"/>
    <mergeCell ref="AR90:AR91"/>
    <mergeCell ref="AS90:AS91"/>
    <mergeCell ref="AW90:BB91"/>
    <mergeCell ref="Y92:AD93"/>
    <mergeCell ref="AF92:AK93"/>
    <mergeCell ref="AS87:AS88"/>
    <mergeCell ref="G89:M90"/>
    <mergeCell ref="Q90:U91"/>
    <mergeCell ref="V90:V91"/>
    <mergeCell ref="W90:W91"/>
    <mergeCell ref="Y90:AC91"/>
    <mergeCell ref="AD90:AD91"/>
    <mergeCell ref="AE90:AE91"/>
    <mergeCell ref="AF90:AJ91"/>
    <mergeCell ref="AK90:AK91"/>
    <mergeCell ref="AS85:AS86"/>
    <mergeCell ref="AW85:BD86"/>
    <mergeCell ref="Y87:AC88"/>
    <mergeCell ref="AD87:AD88"/>
    <mergeCell ref="AE87:AE88"/>
    <mergeCell ref="AF87:AJ88"/>
    <mergeCell ref="AK87:AK88"/>
    <mergeCell ref="AL87:AL88"/>
    <mergeCell ref="AM87:AQ88"/>
    <mergeCell ref="AR87:AR88"/>
    <mergeCell ref="AE85:AE86"/>
    <mergeCell ref="AF85:AJ86"/>
    <mergeCell ref="AK85:AK86"/>
    <mergeCell ref="AL85:AL86"/>
    <mergeCell ref="AM85:AQ86"/>
    <mergeCell ref="AR85:AR86"/>
    <mergeCell ref="G85:M86"/>
    <mergeCell ref="Q85:U86"/>
    <mergeCell ref="V85:V86"/>
    <mergeCell ref="W85:W86"/>
    <mergeCell ref="Y85:AC86"/>
    <mergeCell ref="AD85:AD86"/>
    <mergeCell ref="AD82:AD83"/>
    <mergeCell ref="AE82:AE83"/>
    <mergeCell ref="AF82:AJ83"/>
    <mergeCell ref="AK82:AK83"/>
    <mergeCell ref="AL82:AL83"/>
    <mergeCell ref="G84:M84"/>
    <mergeCell ref="AF84:AK84"/>
    <mergeCell ref="G82:I83"/>
    <mergeCell ref="J82:J83"/>
    <mergeCell ref="Q82:U83"/>
    <mergeCell ref="V82:V83"/>
    <mergeCell ref="W82:W83"/>
    <mergeCell ref="Y82:AC83"/>
    <mergeCell ref="AL79:AL80"/>
    <mergeCell ref="AM79:AQ80"/>
    <mergeCell ref="AR79:AR80"/>
    <mergeCell ref="AS79:AS80"/>
    <mergeCell ref="G80:I81"/>
    <mergeCell ref="J80:J81"/>
    <mergeCell ref="AW77:BB77"/>
    <mergeCell ref="G78:J79"/>
    <mergeCell ref="K78:L79"/>
    <mergeCell ref="M78:M79"/>
    <mergeCell ref="AW78:BB79"/>
    <mergeCell ref="Y79:AC80"/>
    <mergeCell ref="AD79:AD80"/>
    <mergeCell ref="AE79:AE80"/>
    <mergeCell ref="AF79:AJ80"/>
    <mergeCell ref="AK79:AK80"/>
    <mergeCell ref="AF77:AJ78"/>
    <mergeCell ref="AK77:AK78"/>
    <mergeCell ref="AL77:AL78"/>
    <mergeCell ref="AM77:AQ78"/>
    <mergeCell ref="AR77:AR78"/>
    <mergeCell ref="AS77:AS78"/>
    <mergeCell ref="Q77:U78"/>
    <mergeCell ref="V77:V78"/>
    <mergeCell ref="W77:W78"/>
    <mergeCell ref="Y77:AC78"/>
    <mergeCell ref="AD77:AD78"/>
    <mergeCell ref="AE77:AE78"/>
    <mergeCell ref="AK74:AK75"/>
    <mergeCell ref="AL74:AL75"/>
    <mergeCell ref="AM74:AQ75"/>
    <mergeCell ref="AR74:AR75"/>
    <mergeCell ref="AS74:AS75"/>
    <mergeCell ref="AW74:BB75"/>
    <mergeCell ref="AS71:AS72"/>
    <mergeCell ref="AW72:BB73"/>
    <mergeCell ref="H73:K74"/>
    <mergeCell ref="Q74:U75"/>
    <mergeCell ref="V74:V75"/>
    <mergeCell ref="W74:W75"/>
    <mergeCell ref="Y74:AC75"/>
    <mergeCell ref="AD74:AD75"/>
    <mergeCell ref="AE74:AE75"/>
    <mergeCell ref="AF74:AJ75"/>
    <mergeCell ref="AE71:AE72"/>
    <mergeCell ref="AF71:AJ72"/>
    <mergeCell ref="AK71:AK72"/>
    <mergeCell ref="AL71:AL72"/>
    <mergeCell ref="AM71:AQ72"/>
    <mergeCell ref="AR71:AR72"/>
    <mergeCell ref="AE66:AE67"/>
    <mergeCell ref="AF66:AJ67"/>
    <mergeCell ref="AK66:AK67"/>
    <mergeCell ref="AL66:AL67"/>
    <mergeCell ref="G67:I68"/>
    <mergeCell ref="Q71:U72"/>
    <mergeCell ref="V71:V72"/>
    <mergeCell ref="W71:W72"/>
    <mergeCell ref="Y71:AC72"/>
    <mergeCell ref="AD71:AD72"/>
    <mergeCell ref="AK62:AK63"/>
    <mergeCell ref="AL62:AL63"/>
    <mergeCell ref="AM62:AQ63"/>
    <mergeCell ref="AR62:AR63"/>
    <mergeCell ref="AS62:AS63"/>
    <mergeCell ref="Q66:U67"/>
    <mergeCell ref="V66:V67"/>
    <mergeCell ref="W66:W67"/>
    <mergeCell ref="Y66:AC67"/>
    <mergeCell ref="AD66:AD67"/>
    <mergeCell ref="V62:V63"/>
    <mergeCell ref="W62:W63"/>
    <mergeCell ref="Y62:AC63"/>
    <mergeCell ref="AD62:AD63"/>
    <mergeCell ref="AE62:AE63"/>
    <mergeCell ref="AF62:AJ63"/>
    <mergeCell ref="A62:C63"/>
    <mergeCell ref="E62:G63"/>
    <mergeCell ref="H62:J63"/>
    <mergeCell ref="K62:L63"/>
    <mergeCell ref="Q62:U63"/>
    <mergeCell ref="AF57:AJ58"/>
    <mergeCell ref="AK57:AK58"/>
    <mergeCell ref="AL57:AL58"/>
    <mergeCell ref="AM57:AQ58"/>
    <mergeCell ref="AR57:AR58"/>
    <mergeCell ref="AS57:AS58"/>
    <mergeCell ref="AE54:AE55"/>
    <mergeCell ref="AF54:AJ55"/>
    <mergeCell ref="AK54:AK55"/>
    <mergeCell ref="AL54:AL55"/>
    <mergeCell ref="Q57:U58"/>
    <mergeCell ref="V57:V58"/>
    <mergeCell ref="W57:W58"/>
    <mergeCell ref="Y57:AC58"/>
    <mergeCell ref="AD57:AD58"/>
    <mergeCell ref="AE57:AE58"/>
    <mergeCell ref="G54:M55"/>
    <mergeCell ref="Q54:U55"/>
    <mergeCell ref="V54:V55"/>
    <mergeCell ref="W54:W55"/>
    <mergeCell ref="Y54:AC55"/>
    <mergeCell ref="AD54:AD55"/>
    <mergeCell ref="AD51:AD52"/>
    <mergeCell ref="AE51:AE52"/>
    <mergeCell ref="AF51:AJ52"/>
    <mergeCell ref="AK51:AK52"/>
    <mergeCell ref="AL51:AL52"/>
    <mergeCell ref="AM51:AQ52"/>
    <mergeCell ref="AM48:AQ49"/>
    <mergeCell ref="AR48:AR49"/>
    <mergeCell ref="AS48:AS49"/>
    <mergeCell ref="AW57:BB58"/>
    <mergeCell ref="Y59:AC60"/>
    <mergeCell ref="AD59:AD60"/>
    <mergeCell ref="AE59:AE60"/>
    <mergeCell ref="H60:J60"/>
    <mergeCell ref="AW48:BA49"/>
    <mergeCell ref="G50:I51"/>
    <mergeCell ref="J50:J51"/>
    <mergeCell ref="Q51:U52"/>
    <mergeCell ref="V51:V52"/>
    <mergeCell ref="W51:W52"/>
    <mergeCell ref="Y51:AC52"/>
    <mergeCell ref="Y48:AC49"/>
    <mergeCell ref="AD48:AD49"/>
    <mergeCell ref="AE48:AE49"/>
    <mergeCell ref="AF48:AJ49"/>
    <mergeCell ref="AK48:AK49"/>
    <mergeCell ref="AL48:AL49"/>
    <mergeCell ref="G48:J49"/>
    <mergeCell ref="K48:L49"/>
    <mergeCell ref="M48:M49"/>
    <mergeCell ref="Q48:U49"/>
    <mergeCell ref="V48:V49"/>
    <mergeCell ref="W48:W49"/>
    <mergeCell ref="AR51:AR52"/>
    <mergeCell ref="AS51:AS52"/>
    <mergeCell ref="G52:I53"/>
    <mergeCell ref="J52:J53"/>
    <mergeCell ref="AN42:AT42"/>
    <mergeCell ref="AW42:AY42"/>
    <mergeCell ref="AW43:BD44"/>
    <mergeCell ref="Q45:U46"/>
    <mergeCell ref="V45:V46"/>
    <mergeCell ref="W45:W46"/>
    <mergeCell ref="Y45:AC46"/>
    <mergeCell ref="AD45:AD46"/>
    <mergeCell ref="AE45:AE46"/>
    <mergeCell ref="AW45:BB46"/>
    <mergeCell ref="AW39:BB40"/>
    <mergeCell ref="Q42:U43"/>
    <mergeCell ref="V42:V43"/>
    <mergeCell ref="W42:W43"/>
    <mergeCell ref="Y42:AC43"/>
    <mergeCell ref="AD42:AD43"/>
    <mergeCell ref="AE42:AE43"/>
    <mergeCell ref="AF42:AJ43"/>
    <mergeCell ref="AK42:AK43"/>
    <mergeCell ref="AL42:AL43"/>
    <mergeCell ref="Q39:U40"/>
    <mergeCell ref="V39:V40"/>
    <mergeCell ref="W39:W40"/>
    <mergeCell ref="Y39:AC40"/>
    <mergeCell ref="AD39:AD40"/>
    <mergeCell ref="AE39:AE40"/>
    <mergeCell ref="AE36:AE37"/>
    <mergeCell ref="AF36:AJ37"/>
    <mergeCell ref="AK36:AK37"/>
    <mergeCell ref="AL36:AL37"/>
    <mergeCell ref="AN36:AT36"/>
    <mergeCell ref="AW36:AY36"/>
    <mergeCell ref="AW37:BD38"/>
    <mergeCell ref="AE32:AE33"/>
    <mergeCell ref="G34:M35"/>
    <mergeCell ref="Q34:X35"/>
    <mergeCell ref="AW34:BD34"/>
    <mergeCell ref="G36:M37"/>
    <mergeCell ref="Q36:U37"/>
    <mergeCell ref="V36:V37"/>
    <mergeCell ref="W36:W37"/>
    <mergeCell ref="Y36:AC37"/>
    <mergeCell ref="AD36:AD37"/>
    <mergeCell ref="AR28:AR29"/>
    <mergeCell ref="AS28:AS29"/>
    <mergeCell ref="G30:I31"/>
    <mergeCell ref="J30:J31"/>
    <mergeCell ref="Q30:AA31"/>
    <mergeCell ref="G32:I33"/>
    <mergeCell ref="J32:J33"/>
    <mergeCell ref="Q32:U33"/>
    <mergeCell ref="W32:W33"/>
    <mergeCell ref="Y32:AC33"/>
    <mergeCell ref="AD28:AD29"/>
    <mergeCell ref="AE28:AE29"/>
    <mergeCell ref="AF28:AJ29"/>
    <mergeCell ref="AK28:AK29"/>
    <mergeCell ref="AL28:AL29"/>
    <mergeCell ref="AM28:AQ29"/>
    <mergeCell ref="Y25:AC26"/>
    <mergeCell ref="AD25:AD26"/>
    <mergeCell ref="AE25:AE26"/>
    <mergeCell ref="G28:J29"/>
    <mergeCell ref="K28:L29"/>
    <mergeCell ref="M28:M29"/>
    <mergeCell ref="Q28:U29"/>
    <mergeCell ref="V28:V29"/>
    <mergeCell ref="W28:W29"/>
    <mergeCell ref="Y28:AC29"/>
    <mergeCell ref="AF23:AJ24"/>
    <mergeCell ref="AK23:AK24"/>
    <mergeCell ref="AL23:AL24"/>
    <mergeCell ref="AM23:AQ24"/>
    <mergeCell ref="AR23:AR24"/>
    <mergeCell ref="AS23:AS24"/>
    <mergeCell ref="Q23:U24"/>
    <mergeCell ref="V23:V24"/>
    <mergeCell ref="W23:W24"/>
    <mergeCell ref="Y23:AC24"/>
    <mergeCell ref="AD23:AD24"/>
    <mergeCell ref="AE23:AE24"/>
    <mergeCell ref="AK18:AK19"/>
    <mergeCell ref="AL18:AL19"/>
    <mergeCell ref="AM18:AQ19"/>
    <mergeCell ref="AR18:AR19"/>
    <mergeCell ref="AS18:AS19"/>
    <mergeCell ref="Y20:AC21"/>
    <mergeCell ref="AD20:AD21"/>
    <mergeCell ref="AE20:AE21"/>
    <mergeCell ref="AF21:AL22"/>
    <mergeCell ref="G6:I7"/>
    <mergeCell ref="J6:J7"/>
    <mergeCell ref="AW6:BE8"/>
    <mergeCell ref="Q7:U8"/>
    <mergeCell ref="V7:V8"/>
    <mergeCell ref="W7:W8"/>
    <mergeCell ref="Y4:AC5"/>
    <mergeCell ref="AD4:AD5"/>
    <mergeCell ref="AE4:AE5"/>
    <mergeCell ref="AF4:AJ5"/>
    <mergeCell ref="AK4:AK5"/>
    <mergeCell ref="AL4:AL5"/>
    <mergeCell ref="AW14:BC16"/>
    <mergeCell ref="Q16:X16"/>
    <mergeCell ref="AW17:BC17"/>
    <mergeCell ref="Q18:U19"/>
    <mergeCell ref="V18:V19"/>
    <mergeCell ref="W18:W19"/>
    <mergeCell ref="Y18:AC19"/>
    <mergeCell ref="AD18:AD19"/>
    <mergeCell ref="AE18:AE19"/>
    <mergeCell ref="AF18:AJ19"/>
    <mergeCell ref="G12:M13"/>
    <mergeCell ref="Q12:W13"/>
    <mergeCell ref="Y12:AS13"/>
    <mergeCell ref="AW12:BC13"/>
    <mergeCell ref="Q14:U15"/>
    <mergeCell ref="V14:V15"/>
    <mergeCell ref="W14:W15"/>
    <mergeCell ref="Y14:AC15"/>
    <mergeCell ref="AD14:AD15"/>
    <mergeCell ref="AE14:AE15"/>
    <mergeCell ref="G4:J5"/>
    <mergeCell ref="K4:L5"/>
    <mergeCell ref="M4:M5"/>
    <mergeCell ref="Q4:U5"/>
    <mergeCell ref="V4:V5"/>
    <mergeCell ref="W4:W5"/>
    <mergeCell ref="AW1:AZ1"/>
    <mergeCell ref="A2:Q2"/>
    <mergeCell ref="R2:S2"/>
    <mergeCell ref="T2:AJ2"/>
    <mergeCell ref="AK2:AS2"/>
    <mergeCell ref="AW2:BC3"/>
    <mergeCell ref="AD10:AD11"/>
    <mergeCell ref="AE10:AE11"/>
    <mergeCell ref="AF10:AJ11"/>
    <mergeCell ref="AK10:AK11"/>
    <mergeCell ref="AL10:AL11"/>
    <mergeCell ref="AW10:BA11"/>
    <mergeCell ref="Y7:AC8"/>
    <mergeCell ref="AD7:AD8"/>
    <mergeCell ref="AE7:AE8"/>
    <mergeCell ref="G8:M9"/>
    <mergeCell ref="G10:I11"/>
    <mergeCell ref="J10:J11"/>
    <mergeCell ref="Q10:U11"/>
    <mergeCell ref="V10:V11"/>
    <mergeCell ref="W10:W11"/>
    <mergeCell ref="Y10:AC11"/>
    <mergeCell ref="AM4:AQ5"/>
    <mergeCell ref="AR4:AR5"/>
    <mergeCell ref="AS4:AS5"/>
    <mergeCell ref="AW4:BE5"/>
  </mergeCells>
  <phoneticPr fontId="6"/>
  <pageMargins left="0.48" right="0" top="0.62" bottom="0.15748031496062992" header="0.31496062992125984" footer="0.31496062992125984"/>
  <pageSetup paperSize="9" scale="80" fitToWidth="0" fitToHeight="0" orientation="portrait" cellComments="asDisplayed" r:id="rId1"/>
  <headerFooter alignWithMargins="0"/>
  <rowBreaks count="1" manualBreakCount="1">
    <brk id="15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L75"/>
  <sheetViews>
    <sheetView showGridLines="0" view="pageBreakPreview" topLeftCell="A52" zoomScaleNormal="25" zoomScaleSheetLayoutView="100" workbookViewId="0"/>
  </sheetViews>
  <sheetFormatPr defaultRowHeight="13.5" x14ac:dyDescent="0.15"/>
  <cols>
    <col min="1" max="2" width="7.5" customWidth="1"/>
    <col min="3" max="3" width="8.25" customWidth="1"/>
    <col min="4" max="12" width="7.5" customWidth="1"/>
  </cols>
  <sheetData>
    <row r="1" spans="1:12" ht="21" x14ac:dyDescent="0.15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7.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27" customFormat="1" ht="12" customHeight="1" x14ac:dyDescent="0.15">
      <c r="A4" s="122"/>
      <c r="B4" s="140"/>
      <c r="C4" s="123"/>
      <c r="D4" s="140"/>
      <c r="E4" s="140"/>
      <c r="F4" s="140"/>
      <c r="G4" s="140"/>
      <c r="H4" s="140"/>
      <c r="I4" s="140"/>
      <c r="J4" s="140"/>
      <c r="K4" s="140"/>
      <c r="L4" s="140"/>
    </row>
    <row r="5" spans="1:12" s="27" customFormat="1" ht="12" customHeight="1" x14ac:dyDescent="0.15">
      <c r="A5" s="124"/>
      <c r="B5" s="140"/>
      <c r="C5" s="123"/>
      <c r="D5" s="140"/>
      <c r="E5" s="140"/>
      <c r="F5" s="140"/>
      <c r="G5" s="140"/>
      <c r="H5" s="140"/>
      <c r="I5" s="140"/>
      <c r="J5" s="140"/>
      <c r="K5" s="140"/>
      <c r="L5" s="140"/>
    </row>
    <row r="6" spans="1:12" ht="12" customHeight="1" x14ac:dyDescent="0.15">
      <c r="A6" s="125"/>
      <c r="B6" s="125"/>
      <c r="C6" s="125"/>
      <c r="D6" s="125"/>
      <c r="E6" s="125"/>
      <c r="F6" s="125"/>
      <c r="G6" s="126"/>
      <c r="H6" s="125"/>
      <c r="I6" s="125"/>
      <c r="J6" s="125"/>
      <c r="K6" s="126"/>
      <c r="L6" s="126"/>
    </row>
    <row r="7" spans="1:12" ht="12" customHeight="1" x14ac:dyDescent="0.15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ht="12" customHeight="1" x14ac:dyDescent="0.15">
      <c r="A8" s="125"/>
      <c r="B8" s="125"/>
      <c r="C8" s="125"/>
      <c r="D8" s="126"/>
      <c r="E8" s="125"/>
      <c r="F8" s="125"/>
      <c r="G8" s="125"/>
      <c r="H8" s="125"/>
      <c r="I8" s="125"/>
      <c r="J8" s="125"/>
      <c r="K8" s="125"/>
      <c r="L8" s="125"/>
    </row>
    <row r="9" spans="1:12" ht="12" customHeight="1" x14ac:dyDescent="0.15">
      <c r="A9" s="127"/>
      <c r="B9" s="125"/>
      <c r="C9" s="126"/>
      <c r="D9" s="125"/>
      <c r="E9" s="125"/>
      <c r="F9" s="125"/>
      <c r="G9" s="126"/>
      <c r="H9" s="125"/>
      <c r="I9" s="125"/>
      <c r="J9" s="125"/>
      <c r="K9" s="126"/>
      <c r="L9" s="126"/>
    </row>
    <row r="10" spans="1:12" ht="12" customHeight="1" x14ac:dyDescent="0.15">
      <c r="A10" s="125"/>
      <c r="B10" s="125"/>
      <c r="C10" s="126"/>
      <c r="D10" s="125"/>
      <c r="E10" s="125"/>
      <c r="F10" s="125"/>
      <c r="G10" s="126"/>
      <c r="H10" s="125"/>
      <c r="I10" s="125"/>
      <c r="J10" s="125"/>
      <c r="K10" s="126"/>
      <c r="L10" s="126"/>
    </row>
    <row r="11" spans="1:12" ht="12" customHeight="1" x14ac:dyDescent="0.15">
      <c r="A11" s="128"/>
      <c r="B11" s="125"/>
      <c r="C11" s="126"/>
      <c r="D11" s="125"/>
      <c r="E11" s="125"/>
      <c r="F11" s="125"/>
      <c r="G11" s="65"/>
      <c r="H11" s="125"/>
      <c r="I11" s="125"/>
      <c r="J11" s="125"/>
      <c r="K11" s="126"/>
      <c r="L11" s="126"/>
    </row>
    <row r="12" spans="1:12" ht="12" customHeight="1" x14ac:dyDescent="0.15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ht="12" customHeight="1" x14ac:dyDescent="0.15">
      <c r="A13" s="125"/>
      <c r="B13" s="125"/>
      <c r="C13" s="125"/>
      <c r="D13" s="125"/>
      <c r="E13" s="125"/>
      <c r="F13" s="125"/>
      <c r="G13" s="126"/>
      <c r="H13" s="125"/>
      <c r="I13" s="125"/>
      <c r="J13" s="125"/>
      <c r="K13" s="126"/>
      <c r="L13" s="126"/>
    </row>
    <row r="14" spans="1:12" ht="12" customHeight="1" x14ac:dyDescent="0.15">
      <c r="A14" s="125"/>
      <c r="B14" s="125"/>
      <c r="C14" s="125"/>
      <c r="D14" s="125"/>
      <c r="E14" s="125"/>
      <c r="F14" s="125"/>
      <c r="G14" s="126"/>
      <c r="H14" s="125"/>
      <c r="I14" s="125"/>
      <c r="J14" s="125"/>
      <c r="K14" s="126"/>
      <c r="L14" s="126"/>
    </row>
    <row r="15" spans="1:12" ht="12" customHeight="1" x14ac:dyDescent="0.15">
      <c r="A15" s="125"/>
      <c r="B15" s="125"/>
      <c r="C15" s="125"/>
      <c r="D15" s="125"/>
      <c r="E15" s="125"/>
      <c r="F15" s="125"/>
      <c r="G15" s="126"/>
      <c r="H15" s="125"/>
      <c r="I15" s="125"/>
      <c r="J15" s="125"/>
      <c r="K15" s="125"/>
      <c r="L15" s="125"/>
    </row>
    <row r="16" spans="1:12" ht="12" customHeight="1" x14ac:dyDescent="0.15">
      <c r="A16" s="125"/>
      <c r="B16" s="125"/>
      <c r="C16" s="125"/>
      <c r="D16" s="125"/>
      <c r="E16" s="125"/>
      <c r="F16" s="129"/>
      <c r="G16" s="125"/>
      <c r="H16" s="125"/>
      <c r="I16" s="125"/>
      <c r="J16" s="125"/>
      <c r="K16" s="125"/>
      <c r="L16" s="125"/>
    </row>
    <row r="17" spans="1:12" ht="12" customHeight="1" x14ac:dyDescent="0.1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27" customFormat="1" ht="12" customHeight="1" x14ac:dyDescent="0.15">
      <c r="A20" s="123"/>
      <c r="B20" s="140"/>
      <c r="C20" s="140"/>
      <c r="D20" s="123"/>
      <c r="E20" s="123"/>
      <c r="F20" s="123"/>
      <c r="G20" s="140"/>
      <c r="H20" s="123"/>
      <c r="I20" s="140"/>
      <c r="J20" s="140"/>
      <c r="K20" s="140"/>
      <c r="L20" s="140"/>
    </row>
    <row r="21" spans="1:12" s="27" customFormat="1" ht="12" customHeight="1" x14ac:dyDescent="0.15">
      <c r="A21" s="124"/>
      <c r="B21" s="140"/>
      <c r="C21" s="140"/>
      <c r="D21" s="123"/>
      <c r="E21" s="123"/>
      <c r="F21" s="123"/>
      <c r="G21" s="140"/>
      <c r="H21" s="123"/>
      <c r="I21" s="140"/>
      <c r="J21" s="140"/>
      <c r="K21" s="140"/>
      <c r="L21" s="140"/>
    </row>
    <row r="22" spans="1:12" ht="12" customHeight="1" x14ac:dyDescent="0.15">
      <c r="A22" s="130"/>
      <c r="B22" s="130"/>
      <c r="C22" s="130"/>
      <c r="D22" s="130"/>
      <c r="E22" s="130"/>
      <c r="F22" s="130"/>
      <c r="G22" s="130"/>
      <c r="H22" s="126"/>
      <c r="I22" s="130"/>
      <c r="J22" s="130"/>
      <c r="K22" s="130"/>
      <c r="L22" s="130"/>
    </row>
    <row r="23" spans="1:12" ht="12" customHeight="1" x14ac:dyDescent="0.1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ht="12" customHeight="1" x14ac:dyDescent="0.15">
      <c r="A24" s="130"/>
      <c r="B24" s="130"/>
      <c r="C24" s="130"/>
      <c r="D24" s="130"/>
      <c r="E24" s="126"/>
      <c r="F24" s="130"/>
      <c r="G24" s="130"/>
      <c r="H24" s="130"/>
      <c r="I24" s="130"/>
      <c r="J24" s="130"/>
      <c r="K24" s="130"/>
      <c r="L24" s="130"/>
    </row>
    <row r="25" spans="1:12" ht="12" customHeight="1" x14ac:dyDescent="0.15">
      <c r="A25" s="130"/>
      <c r="B25" s="130"/>
      <c r="C25" s="130"/>
      <c r="D25" s="130"/>
      <c r="E25" s="126"/>
      <c r="F25" s="126"/>
      <c r="G25" s="130"/>
      <c r="H25" s="130"/>
      <c r="I25" s="130"/>
      <c r="J25" s="130"/>
      <c r="K25" s="130"/>
      <c r="L25" s="130"/>
    </row>
    <row r="26" spans="1:12" ht="12" customHeight="1" x14ac:dyDescent="0.15">
      <c r="A26" s="130"/>
      <c r="B26" s="130"/>
      <c r="C26" s="130"/>
      <c r="D26" s="126"/>
      <c r="E26" s="130"/>
      <c r="F26" s="130"/>
      <c r="G26" s="126"/>
      <c r="H26" s="126"/>
      <c r="I26" s="130"/>
      <c r="J26" s="130"/>
      <c r="K26" s="126"/>
      <c r="L26" s="126"/>
    </row>
    <row r="27" spans="1:12" ht="12" customHeight="1" x14ac:dyDescent="0.15">
      <c r="A27" s="130"/>
      <c r="B27" s="130"/>
      <c r="C27" s="130"/>
      <c r="D27" s="126"/>
      <c r="E27" s="130"/>
      <c r="F27" s="130"/>
      <c r="G27" s="126"/>
      <c r="H27" s="126"/>
      <c r="I27" s="130"/>
      <c r="J27" s="130"/>
      <c r="K27" s="126"/>
      <c r="L27" s="126"/>
    </row>
    <row r="28" spans="1:12" ht="12" customHeight="1" x14ac:dyDescent="0.15">
      <c r="A28" s="130"/>
      <c r="B28" s="130"/>
      <c r="C28" s="130"/>
      <c r="D28" s="130"/>
      <c r="E28" s="130"/>
      <c r="F28" s="130"/>
      <c r="G28" s="130"/>
      <c r="H28" s="130"/>
      <c r="I28" s="126"/>
      <c r="J28" s="126"/>
      <c r="K28" s="130"/>
      <c r="L28" s="130"/>
    </row>
    <row r="29" spans="1:12" ht="12" customHeight="1" x14ac:dyDescent="0.15">
      <c r="A29" s="130"/>
      <c r="B29" s="130"/>
      <c r="C29" s="130"/>
      <c r="D29" s="130"/>
      <c r="E29" s="126"/>
      <c r="F29" s="130"/>
      <c r="G29" s="130"/>
      <c r="H29" s="130"/>
      <c r="I29" s="126"/>
      <c r="J29" s="126"/>
      <c r="K29" s="130"/>
      <c r="L29" s="130"/>
    </row>
    <row r="30" spans="1:12" ht="12" customHeight="1" x14ac:dyDescent="0.15">
      <c r="A30" s="130"/>
      <c r="B30" s="130"/>
      <c r="C30" s="130"/>
      <c r="D30" s="126"/>
      <c r="E30" s="130"/>
      <c r="F30" s="130"/>
      <c r="G30" s="126"/>
      <c r="H30" s="126"/>
      <c r="I30" s="130"/>
      <c r="J30" s="130"/>
      <c r="K30" s="126"/>
      <c r="L30" s="126"/>
    </row>
    <row r="31" spans="1:12" ht="12" customHeight="1" x14ac:dyDescent="0.15">
      <c r="A31" s="130"/>
      <c r="B31" s="130"/>
      <c r="C31" s="130"/>
      <c r="D31" s="130"/>
      <c r="E31" s="130"/>
      <c r="F31" s="130"/>
      <c r="G31" s="126"/>
      <c r="H31" s="126"/>
      <c r="I31" s="130"/>
      <c r="J31" s="130"/>
      <c r="K31" s="130"/>
      <c r="L31" s="130"/>
    </row>
    <row r="32" spans="1:12" ht="12" customHeight="1" x14ac:dyDescent="0.15">
      <c r="A32" s="130"/>
      <c r="B32" s="130"/>
      <c r="C32" s="130"/>
      <c r="D32" s="130"/>
      <c r="E32" s="126"/>
      <c r="F32" s="130"/>
      <c r="G32" s="130"/>
      <c r="H32" s="130"/>
      <c r="I32" s="130"/>
      <c r="J32" s="130"/>
      <c r="K32" s="130"/>
      <c r="L32" s="130"/>
    </row>
    <row r="33" spans="1:12" ht="12" customHeight="1" x14ac:dyDescent="0.15">
      <c r="A33" s="130"/>
      <c r="B33" s="130"/>
      <c r="C33" s="130"/>
      <c r="D33" s="130"/>
      <c r="E33" s="126"/>
      <c r="F33" s="130"/>
      <c r="G33" s="130"/>
      <c r="H33" s="130"/>
      <c r="I33" s="130"/>
      <c r="J33" s="130"/>
      <c r="K33" s="130"/>
      <c r="L33" s="130"/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10.5" customHeight="1" x14ac:dyDescent="0.15">
      <c r="A36" s="131"/>
      <c r="B36" s="123"/>
      <c r="C36" s="141"/>
      <c r="D36" s="141"/>
      <c r="E36" s="141"/>
      <c r="F36" s="141"/>
      <c r="G36" s="132"/>
      <c r="H36" s="132"/>
      <c r="I36" s="132"/>
      <c r="J36" s="132"/>
      <c r="K36" s="132"/>
      <c r="L36" s="132"/>
    </row>
    <row r="37" spans="1:12" ht="10.5" customHeight="1" x14ac:dyDescent="0.15">
      <c r="A37" s="123"/>
      <c r="B37" s="123"/>
      <c r="C37" s="142"/>
      <c r="D37" s="142"/>
      <c r="E37" s="142"/>
      <c r="F37" s="142"/>
      <c r="G37" s="123"/>
      <c r="H37" s="123"/>
      <c r="I37" s="123"/>
      <c r="J37" s="123"/>
      <c r="K37" s="123"/>
      <c r="L37" s="123"/>
    </row>
    <row r="38" spans="1:12" ht="10.5" customHeight="1" x14ac:dyDescent="0.15">
      <c r="A38" s="123"/>
      <c r="B38" s="133"/>
      <c r="C38" s="142"/>
      <c r="D38" s="142"/>
      <c r="E38" s="142"/>
      <c r="F38" s="142"/>
      <c r="G38" s="123"/>
      <c r="H38" s="123"/>
      <c r="I38" s="123"/>
      <c r="J38" s="123"/>
      <c r="K38" s="123"/>
      <c r="L38" s="123"/>
    </row>
    <row r="39" spans="1:12" ht="12" customHeight="1" x14ac:dyDescent="0.15">
      <c r="A39" s="125"/>
      <c r="B39" s="125"/>
      <c r="C39" s="125"/>
      <c r="D39" s="125"/>
      <c r="E39" s="125"/>
      <c r="F39" s="126"/>
      <c r="G39" s="126"/>
      <c r="H39" s="126"/>
      <c r="I39" s="125"/>
      <c r="J39" s="126"/>
      <c r="K39" s="126"/>
      <c r="L39" s="126"/>
    </row>
    <row r="40" spans="1:12" ht="12" customHeight="1" x14ac:dyDescent="0.15">
      <c r="A40" s="125"/>
      <c r="B40" s="125"/>
      <c r="C40" s="125"/>
      <c r="D40" s="125"/>
      <c r="E40" s="125"/>
      <c r="F40" s="126"/>
      <c r="G40" s="125"/>
      <c r="H40" s="125"/>
      <c r="I40" s="125"/>
      <c r="J40" s="125"/>
      <c r="K40" s="126"/>
      <c r="L40" s="126"/>
    </row>
    <row r="41" spans="1:12" ht="12" customHeight="1" x14ac:dyDescent="0.15">
      <c r="A41" s="125"/>
      <c r="B41" s="125"/>
      <c r="C41" s="125"/>
      <c r="D41" s="126"/>
      <c r="E41" s="125"/>
      <c r="F41" s="125"/>
      <c r="G41" s="125"/>
      <c r="H41" s="125"/>
      <c r="I41" s="125"/>
      <c r="J41" s="126"/>
      <c r="K41" s="125"/>
      <c r="L41" s="125"/>
    </row>
    <row r="42" spans="1:12" ht="12" customHeight="1" x14ac:dyDescent="0.15">
      <c r="A42" s="128"/>
      <c r="B42" s="125"/>
      <c r="C42" s="126"/>
      <c r="D42" s="125"/>
      <c r="E42" s="126"/>
      <c r="F42" s="126"/>
      <c r="G42" s="126"/>
      <c r="H42" s="126"/>
      <c r="I42" s="126"/>
      <c r="J42" s="126"/>
      <c r="K42" s="126"/>
      <c r="L42" s="126"/>
    </row>
    <row r="43" spans="1:12" ht="12" customHeight="1" x14ac:dyDescent="0.15">
      <c r="A43" s="125"/>
      <c r="B43" s="125"/>
      <c r="C43" s="126"/>
      <c r="D43" s="125"/>
      <c r="E43" s="125"/>
      <c r="F43" s="125"/>
      <c r="G43" s="126"/>
      <c r="H43" s="125"/>
      <c r="I43" s="125"/>
      <c r="J43" s="125"/>
      <c r="K43" s="126"/>
      <c r="L43" s="126"/>
    </row>
    <row r="44" spans="1:12" ht="12" customHeight="1" x14ac:dyDescent="0.15">
      <c r="A44" s="134"/>
      <c r="B44" s="125"/>
      <c r="C44" s="126"/>
      <c r="D44" s="125"/>
      <c r="E44" s="125"/>
      <c r="F44" s="125"/>
      <c r="G44" s="126"/>
      <c r="H44" s="125"/>
      <c r="I44" s="125"/>
      <c r="J44" s="125"/>
      <c r="K44" s="126"/>
      <c r="L44" s="126"/>
    </row>
    <row r="45" spans="1:12" ht="12" customHeight="1" x14ac:dyDescent="0.15">
      <c r="A45" s="125"/>
      <c r="B45" s="125"/>
      <c r="C45" s="126"/>
      <c r="D45" s="125"/>
      <c r="E45" s="126"/>
      <c r="F45" s="126"/>
      <c r="G45" s="125"/>
      <c r="H45" s="125"/>
      <c r="I45" s="126"/>
      <c r="J45" s="125"/>
      <c r="K45" s="126"/>
      <c r="L45" s="126"/>
    </row>
    <row r="46" spans="1:12" ht="12" customHeight="1" x14ac:dyDescent="0.15">
      <c r="A46" s="125"/>
      <c r="B46" s="125"/>
      <c r="C46" s="125"/>
      <c r="D46" s="125"/>
      <c r="E46" s="125"/>
      <c r="F46" s="126"/>
      <c r="G46" s="126"/>
      <c r="H46" s="125"/>
      <c r="I46" s="125"/>
      <c r="J46" s="125"/>
      <c r="K46" s="126"/>
      <c r="L46" s="126"/>
    </row>
    <row r="47" spans="1:12" ht="12" customHeight="1" x14ac:dyDescent="0.15">
      <c r="A47" s="125"/>
      <c r="B47" s="125"/>
      <c r="C47" s="125"/>
      <c r="D47" s="125"/>
      <c r="E47" s="125"/>
      <c r="F47" s="125"/>
      <c r="G47" s="126"/>
      <c r="H47" s="125"/>
      <c r="I47" s="125"/>
      <c r="J47" s="125"/>
      <c r="K47" s="126"/>
      <c r="L47" s="126"/>
    </row>
    <row r="48" spans="1:12" ht="12" customHeight="1" x14ac:dyDescent="0.15">
      <c r="A48" s="125"/>
      <c r="B48" s="125"/>
      <c r="C48" s="126"/>
      <c r="D48" s="125"/>
      <c r="E48" s="125"/>
      <c r="F48" s="126"/>
      <c r="G48" s="126"/>
      <c r="H48" s="125"/>
      <c r="I48" s="125"/>
      <c r="J48" s="125"/>
      <c r="K48" s="125"/>
      <c r="L48" s="125"/>
    </row>
    <row r="49" spans="1:12" ht="12" customHeight="1" x14ac:dyDescent="0.15">
      <c r="A49" s="125"/>
      <c r="B49" s="125"/>
      <c r="C49" s="125"/>
      <c r="D49" s="125"/>
      <c r="E49" s="125"/>
      <c r="F49" s="135"/>
      <c r="G49" s="125"/>
      <c r="H49" s="125"/>
      <c r="I49" s="125"/>
      <c r="J49" s="125"/>
      <c r="K49" s="125"/>
      <c r="L49" s="125"/>
    </row>
    <row r="50" spans="1:12" ht="12" customHeight="1" x14ac:dyDescent="0.15">
      <c r="A50" s="126"/>
      <c r="B50" s="125"/>
      <c r="C50" s="125"/>
      <c r="D50" s="126"/>
      <c r="E50" s="125"/>
      <c r="F50" s="125"/>
      <c r="G50" s="126"/>
      <c r="H50" s="126"/>
      <c r="I50" s="125"/>
      <c r="J50" s="125"/>
      <c r="K50" s="125"/>
      <c r="L50" s="125"/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2" customHeight="1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</row>
    <row r="54" spans="1:12" ht="12" customHeight="1" x14ac:dyDescent="0.15">
      <c r="A54" s="143"/>
      <c r="B54" s="144"/>
      <c r="C54" s="143"/>
      <c r="D54" s="144"/>
      <c r="E54" s="144"/>
      <c r="F54" s="144"/>
      <c r="G54" s="144"/>
      <c r="H54" s="144"/>
      <c r="I54" s="144"/>
      <c r="J54" s="144"/>
      <c r="K54" s="144"/>
    </row>
    <row r="55" spans="1:12" ht="12" customHeight="1" x14ac:dyDescent="0.15">
      <c r="A55" s="130"/>
      <c r="B55" s="130"/>
      <c r="C55" s="126"/>
      <c r="D55" s="130"/>
      <c r="E55" s="130"/>
      <c r="F55" s="130"/>
      <c r="G55" s="126"/>
      <c r="H55" s="126"/>
      <c r="I55" s="130"/>
      <c r="J55" s="130"/>
      <c r="K55" s="126"/>
    </row>
    <row r="56" spans="1:12" ht="12" customHeight="1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2" ht="12" customHeight="1" x14ac:dyDescent="0.15">
      <c r="A57" s="130"/>
      <c r="B57" s="130"/>
      <c r="C57" s="130"/>
      <c r="D57" s="126"/>
      <c r="E57" s="126"/>
      <c r="F57" s="130"/>
      <c r="G57" s="130"/>
      <c r="H57" s="130"/>
      <c r="I57" s="126"/>
      <c r="J57" s="130"/>
      <c r="K57" s="130"/>
    </row>
    <row r="58" spans="1:12" ht="12" customHeight="1" x14ac:dyDescent="0.15">
      <c r="A58" s="130"/>
      <c r="B58" s="126"/>
      <c r="C58" s="126"/>
      <c r="D58" s="130"/>
      <c r="E58" s="130"/>
      <c r="F58" s="130"/>
      <c r="G58" s="126"/>
      <c r="H58" s="126"/>
      <c r="I58" s="130"/>
      <c r="J58" s="130"/>
      <c r="K58" s="126"/>
    </row>
    <row r="59" spans="1:12" ht="12" customHeight="1" x14ac:dyDescent="0.15">
      <c r="A59" s="136"/>
      <c r="B59" s="130"/>
      <c r="C59" s="126"/>
      <c r="D59" s="130"/>
      <c r="E59" s="130"/>
      <c r="F59" s="130"/>
      <c r="G59" s="126"/>
      <c r="H59" s="126"/>
      <c r="I59" s="130"/>
      <c r="J59" s="130"/>
      <c r="K59" s="126"/>
    </row>
    <row r="60" spans="1:12" ht="12" customHeight="1" x14ac:dyDescent="0.1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2" ht="12" customHeight="1" x14ac:dyDescent="0.15">
      <c r="A61" s="126"/>
      <c r="B61" s="130"/>
      <c r="C61" s="130"/>
      <c r="D61" s="126"/>
      <c r="E61" s="130"/>
      <c r="F61" s="130"/>
      <c r="G61" s="130"/>
      <c r="H61" s="130"/>
      <c r="I61" s="126"/>
      <c r="J61" s="130"/>
      <c r="K61" s="130"/>
    </row>
    <row r="62" spans="1:12" ht="12" customHeight="1" x14ac:dyDescent="0.15">
      <c r="A62" s="126"/>
      <c r="B62" s="130"/>
      <c r="C62" s="137"/>
      <c r="D62" s="126"/>
      <c r="E62" s="130"/>
      <c r="F62" s="130"/>
      <c r="G62" s="130"/>
      <c r="H62" s="130"/>
      <c r="I62" s="130"/>
      <c r="J62" s="130"/>
      <c r="K62" s="130"/>
    </row>
    <row r="63" spans="1:12" ht="12" customHeight="1" x14ac:dyDescent="0.15">
      <c r="A63" s="130"/>
      <c r="B63" s="126"/>
      <c r="C63" s="126"/>
      <c r="D63" s="130"/>
      <c r="E63" s="130"/>
      <c r="F63" s="130"/>
      <c r="G63" s="126"/>
      <c r="H63" s="126"/>
      <c r="I63" s="130"/>
      <c r="J63" s="126"/>
      <c r="K63" s="126"/>
    </row>
    <row r="64" spans="1:12" ht="12" customHeight="1" x14ac:dyDescent="0.15">
      <c r="A64" s="130"/>
      <c r="B64" s="130"/>
      <c r="C64" s="130"/>
      <c r="D64" s="130"/>
      <c r="E64" s="130"/>
      <c r="F64" s="130"/>
      <c r="G64" s="126"/>
      <c r="H64" s="126"/>
      <c r="I64" s="130"/>
      <c r="J64" s="130"/>
      <c r="K64" s="130"/>
    </row>
    <row r="65" spans="1:11" ht="12" customHeight="1" x14ac:dyDescent="0.1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</row>
    <row r="75" spans="1:11" x14ac:dyDescent="0.15">
      <c r="A75" t="s">
        <v>521</v>
      </c>
    </row>
  </sheetData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L65"/>
  <sheetViews>
    <sheetView showGridLines="0" view="pageBreakPreview" topLeftCell="A21" zoomScaleNormal="25" zoomScaleSheetLayoutView="100" workbookViewId="0">
      <selection activeCell="O22" sqref="O22"/>
    </sheetView>
  </sheetViews>
  <sheetFormatPr defaultRowHeight="13.5" x14ac:dyDescent="0.15"/>
  <cols>
    <col min="1" max="2" width="7.5" customWidth="1"/>
    <col min="3" max="3" width="8.25" customWidth="1"/>
    <col min="4" max="12" width="7.5" customWidth="1"/>
  </cols>
  <sheetData>
    <row r="1" spans="1:12" ht="21" x14ac:dyDescent="0.15">
      <c r="A1" s="339" t="s">
        <v>51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7.5" customHeight="1" x14ac:dyDescent="0.1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15">
      <c r="A3" s="548" t="s">
        <v>52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</row>
    <row r="4" spans="1:12" s="27" customFormat="1" ht="12" customHeight="1" x14ac:dyDescent="0.15">
      <c r="A4" s="25" t="s">
        <v>53</v>
      </c>
      <c r="B4" s="554" t="s">
        <v>54</v>
      </c>
      <c r="C4" s="26" t="s">
        <v>55</v>
      </c>
      <c r="D4" s="554" t="s">
        <v>56</v>
      </c>
      <c r="E4" s="554" t="s">
        <v>57</v>
      </c>
      <c r="F4" s="554" t="s">
        <v>58</v>
      </c>
      <c r="G4" s="554" t="s">
        <v>59</v>
      </c>
      <c r="H4" s="554" t="s">
        <v>60</v>
      </c>
      <c r="I4" s="554" t="s">
        <v>61</v>
      </c>
      <c r="J4" s="554" t="s">
        <v>62</v>
      </c>
      <c r="K4" s="554" t="s">
        <v>63</v>
      </c>
      <c r="L4" s="552" t="s">
        <v>64</v>
      </c>
    </row>
    <row r="5" spans="1:12" s="27" customFormat="1" ht="12" customHeight="1" x14ac:dyDescent="0.15">
      <c r="A5" s="28" t="s">
        <v>54</v>
      </c>
      <c r="B5" s="560"/>
      <c r="C5" s="29" t="s">
        <v>54</v>
      </c>
      <c r="D5" s="560"/>
      <c r="E5" s="560"/>
      <c r="F5" s="560"/>
      <c r="G5" s="560"/>
      <c r="H5" s="560"/>
      <c r="I5" s="560"/>
      <c r="J5" s="560"/>
      <c r="K5" s="560"/>
      <c r="L5" s="559"/>
    </row>
    <row r="6" spans="1:12" ht="12" customHeight="1" x14ac:dyDescent="0.15">
      <c r="A6" s="79">
        <v>1</v>
      </c>
      <c r="B6" s="32">
        <v>0.01</v>
      </c>
      <c r="C6" s="32">
        <v>1.0000000000000001E-5</v>
      </c>
      <c r="D6" s="32">
        <v>0.39369999999999999</v>
      </c>
      <c r="E6" s="32">
        <v>3.2809999999999999E-2</v>
      </c>
      <c r="F6" s="32">
        <v>1.094E-2</v>
      </c>
      <c r="G6" s="33" t="s">
        <v>65</v>
      </c>
      <c r="H6" s="32">
        <v>2.64E-2</v>
      </c>
      <c r="I6" s="32">
        <v>3.3000000000000002E-2</v>
      </c>
      <c r="J6" s="32">
        <v>5.4999999999999997E-3</v>
      </c>
      <c r="K6" s="33" t="s">
        <v>65</v>
      </c>
      <c r="L6" s="34" t="s">
        <v>65</v>
      </c>
    </row>
    <row r="7" spans="1:12" ht="12" customHeight="1" x14ac:dyDescent="0.15">
      <c r="A7" s="31">
        <v>100</v>
      </c>
      <c r="B7" s="80">
        <v>1</v>
      </c>
      <c r="C7" s="32">
        <v>1E-3</v>
      </c>
      <c r="D7" s="32">
        <v>39.369999999999997</v>
      </c>
      <c r="E7" s="32">
        <v>3.2808299999999999</v>
      </c>
      <c r="F7" s="32">
        <v>1.0935999999999999</v>
      </c>
      <c r="G7" s="32">
        <v>6.2E-4</v>
      </c>
      <c r="H7" s="32">
        <v>2.64</v>
      </c>
      <c r="I7" s="32">
        <v>3.3</v>
      </c>
      <c r="J7" s="32">
        <v>0.55000000000000004</v>
      </c>
      <c r="K7" s="32">
        <v>9.1999999999999998E-3</v>
      </c>
      <c r="L7" s="35">
        <v>2.5000000000000001E-4</v>
      </c>
    </row>
    <row r="8" spans="1:12" ht="12" customHeight="1" x14ac:dyDescent="0.15">
      <c r="A8" s="31">
        <v>100000</v>
      </c>
      <c r="B8" s="32">
        <v>1000</v>
      </c>
      <c r="C8" s="80">
        <v>1</v>
      </c>
      <c r="D8" s="33" t="s">
        <v>65</v>
      </c>
      <c r="E8" s="32">
        <v>3280.8</v>
      </c>
      <c r="F8" s="32">
        <v>1093.5999999999999</v>
      </c>
      <c r="G8" s="32">
        <v>0.62136999999999998</v>
      </c>
      <c r="H8" s="32">
        <v>2640</v>
      </c>
      <c r="I8" s="32">
        <v>3300</v>
      </c>
      <c r="J8" s="32">
        <v>550</v>
      </c>
      <c r="K8" s="32">
        <v>9.1667000000000005</v>
      </c>
      <c r="L8" s="35">
        <v>0.25463000000000002</v>
      </c>
    </row>
    <row r="9" spans="1:12" ht="12" customHeight="1" x14ac:dyDescent="0.15">
      <c r="A9" s="36">
        <v>2.54</v>
      </c>
      <c r="B9" s="32">
        <v>2.5399999999999999E-2</v>
      </c>
      <c r="C9" s="33" t="s">
        <v>65</v>
      </c>
      <c r="D9" s="80">
        <v>1</v>
      </c>
      <c r="E9" s="32">
        <v>8.3330000000000001E-2</v>
      </c>
      <c r="F9" s="32">
        <v>2.777E-2</v>
      </c>
      <c r="G9" s="33" t="s">
        <v>65</v>
      </c>
      <c r="H9" s="32">
        <v>6.7059999999999995E-2</v>
      </c>
      <c r="I9" s="32">
        <v>8.3820000000000006E-2</v>
      </c>
      <c r="J9" s="32">
        <v>1.397E-2</v>
      </c>
      <c r="K9" s="33" t="s">
        <v>65</v>
      </c>
      <c r="L9" s="34" t="s">
        <v>65</v>
      </c>
    </row>
    <row r="10" spans="1:12" ht="12" customHeight="1" x14ac:dyDescent="0.15">
      <c r="A10" s="31">
        <v>30.48</v>
      </c>
      <c r="B10" s="32">
        <v>0.30480000000000002</v>
      </c>
      <c r="C10" s="33" t="s">
        <v>65</v>
      </c>
      <c r="D10" s="32">
        <v>12</v>
      </c>
      <c r="E10" s="80">
        <v>1</v>
      </c>
      <c r="F10" s="32">
        <v>0.33333000000000002</v>
      </c>
      <c r="G10" s="33" t="s">
        <v>65</v>
      </c>
      <c r="H10" s="32">
        <v>0.80469000000000002</v>
      </c>
      <c r="I10" s="32">
        <v>1.0058</v>
      </c>
      <c r="J10" s="32">
        <v>0.16763</v>
      </c>
      <c r="K10" s="33" t="s">
        <v>65</v>
      </c>
      <c r="L10" s="34" t="s">
        <v>65</v>
      </c>
    </row>
    <row r="11" spans="1:12" ht="12" customHeight="1" x14ac:dyDescent="0.15">
      <c r="A11" s="37">
        <v>91.44</v>
      </c>
      <c r="B11" s="32">
        <v>0.91439999999999999</v>
      </c>
      <c r="C11" s="33" t="s">
        <v>65</v>
      </c>
      <c r="D11" s="32">
        <v>36</v>
      </c>
      <c r="E11" s="32">
        <v>3</v>
      </c>
      <c r="F11" s="80">
        <v>1</v>
      </c>
      <c r="G11" s="38"/>
      <c r="H11" s="32">
        <v>2.4140000000000001</v>
      </c>
      <c r="I11" s="32">
        <v>3.0175000000000001</v>
      </c>
      <c r="J11" s="32">
        <v>0.50292000000000003</v>
      </c>
      <c r="K11" s="33" t="s">
        <v>65</v>
      </c>
      <c r="L11" s="34" t="s">
        <v>65</v>
      </c>
    </row>
    <row r="12" spans="1:12" ht="12" customHeight="1" x14ac:dyDescent="0.15">
      <c r="A12" s="31">
        <v>160934</v>
      </c>
      <c r="B12" s="32">
        <v>1609.3</v>
      </c>
      <c r="C12" s="32">
        <v>1.6093</v>
      </c>
      <c r="D12" s="32">
        <v>63360</v>
      </c>
      <c r="E12" s="32">
        <v>5280</v>
      </c>
      <c r="F12" s="32">
        <v>1760</v>
      </c>
      <c r="G12" s="80">
        <v>1</v>
      </c>
      <c r="H12" s="32">
        <v>4248.6400000000003</v>
      </c>
      <c r="I12" s="32">
        <v>5310.8</v>
      </c>
      <c r="J12" s="32">
        <v>885.12</v>
      </c>
      <c r="K12" s="32">
        <v>14.752000000000001</v>
      </c>
      <c r="L12" s="35">
        <v>0.40977999999999998</v>
      </c>
    </row>
    <row r="13" spans="1:12" ht="12" customHeight="1" x14ac:dyDescent="0.15">
      <c r="A13" s="31">
        <v>37.878999999999998</v>
      </c>
      <c r="B13" s="32">
        <v>0.37879000000000002</v>
      </c>
      <c r="C13" s="32">
        <v>3.8000000000000002E-4</v>
      </c>
      <c r="D13" s="32">
        <v>14.913</v>
      </c>
      <c r="E13" s="32">
        <v>1.2426999999999999</v>
      </c>
      <c r="F13" s="32">
        <v>0.41425000000000001</v>
      </c>
      <c r="G13" s="33" t="s">
        <v>65</v>
      </c>
      <c r="H13" s="80">
        <v>1</v>
      </c>
      <c r="I13" s="32">
        <v>1.25</v>
      </c>
      <c r="J13" s="32">
        <v>0.20824999999999999</v>
      </c>
      <c r="K13" s="33" t="s">
        <v>65</v>
      </c>
      <c r="L13" s="34" t="s">
        <v>65</v>
      </c>
    </row>
    <row r="14" spans="1:12" ht="12" customHeight="1" x14ac:dyDescent="0.15">
      <c r="A14" s="31">
        <v>30.303000000000001</v>
      </c>
      <c r="B14" s="32">
        <v>0.30303000000000002</v>
      </c>
      <c r="C14" s="32">
        <v>2.9999999999999997E-4</v>
      </c>
      <c r="D14" s="32">
        <v>11.93</v>
      </c>
      <c r="E14" s="32">
        <v>0.99419999999999997</v>
      </c>
      <c r="F14" s="32">
        <v>0.33139999999999997</v>
      </c>
      <c r="G14" s="33" t="s">
        <v>65</v>
      </c>
      <c r="H14" s="32">
        <v>0.8</v>
      </c>
      <c r="I14" s="80">
        <v>1</v>
      </c>
      <c r="J14" s="32">
        <v>0.16667000000000001</v>
      </c>
      <c r="K14" s="33" t="s">
        <v>65</v>
      </c>
      <c r="L14" s="34" t="s">
        <v>65</v>
      </c>
    </row>
    <row r="15" spans="1:12" ht="12" customHeight="1" x14ac:dyDescent="0.15">
      <c r="A15" s="31">
        <v>181.82</v>
      </c>
      <c r="B15" s="32">
        <v>1.8182</v>
      </c>
      <c r="C15" s="32">
        <v>1.82E-3</v>
      </c>
      <c r="D15" s="32">
        <v>71.581999999999994</v>
      </c>
      <c r="E15" s="32">
        <v>5.9652000000000003</v>
      </c>
      <c r="F15" s="32">
        <v>1.9883999999999999</v>
      </c>
      <c r="G15" s="33" t="s">
        <v>65</v>
      </c>
      <c r="H15" s="32">
        <v>4.8</v>
      </c>
      <c r="I15" s="32">
        <v>6</v>
      </c>
      <c r="J15" s="80">
        <v>1</v>
      </c>
      <c r="K15" s="32">
        <v>1.6670000000000001E-2</v>
      </c>
      <c r="L15" s="35">
        <v>4.6000000000000001E-4</v>
      </c>
    </row>
    <row r="16" spans="1:12" ht="12" customHeight="1" x14ac:dyDescent="0.15">
      <c r="A16" s="31">
        <v>10909</v>
      </c>
      <c r="B16" s="32">
        <v>109.09</v>
      </c>
      <c r="C16" s="32">
        <v>0.10909000000000001</v>
      </c>
      <c r="D16" s="32">
        <v>4295.04</v>
      </c>
      <c r="E16" s="32">
        <v>357.92</v>
      </c>
      <c r="F16" s="39">
        <v>119.3</v>
      </c>
      <c r="G16" s="32">
        <v>6.7780000000000007E-2</v>
      </c>
      <c r="H16" s="32">
        <v>288</v>
      </c>
      <c r="I16" s="32">
        <v>360</v>
      </c>
      <c r="J16" s="32">
        <v>60</v>
      </c>
      <c r="K16" s="80">
        <v>1</v>
      </c>
      <c r="L16" s="35">
        <v>2.7779999999999999E-2</v>
      </c>
    </row>
    <row r="17" spans="1:12" ht="12" customHeight="1" x14ac:dyDescent="0.15">
      <c r="A17" s="40">
        <v>392730</v>
      </c>
      <c r="B17" s="41">
        <v>3927.3</v>
      </c>
      <c r="C17" s="41">
        <v>3.9272999999999998</v>
      </c>
      <c r="D17" s="41">
        <v>154620</v>
      </c>
      <c r="E17" s="41">
        <v>12885</v>
      </c>
      <c r="F17" s="41">
        <v>4295</v>
      </c>
      <c r="G17" s="41">
        <v>2.4403000000000001</v>
      </c>
      <c r="H17" s="41">
        <v>10368</v>
      </c>
      <c r="I17" s="41">
        <v>12960</v>
      </c>
      <c r="J17" s="41">
        <v>2160</v>
      </c>
      <c r="K17" s="41">
        <v>36</v>
      </c>
      <c r="L17" s="81">
        <v>1</v>
      </c>
    </row>
    <row r="18" spans="1:12" ht="7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15">
      <c r="A19" s="548" t="s">
        <v>66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</row>
    <row r="20" spans="1:12" s="27" customFormat="1" ht="12" customHeight="1" x14ac:dyDescent="0.15">
      <c r="A20" s="42" t="s">
        <v>67</v>
      </c>
      <c r="B20" s="554" t="s">
        <v>68</v>
      </c>
      <c r="C20" s="554" t="s">
        <v>69</v>
      </c>
      <c r="D20" s="26" t="s">
        <v>70</v>
      </c>
      <c r="E20" s="26" t="s">
        <v>67</v>
      </c>
      <c r="F20" s="26" t="s">
        <v>71</v>
      </c>
      <c r="G20" s="554" t="s">
        <v>72</v>
      </c>
      <c r="H20" s="26" t="s">
        <v>73</v>
      </c>
      <c r="I20" s="554" t="s">
        <v>74</v>
      </c>
      <c r="J20" s="554" t="s">
        <v>75</v>
      </c>
      <c r="K20" s="554" t="s">
        <v>76</v>
      </c>
      <c r="L20" s="552" t="s">
        <v>77</v>
      </c>
    </row>
    <row r="21" spans="1:12" s="27" customFormat="1" ht="12" customHeight="1" x14ac:dyDescent="0.15">
      <c r="A21" s="28" t="s">
        <v>78</v>
      </c>
      <c r="B21" s="560"/>
      <c r="C21" s="560"/>
      <c r="D21" s="29" t="s">
        <v>78</v>
      </c>
      <c r="E21" s="29" t="s">
        <v>79</v>
      </c>
      <c r="F21" s="29" t="s">
        <v>80</v>
      </c>
      <c r="G21" s="560"/>
      <c r="H21" s="29" t="s">
        <v>81</v>
      </c>
      <c r="I21" s="560"/>
      <c r="J21" s="560"/>
      <c r="K21" s="560"/>
      <c r="L21" s="559"/>
    </row>
    <row r="22" spans="1:12" ht="12" customHeight="1" x14ac:dyDescent="0.15">
      <c r="A22" s="82">
        <v>1</v>
      </c>
      <c r="B22" s="44">
        <v>0.01</v>
      </c>
      <c r="C22" s="44">
        <v>1E-4</v>
      </c>
      <c r="D22" s="44">
        <v>9.9999999999999995E-7</v>
      </c>
      <c r="E22" s="44">
        <v>10.763999999999999</v>
      </c>
      <c r="F22" s="44">
        <v>1.196</v>
      </c>
      <c r="G22" s="44">
        <v>2.4699999999999999E-4</v>
      </c>
      <c r="H22" s="33" t="s">
        <v>82</v>
      </c>
      <c r="I22" s="44">
        <v>10.89</v>
      </c>
      <c r="J22" s="44">
        <v>0.30249999999999999</v>
      </c>
      <c r="K22" s="44">
        <v>1.008E-3</v>
      </c>
      <c r="L22" s="45">
        <v>1.008E-3</v>
      </c>
    </row>
    <row r="23" spans="1:12" ht="12" customHeight="1" x14ac:dyDescent="0.15">
      <c r="A23" s="43">
        <v>100</v>
      </c>
      <c r="B23" s="83">
        <v>1</v>
      </c>
      <c r="C23" s="44">
        <v>0.01</v>
      </c>
      <c r="D23" s="44">
        <v>1E-4</v>
      </c>
      <c r="E23" s="44">
        <v>1076.4000000000001</v>
      </c>
      <c r="F23" s="44">
        <v>119.6</v>
      </c>
      <c r="G23" s="44">
        <v>2.4711E-2</v>
      </c>
      <c r="H23" s="44">
        <v>3.8999999999999999E-5</v>
      </c>
      <c r="I23" s="44">
        <v>1089</v>
      </c>
      <c r="J23" s="44">
        <v>30.25</v>
      </c>
      <c r="K23" s="44">
        <v>0.10083</v>
      </c>
      <c r="L23" s="45">
        <v>1.0083E-2</v>
      </c>
    </row>
    <row r="24" spans="1:12" ht="12" customHeight="1" x14ac:dyDescent="0.15">
      <c r="A24" s="43">
        <v>10000</v>
      </c>
      <c r="B24" s="44">
        <v>100</v>
      </c>
      <c r="C24" s="83">
        <v>1</v>
      </c>
      <c r="D24" s="44">
        <v>0.01</v>
      </c>
      <c r="E24" s="33" t="s">
        <v>82</v>
      </c>
      <c r="F24" s="44">
        <v>11960</v>
      </c>
      <c r="G24" s="44">
        <v>2.4710999999999999</v>
      </c>
      <c r="H24" s="44">
        <v>3.8609999999999998E-3</v>
      </c>
      <c r="I24" s="44">
        <v>108900</v>
      </c>
      <c r="J24" s="44">
        <v>3025</v>
      </c>
      <c r="K24" s="44">
        <v>10.083</v>
      </c>
      <c r="L24" s="45">
        <v>1.0083</v>
      </c>
    </row>
    <row r="25" spans="1:12" ht="12" customHeight="1" x14ac:dyDescent="0.15">
      <c r="A25" s="43">
        <v>1000000</v>
      </c>
      <c r="B25" s="44">
        <v>10000</v>
      </c>
      <c r="C25" s="44">
        <v>100</v>
      </c>
      <c r="D25" s="83">
        <v>1</v>
      </c>
      <c r="E25" s="33" t="s">
        <v>82</v>
      </c>
      <c r="F25" s="33" t="s">
        <v>82</v>
      </c>
      <c r="G25" s="44">
        <v>247.11</v>
      </c>
      <c r="H25" s="44">
        <v>0.3861</v>
      </c>
      <c r="I25" s="44">
        <v>10890000</v>
      </c>
      <c r="J25" s="44">
        <v>302500</v>
      </c>
      <c r="K25" s="44">
        <v>1008.3</v>
      </c>
      <c r="L25" s="45">
        <v>100.83</v>
      </c>
    </row>
    <row r="26" spans="1:12" ht="12" customHeight="1" x14ac:dyDescent="0.15">
      <c r="A26" s="43">
        <v>9.2902999999999999E-2</v>
      </c>
      <c r="B26" s="44">
        <v>9.2900000000000003E-4</v>
      </c>
      <c r="C26" s="44">
        <v>9.3000000000000007E-6</v>
      </c>
      <c r="D26" s="33" t="s">
        <v>82</v>
      </c>
      <c r="E26" s="83">
        <v>1</v>
      </c>
      <c r="F26" s="44">
        <v>0.11</v>
      </c>
      <c r="G26" s="33" t="s">
        <v>82</v>
      </c>
      <c r="H26" s="33" t="s">
        <v>82</v>
      </c>
      <c r="I26" s="44">
        <v>1.0117</v>
      </c>
      <c r="J26" s="44">
        <v>2.81E-2</v>
      </c>
      <c r="K26" s="33" t="s">
        <v>82</v>
      </c>
      <c r="L26" s="34" t="s">
        <v>82</v>
      </c>
    </row>
    <row r="27" spans="1:12" ht="12" customHeight="1" x14ac:dyDescent="0.15">
      <c r="A27" s="43">
        <v>0.83613000000000004</v>
      </c>
      <c r="B27" s="44">
        <v>8.3610000000000004E-3</v>
      </c>
      <c r="C27" s="44">
        <v>8.3999999999999995E-5</v>
      </c>
      <c r="D27" s="33" t="s">
        <v>82</v>
      </c>
      <c r="E27" s="44">
        <v>9</v>
      </c>
      <c r="F27" s="83">
        <v>1</v>
      </c>
      <c r="G27" s="33" t="s">
        <v>82</v>
      </c>
      <c r="H27" s="33" t="s">
        <v>82</v>
      </c>
      <c r="I27" s="44">
        <v>9.1054999999999993</v>
      </c>
      <c r="J27" s="44">
        <v>0.25292999999999999</v>
      </c>
      <c r="K27" s="33" t="s">
        <v>82</v>
      </c>
      <c r="L27" s="34" t="s">
        <v>82</v>
      </c>
    </row>
    <row r="28" spans="1:12" ht="12" customHeight="1" x14ac:dyDescent="0.15">
      <c r="A28" s="43">
        <v>4046.8</v>
      </c>
      <c r="B28" s="44">
        <v>40.468000000000004</v>
      </c>
      <c r="C28" s="44">
        <v>0.40467999999999998</v>
      </c>
      <c r="D28" s="44">
        <v>4.0470000000000002E-3</v>
      </c>
      <c r="E28" s="44">
        <v>43560</v>
      </c>
      <c r="F28" s="44">
        <v>4840</v>
      </c>
      <c r="G28" s="83">
        <v>1</v>
      </c>
      <c r="H28" s="44">
        <v>1.56E-3</v>
      </c>
      <c r="I28" s="33" t="s">
        <v>82</v>
      </c>
      <c r="J28" s="33" t="s">
        <v>82</v>
      </c>
      <c r="K28" s="44">
        <v>4.0804299999999998</v>
      </c>
      <c r="L28" s="45">
        <v>0.40804000000000001</v>
      </c>
    </row>
    <row r="29" spans="1:12" ht="12" customHeight="1" x14ac:dyDescent="0.15">
      <c r="A29" s="43">
        <v>2589998</v>
      </c>
      <c r="B29" s="44">
        <v>25899</v>
      </c>
      <c r="C29" s="44">
        <v>258.99</v>
      </c>
      <c r="D29" s="44">
        <v>2.5899000000000001</v>
      </c>
      <c r="E29" s="33" t="s">
        <v>82</v>
      </c>
      <c r="F29" s="44">
        <v>3097600</v>
      </c>
      <c r="G29" s="44">
        <v>640</v>
      </c>
      <c r="H29" s="83">
        <v>1</v>
      </c>
      <c r="I29" s="33" t="s">
        <v>82</v>
      </c>
      <c r="J29" s="33" t="s">
        <v>82</v>
      </c>
      <c r="K29" s="44">
        <v>2611.5</v>
      </c>
      <c r="L29" s="45">
        <v>261.14999999999998</v>
      </c>
    </row>
    <row r="30" spans="1:12" ht="12" customHeight="1" x14ac:dyDescent="0.15">
      <c r="A30" s="43">
        <v>9.1827000000000006E-2</v>
      </c>
      <c r="B30" s="44">
        <v>9.1799999999999998E-4</v>
      </c>
      <c r="C30" s="44">
        <v>9.2E-5</v>
      </c>
      <c r="D30" s="33" t="s">
        <v>82</v>
      </c>
      <c r="E30" s="44">
        <v>0.98846000000000001</v>
      </c>
      <c r="F30" s="44">
        <v>0.10982</v>
      </c>
      <c r="G30" s="33" t="s">
        <v>82</v>
      </c>
      <c r="H30" s="33" t="s">
        <v>82</v>
      </c>
      <c r="I30" s="83">
        <v>1</v>
      </c>
      <c r="J30" s="44">
        <v>2.7779999999999999E-2</v>
      </c>
      <c r="K30" s="33" t="s">
        <v>82</v>
      </c>
      <c r="L30" s="34" t="s">
        <v>82</v>
      </c>
    </row>
    <row r="31" spans="1:12" ht="12" customHeight="1" x14ac:dyDescent="0.15">
      <c r="A31" s="43">
        <v>3.3058000000000001</v>
      </c>
      <c r="B31" s="44">
        <v>3.3057999999999997E-2</v>
      </c>
      <c r="C31" s="44">
        <v>3.3100000000000002E-4</v>
      </c>
      <c r="D31" s="44">
        <v>3.0000000000000001E-6</v>
      </c>
      <c r="E31" s="44">
        <v>35.582999999999998</v>
      </c>
      <c r="F31" s="44">
        <v>3.9537</v>
      </c>
      <c r="G31" s="33" t="s">
        <v>82</v>
      </c>
      <c r="H31" s="33" t="s">
        <v>82</v>
      </c>
      <c r="I31" s="44">
        <v>36</v>
      </c>
      <c r="J31" s="83">
        <v>1</v>
      </c>
      <c r="K31" s="44">
        <v>3.3300000000000001E-3</v>
      </c>
      <c r="L31" s="45">
        <v>3.3E-4</v>
      </c>
    </row>
    <row r="32" spans="1:12" ht="12" customHeight="1" x14ac:dyDescent="0.15">
      <c r="A32" s="43">
        <v>991.74</v>
      </c>
      <c r="B32" s="44">
        <v>9.9174000000000007</v>
      </c>
      <c r="C32" s="44">
        <v>9.9173999999999998E-2</v>
      </c>
      <c r="D32" s="44">
        <v>9.9200000000000004E-4</v>
      </c>
      <c r="E32" s="33" t="s">
        <v>82</v>
      </c>
      <c r="F32" s="44">
        <v>1186.0999999999999</v>
      </c>
      <c r="G32" s="44">
        <v>0.24506</v>
      </c>
      <c r="H32" s="44">
        <v>3.8200000000000002E-4</v>
      </c>
      <c r="I32" s="44">
        <v>10800</v>
      </c>
      <c r="J32" s="44">
        <v>300</v>
      </c>
      <c r="K32" s="83">
        <v>1</v>
      </c>
      <c r="L32" s="45">
        <v>0.1</v>
      </c>
    </row>
    <row r="33" spans="1:12" ht="12" customHeight="1" x14ac:dyDescent="0.15">
      <c r="A33" s="46">
        <v>9917.36</v>
      </c>
      <c r="B33" s="47">
        <v>99.173599999999993</v>
      </c>
      <c r="C33" s="47">
        <v>0.99173599999999995</v>
      </c>
      <c r="D33" s="47">
        <v>9.9170000000000005E-3</v>
      </c>
      <c r="E33" s="48" t="s">
        <v>82</v>
      </c>
      <c r="F33" s="47">
        <v>11861</v>
      </c>
      <c r="G33" s="47">
        <v>2.4506999999999999</v>
      </c>
      <c r="H33" s="47">
        <v>3.8289999999999999E-3</v>
      </c>
      <c r="I33" s="47">
        <v>108000</v>
      </c>
      <c r="J33" s="47">
        <v>3000</v>
      </c>
      <c r="K33" s="47">
        <v>10</v>
      </c>
      <c r="L33" s="84">
        <v>1</v>
      </c>
    </row>
    <row r="34" spans="1:12" ht="7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15">
      <c r="A35" s="548" t="s">
        <v>83</v>
      </c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</row>
    <row r="36" spans="1:12" ht="10.5" customHeight="1" x14ac:dyDescent="0.15">
      <c r="A36" s="49" t="s">
        <v>84</v>
      </c>
      <c r="B36" s="26" t="s">
        <v>85</v>
      </c>
      <c r="C36" s="549" t="s">
        <v>86</v>
      </c>
      <c r="D36" s="549" t="s">
        <v>87</v>
      </c>
      <c r="E36" s="549" t="s">
        <v>88</v>
      </c>
      <c r="F36" s="549" t="s">
        <v>89</v>
      </c>
      <c r="G36" s="50"/>
      <c r="H36" s="50"/>
      <c r="I36" s="50"/>
      <c r="J36" s="50"/>
      <c r="K36" s="50"/>
      <c r="L36" s="51"/>
    </row>
    <row r="37" spans="1:12" ht="10.5" customHeight="1" x14ac:dyDescent="0.15">
      <c r="A37" s="52" t="s">
        <v>90</v>
      </c>
      <c r="B37" s="53" t="s">
        <v>78</v>
      </c>
      <c r="C37" s="550"/>
      <c r="D37" s="550"/>
      <c r="E37" s="550"/>
      <c r="F37" s="550"/>
      <c r="G37" s="53" t="s">
        <v>91</v>
      </c>
      <c r="H37" s="53" t="s">
        <v>92</v>
      </c>
      <c r="I37" s="53" t="s">
        <v>93</v>
      </c>
      <c r="J37" s="53" t="s">
        <v>94</v>
      </c>
      <c r="K37" s="53" t="s">
        <v>95</v>
      </c>
      <c r="L37" s="54" t="s">
        <v>96</v>
      </c>
    </row>
    <row r="38" spans="1:12" ht="10.5" customHeight="1" x14ac:dyDescent="0.15">
      <c r="A38" s="55" t="s">
        <v>97</v>
      </c>
      <c r="B38" s="56" t="s">
        <v>98</v>
      </c>
      <c r="C38" s="551"/>
      <c r="D38" s="551"/>
      <c r="E38" s="551"/>
      <c r="F38" s="551"/>
      <c r="G38" s="29"/>
      <c r="H38" s="29"/>
      <c r="I38" s="29"/>
      <c r="J38" s="29"/>
      <c r="K38" s="29"/>
      <c r="L38" s="30"/>
    </row>
    <row r="39" spans="1:12" ht="12" customHeight="1" x14ac:dyDescent="0.15">
      <c r="A39" s="79">
        <v>1</v>
      </c>
      <c r="B39" s="32">
        <v>1E-3</v>
      </c>
      <c r="C39" s="32">
        <v>9.9999999999999995E-7</v>
      </c>
      <c r="D39" s="32">
        <v>6.1024000000000002E-2</v>
      </c>
      <c r="E39" s="32">
        <v>3.4999999999999997E-5</v>
      </c>
      <c r="F39" s="33" t="s">
        <v>99</v>
      </c>
      <c r="G39" s="33" t="s">
        <v>99</v>
      </c>
      <c r="H39" s="33" t="s">
        <v>99</v>
      </c>
      <c r="I39" s="32">
        <v>4.0000000000000003E-5</v>
      </c>
      <c r="J39" s="33" t="s">
        <v>99</v>
      </c>
      <c r="K39" s="33" t="s">
        <v>99</v>
      </c>
      <c r="L39" s="34" t="s">
        <v>99</v>
      </c>
    </row>
    <row r="40" spans="1:12" ht="12" customHeight="1" x14ac:dyDescent="0.15">
      <c r="A40" s="31">
        <v>1000</v>
      </c>
      <c r="B40" s="80">
        <v>1</v>
      </c>
      <c r="C40" s="32">
        <v>1E-3</v>
      </c>
      <c r="D40" s="32">
        <v>61.024000000000001</v>
      </c>
      <c r="E40" s="32">
        <v>3.5310000000000001E-2</v>
      </c>
      <c r="F40" s="33" t="s">
        <v>99</v>
      </c>
      <c r="G40" s="32">
        <v>2.1133999999999999</v>
      </c>
      <c r="H40" s="32">
        <v>0.26417000000000002</v>
      </c>
      <c r="I40" s="32">
        <v>3.594E-2</v>
      </c>
      <c r="J40" s="32">
        <v>0.55435000000000001</v>
      </c>
      <c r="K40" s="33" t="s">
        <v>99</v>
      </c>
      <c r="L40" s="34" t="s">
        <v>99</v>
      </c>
    </row>
    <row r="41" spans="1:12" ht="12" customHeight="1" x14ac:dyDescent="0.15">
      <c r="A41" s="31">
        <v>1000000</v>
      </c>
      <c r="B41" s="32">
        <v>1000</v>
      </c>
      <c r="C41" s="80">
        <v>1</v>
      </c>
      <c r="D41" s="33">
        <v>61024</v>
      </c>
      <c r="E41" s="32">
        <v>35.314999999999998</v>
      </c>
      <c r="F41" s="32">
        <v>1.3079499999999999</v>
      </c>
      <c r="G41" s="32">
        <v>2113.4</v>
      </c>
      <c r="H41" s="32">
        <v>264.17</v>
      </c>
      <c r="I41" s="32">
        <v>35.936999999999998</v>
      </c>
      <c r="J41" s="33" t="s">
        <v>99</v>
      </c>
      <c r="K41" s="32">
        <v>5.5434999999999999</v>
      </c>
      <c r="L41" s="35">
        <v>0.16636999999999999</v>
      </c>
    </row>
    <row r="42" spans="1:12" ht="12" customHeight="1" x14ac:dyDescent="0.15">
      <c r="A42" s="37">
        <v>16.387</v>
      </c>
      <c r="B42" s="32">
        <v>1.6379999999999999E-2</v>
      </c>
      <c r="C42" s="33">
        <v>1.5999999999999999E-5</v>
      </c>
      <c r="D42" s="80">
        <v>1</v>
      </c>
      <c r="E42" s="33" t="s">
        <v>99</v>
      </c>
      <c r="F42" s="33" t="s">
        <v>99</v>
      </c>
      <c r="G42" s="33" t="s">
        <v>99</v>
      </c>
      <c r="H42" s="33" t="s">
        <v>99</v>
      </c>
      <c r="I42" s="33" t="s">
        <v>99</v>
      </c>
      <c r="J42" s="33" t="s">
        <v>99</v>
      </c>
      <c r="K42" s="33" t="s">
        <v>99</v>
      </c>
      <c r="L42" s="34" t="s">
        <v>99</v>
      </c>
    </row>
    <row r="43" spans="1:12" ht="12" customHeight="1" x14ac:dyDescent="0.15">
      <c r="A43" s="31">
        <v>28317</v>
      </c>
      <c r="B43" s="32">
        <v>28.317</v>
      </c>
      <c r="C43" s="33">
        <v>2.8309999999999998E-2</v>
      </c>
      <c r="D43" s="32">
        <v>1728</v>
      </c>
      <c r="E43" s="80">
        <v>1</v>
      </c>
      <c r="F43" s="32">
        <v>3.7039999999999997E-2</v>
      </c>
      <c r="G43" s="33" t="s">
        <v>99</v>
      </c>
      <c r="H43" s="32">
        <v>7.4805000000000001</v>
      </c>
      <c r="I43" s="32">
        <v>1.0176000000000001</v>
      </c>
      <c r="J43" s="32">
        <v>15.698</v>
      </c>
      <c r="K43" s="33">
        <v>0.15698000000000001</v>
      </c>
      <c r="L43" s="34" t="s">
        <v>99</v>
      </c>
    </row>
    <row r="44" spans="1:12" ht="12" customHeight="1" x14ac:dyDescent="0.15">
      <c r="A44" s="57">
        <v>764559.8</v>
      </c>
      <c r="B44" s="32">
        <v>764.53</v>
      </c>
      <c r="C44" s="33">
        <v>0.76453000000000004</v>
      </c>
      <c r="D44" s="32">
        <v>46656</v>
      </c>
      <c r="E44" s="32">
        <v>27</v>
      </c>
      <c r="F44" s="80">
        <v>1</v>
      </c>
      <c r="G44" s="33" t="s">
        <v>65</v>
      </c>
      <c r="H44" s="32">
        <v>201.97</v>
      </c>
      <c r="I44" s="32">
        <v>27.475000000000001</v>
      </c>
      <c r="J44" s="32">
        <v>423.83</v>
      </c>
      <c r="K44" s="33">
        <v>4.2382999999999997</v>
      </c>
      <c r="L44" s="34">
        <v>0.12719</v>
      </c>
    </row>
    <row r="45" spans="1:12" ht="12" customHeight="1" x14ac:dyDescent="0.15">
      <c r="A45" s="31">
        <v>473.18</v>
      </c>
      <c r="B45" s="32">
        <v>0.47317999999999999</v>
      </c>
      <c r="C45" s="33" t="s">
        <v>65</v>
      </c>
      <c r="D45" s="32">
        <v>28.875</v>
      </c>
      <c r="E45" s="33" t="s">
        <v>65</v>
      </c>
      <c r="F45" s="33" t="s">
        <v>65</v>
      </c>
      <c r="G45" s="80">
        <v>1</v>
      </c>
      <c r="H45" s="32">
        <v>0.125</v>
      </c>
      <c r="I45" s="33" t="s">
        <v>65</v>
      </c>
      <c r="J45" s="32">
        <v>0.26230999999999999</v>
      </c>
      <c r="K45" s="33" t="s">
        <v>65</v>
      </c>
      <c r="L45" s="34" t="s">
        <v>65</v>
      </c>
    </row>
    <row r="46" spans="1:12" ht="12" customHeight="1" x14ac:dyDescent="0.15">
      <c r="A46" s="31">
        <v>3785.4</v>
      </c>
      <c r="B46" s="32">
        <v>3.7854000000000001</v>
      </c>
      <c r="C46" s="32">
        <v>3.7799999999999999E-3</v>
      </c>
      <c r="D46" s="32">
        <v>231</v>
      </c>
      <c r="E46" s="32">
        <v>0.13367999999999999</v>
      </c>
      <c r="F46" s="33" t="s">
        <v>65</v>
      </c>
      <c r="G46" s="33">
        <v>8</v>
      </c>
      <c r="H46" s="80">
        <v>1</v>
      </c>
      <c r="I46" s="32">
        <v>0.13603999999999999</v>
      </c>
      <c r="J46" s="32">
        <v>2.0985</v>
      </c>
      <c r="K46" s="33">
        <v>2.0985E-2</v>
      </c>
      <c r="L46" s="34" t="s">
        <v>65</v>
      </c>
    </row>
    <row r="47" spans="1:12" ht="12" customHeight="1" x14ac:dyDescent="0.15">
      <c r="A47" s="31">
        <v>27826</v>
      </c>
      <c r="B47" s="32">
        <v>27.826000000000001</v>
      </c>
      <c r="C47" s="32">
        <v>2.7830000000000001E-2</v>
      </c>
      <c r="D47" s="32">
        <v>1698.1</v>
      </c>
      <c r="E47" s="32">
        <v>0.98273999999999995</v>
      </c>
      <c r="F47" s="32">
        <v>3.6700000000000003E-2</v>
      </c>
      <c r="G47" s="33" t="s">
        <v>65</v>
      </c>
      <c r="H47" s="32">
        <v>7.3509000000000002</v>
      </c>
      <c r="I47" s="80">
        <v>1</v>
      </c>
      <c r="J47" s="32">
        <v>15.426</v>
      </c>
      <c r="K47" s="33">
        <v>0.15426000000000001</v>
      </c>
      <c r="L47" s="34">
        <v>4.6299999999999996E-3</v>
      </c>
    </row>
    <row r="48" spans="1:12" ht="12" customHeight="1" x14ac:dyDescent="0.15">
      <c r="A48" s="31">
        <v>1803.9</v>
      </c>
      <c r="B48" s="32">
        <v>1.8039000000000001</v>
      </c>
      <c r="C48" s="33" t="s">
        <v>65</v>
      </c>
      <c r="D48" s="32">
        <v>110.08</v>
      </c>
      <c r="E48" s="32">
        <v>6.3703999999999997E-2</v>
      </c>
      <c r="F48" s="33" t="s">
        <v>65</v>
      </c>
      <c r="G48" s="33">
        <v>3.8123</v>
      </c>
      <c r="H48" s="32">
        <v>0.47654000000000002</v>
      </c>
      <c r="I48" s="32">
        <v>6.4826999999999996E-2</v>
      </c>
      <c r="J48" s="80">
        <v>1</v>
      </c>
      <c r="K48" s="32">
        <v>0.01</v>
      </c>
      <c r="L48" s="35">
        <v>2.9999999999999997E-4</v>
      </c>
    </row>
    <row r="49" spans="1:12" ht="12" customHeight="1" x14ac:dyDescent="0.15">
      <c r="A49" s="31">
        <v>180390</v>
      </c>
      <c r="B49" s="32">
        <v>180.39</v>
      </c>
      <c r="C49" s="32">
        <v>0.18038999999999999</v>
      </c>
      <c r="D49" s="32">
        <v>11008</v>
      </c>
      <c r="E49" s="32">
        <v>6.3704000000000001</v>
      </c>
      <c r="F49" s="58">
        <v>0.23668</v>
      </c>
      <c r="G49" s="32">
        <v>381.23</v>
      </c>
      <c r="H49" s="32">
        <v>47.654000000000003</v>
      </c>
      <c r="I49" s="32">
        <v>6.4827000000000004</v>
      </c>
      <c r="J49" s="32">
        <v>100</v>
      </c>
      <c r="K49" s="80">
        <v>1</v>
      </c>
      <c r="L49" s="35">
        <v>3.0009999999999998E-2</v>
      </c>
    </row>
    <row r="50" spans="1:12" ht="12" customHeight="1" x14ac:dyDescent="0.15">
      <c r="A50" s="59" t="s">
        <v>65</v>
      </c>
      <c r="B50" s="41">
        <v>6010.5</v>
      </c>
      <c r="C50" s="41">
        <v>6.0105000000000004</v>
      </c>
      <c r="D50" s="48" t="s">
        <v>65</v>
      </c>
      <c r="E50" s="41">
        <v>212.26</v>
      </c>
      <c r="F50" s="41">
        <v>7.8615000000000004</v>
      </c>
      <c r="G50" s="48" t="s">
        <v>65</v>
      </c>
      <c r="H50" s="48" t="s">
        <v>65</v>
      </c>
      <c r="I50" s="41">
        <v>216</v>
      </c>
      <c r="J50" s="41">
        <v>3331.9</v>
      </c>
      <c r="K50" s="41">
        <v>33.19</v>
      </c>
      <c r="L50" s="81">
        <v>1</v>
      </c>
    </row>
    <row r="51" spans="1:12" ht="7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548" t="s">
        <v>100</v>
      </c>
      <c r="B52" s="548"/>
      <c r="C52" s="548"/>
      <c r="D52" s="548"/>
      <c r="E52" s="548"/>
      <c r="F52" s="548"/>
      <c r="G52" s="548"/>
      <c r="H52" s="548"/>
      <c r="I52" s="548"/>
      <c r="J52" s="548"/>
      <c r="K52" s="548"/>
      <c r="L52" s="548"/>
    </row>
    <row r="53" spans="1:12" ht="12" customHeight="1" x14ac:dyDescent="0.15">
      <c r="A53" s="556" t="s">
        <v>101</v>
      </c>
      <c r="B53" s="554" t="s">
        <v>102</v>
      </c>
      <c r="C53" s="554" t="s">
        <v>103</v>
      </c>
      <c r="D53" s="554" t="s">
        <v>104</v>
      </c>
      <c r="E53" s="554" t="s">
        <v>105</v>
      </c>
      <c r="F53" s="554" t="s">
        <v>106</v>
      </c>
      <c r="G53" s="554" t="s">
        <v>107</v>
      </c>
      <c r="H53" s="554" t="s">
        <v>108</v>
      </c>
      <c r="I53" s="554" t="s">
        <v>109</v>
      </c>
      <c r="J53" s="554" t="s">
        <v>110</v>
      </c>
      <c r="K53" s="552" t="s">
        <v>111</v>
      </c>
    </row>
    <row r="54" spans="1:12" ht="12" customHeight="1" x14ac:dyDescent="0.15">
      <c r="A54" s="557"/>
      <c r="B54" s="555"/>
      <c r="C54" s="558"/>
      <c r="D54" s="555"/>
      <c r="E54" s="555"/>
      <c r="F54" s="555"/>
      <c r="G54" s="555"/>
      <c r="H54" s="555"/>
      <c r="I54" s="555"/>
      <c r="J54" s="555"/>
      <c r="K54" s="553"/>
    </row>
    <row r="55" spans="1:12" ht="12" customHeight="1" x14ac:dyDescent="0.15">
      <c r="A55" s="82">
        <v>1</v>
      </c>
      <c r="B55" s="44">
        <v>1E-3</v>
      </c>
      <c r="C55" s="33" t="s">
        <v>112</v>
      </c>
      <c r="D55" s="44">
        <v>15.432</v>
      </c>
      <c r="E55" s="44">
        <v>3.5270000000000003E-2</v>
      </c>
      <c r="F55" s="44">
        <v>2.2000000000000001E-3</v>
      </c>
      <c r="G55" s="33" t="s">
        <v>112</v>
      </c>
      <c r="H55" s="33" t="s">
        <v>112</v>
      </c>
      <c r="I55" s="44">
        <v>0.26667000000000002</v>
      </c>
      <c r="J55" s="44">
        <v>1.67E-3</v>
      </c>
      <c r="K55" s="34" t="s">
        <v>112</v>
      </c>
    </row>
    <row r="56" spans="1:12" ht="12" customHeight="1" x14ac:dyDescent="0.15">
      <c r="A56" s="43">
        <v>1000</v>
      </c>
      <c r="B56" s="83">
        <v>1</v>
      </c>
      <c r="C56" s="44">
        <v>1E-4</v>
      </c>
      <c r="D56" s="44">
        <v>15432</v>
      </c>
      <c r="E56" s="44">
        <v>35.273000000000003</v>
      </c>
      <c r="F56" s="44">
        <v>2.2046000000000001</v>
      </c>
      <c r="G56" s="44">
        <v>1.1000000000000001E-3</v>
      </c>
      <c r="H56" s="44">
        <v>9.7999999999999997E-4</v>
      </c>
      <c r="I56" s="44">
        <v>266.67</v>
      </c>
      <c r="J56" s="44">
        <v>1.6667000000000001</v>
      </c>
      <c r="K56" s="45">
        <v>0.26667000000000002</v>
      </c>
    </row>
    <row r="57" spans="1:12" ht="12" customHeight="1" x14ac:dyDescent="0.15">
      <c r="A57" s="43">
        <v>1000000</v>
      </c>
      <c r="B57" s="44">
        <v>1000</v>
      </c>
      <c r="C57" s="83">
        <v>1</v>
      </c>
      <c r="D57" s="33" t="s">
        <v>112</v>
      </c>
      <c r="E57" s="33" t="s">
        <v>112</v>
      </c>
      <c r="F57" s="44">
        <v>2204.6</v>
      </c>
      <c r="G57" s="44">
        <v>1.1023000000000001</v>
      </c>
      <c r="H57" s="44">
        <v>0.98421000000000003</v>
      </c>
      <c r="I57" s="33" t="s">
        <v>112</v>
      </c>
      <c r="J57" s="44">
        <v>1666.7</v>
      </c>
      <c r="K57" s="45">
        <v>266.67</v>
      </c>
    </row>
    <row r="58" spans="1:12" ht="12" customHeight="1" x14ac:dyDescent="0.15">
      <c r="A58" s="43">
        <v>6.4799999999999996E-2</v>
      </c>
      <c r="B58" s="33" t="s">
        <v>112</v>
      </c>
      <c r="C58" s="33" t="s">
        <v>112</v>
      </c>
      <c r="D58" s="83">
        <v>1</v>
      </c>
      <c r="E58" s="44">
        <v>2.2899999999999999E-3</v>
      </c>
      <c r="F58" s="44">
        <v>7.4299999999999995E-4</v>
      </c>
      <c r="G58" s="33" t="s">
        <v>112</v>
      </c>
      <c r="H58" s="33" t="s">
        <v>112</v>
      </c>
      <c r="I58" s="44">
        <v>1.728E-2</v>
      </c>
      <c r="J58" s="44">
        <v>1.08E-3</v>
      </c>
      <c r="K58" s="34" t="s">
        <v>112</v>
      </c>
    </row>
    <row r="59" spans="1:12" ht="12" customHeight="1" x14ac:dyDescent="0.15">
      <c r="A59" s="60">
        <v>28.35</v>
      </c>
      <c r="B59" s="44">
        <v>2.835E-2</v>
      </c>
      <c r="C59" s="33" t="s">
        <v>112</v>
      </c>
      <c r="D59" s="44">
        <v>437.5</v>
      </c>
      <c r="E59" s="83">
        <v>1</v>
      </c>
      <c r="F59" s="44">
        <v>6.25E-2</v>
      </c>
      <c r="G59" s="33" t="s">
        <v>112</v>
      </c>
      <c r="H59" s="33" t="s">
        <v>112</v>
      </c>
      <c r="I59" s="44">
        <v>7.5598000000000001</v>
      </c>
      <c r="J59" s="44">
        <v>4.725E-2</v>
      </c>
      <c r="K59" s="34" t="s">
        <v>112</v>
      </c>
    </row>
    <row r="60" spans="1:12" ht="12" customHeight="1" x14ac:dyDescent="0.15">
      <c r="A60" s="43">
        <v>453.6</v>
      </c>
      <c r="B60" s="44">
        <v>0.4536</v>
      </c>
      <c r="C60" s="44">
        <v>4.5399999999999998E-4</v>
      </c>
      <c r="D60" s="44">
        <v>7000</v>
      </c>
      <c r="E60" s="44">
        <v>16</v>
      </c>
      <c r="F60" s="83">
        <v>1</v>
      </c>
      <c r="G60" s="44">
        <v>4.4999999999999999E-4</v>
      </c>
      <c r="H60" s="44">
        <v>4.4999999999999999E-4</v>
      </c>
      <c r="I60" s="44">
        <v>120.96</v>
      </c>
      <c r="J60" s="44">
        <v>0.75599000000000005</v>
      </c>
      <c r="K60" s="45">
        <v>0.12096</v>
      </c>
    </row>
    <row r="61" spans="1:12" ht="12" customHeight="1" x14ac:dyDescent="0.15">
      <c r="A61" s="61" t="s">
        <v>112</v>
      </c>
      <c r="B61" s="44">
        <v>907.18</v>
      </c>
      <c r="C61" s="44">
        <v>0.90717999999999999</v>
      </c>
      <c r="D61" s="33" t="s">
        <v>112</v>
      </c>
      <c r="E61" s="44">
        <v>32000</v>
      </c>
      <c r="F61" s="44">
        <v>2000</v>
      </c>
      <c r="G61" s="44">
        <v>0.89290000000000003</v>
      </c>
      <c r="H61" s="44">
        <v>0.89290000000000003</v>
      </c>
      <c r="I61" s="33" t="s">
        <v>112</v>
      </c>
      <c r="J61" s="44">
        <v>1512</v>
      </c>
      <c r="K61" s="45">
        <v>241.92</v>
      </c>
    </row>
    <row r="62" spans="1:12" ht="12" customHeight="1" x14ac:dyDescent="0.15">
      <c r="A62" s="61" t="s">
        <v>112</v>
      </c>
      <c r="B62" s="44">
        <v>1016.05</v>
      </c>
      <c r="C62" s="62">
        <v>1.016</v>
      </c>
      <c r="D62" s="33" t="s">
        <v>112</v>
      </c>
      <c r="E62" s="44">
        <v>35840</v>
      </c>
      <c r="F62" s="44">
        <v>2240</v>
      </c>
      <c r="G62" s="44">
        <v>1.1200000000000001</v>
      </c>
      <c r="H62" s="83">
        <v>1</v>
      </c>
      <c r="I62" s="44">
        <v>270944</v>
      </c>
      <c r="J62" s="44">
        <v>1693.4</v>
      </c>
      <c r="K62" s="45">
        <v>270.95</v>
      </c>
    </row>
    <row r="63" spans="1:12" ht="12" customHeight="1" x14ac:dyDescent="0.15">
      <c r="A63" s="43">
        <v>3.75</v>
      </c>
      <c r="B63" s="33" t="s">
        <v>112</v>
      </c>
      <c r="C63" s="33" t="s">
        <v>112</v>
      </c>
      <c r="D63" s="44">
        <v>57.872</v>
      </c>
      <c r="E63" s="44">
        <v>0.13228000000000001</v>
      </c>
      <c r="F63" s="44">
        <v>8.2699999999999996E-3</v>
      </c>
      <c r="G63" s="33" t="s">
        <v>112</v>
      </c>
      <c r="H63" s="33" t="s">
        <v>112</v>
      </c>
      <c r="I63" s="83">
        <v>1</v>
      </c>
      <c r="J63" s="33" t="s">
        <v>112</v>
      </c>
      <c r="K63" s="34" t="s">
        <v>112</v>
      </c>
    </row>
    <row r="64" spans="1:12" ht="12" customHeight="1" x14ac:dyDescent="0.15">
      <c r="A64" s="43">
        <v>600</v>
      </c>
      <c r="B64" s="44">
        <v>0.6</v>
      </c>
      <c r="C64" s="44">
        <v>5.9999999999999995E-4</v>
      </c>
      <c r="D64" s="44">
        <v>9259.6</v>
      </c>
      <c r="E64" s="44">
        <v>21.164000000000001</v>
      </c>
      <c r="F64" s="44">
        <v>1.3228</v>
      </c>
      <c r="G64" s="33" t="s">
        <v>112</v>
      </c>
      <c r="H64" s="33" t="s">
        <v>112</v>
      </c>
      <c r="I64" s="44">
        <v>160</v>
      </c>
      <c r="J64" s="83">
        <v>1</v>
      </c>
      <c r="K64" s="45">
        <v>0.16</v>
      </c>
    </row>
    <row r="65" spans="1:11" ht="12" customHeight="1" x14ac:dyDescent="0.15">
      <c r="A65" s="40">
        <v>3750</v>
      </c>
      <c r="B65" s="41">
        <v>3.75</v>
      </c>
      <c r="C65" s="41">
        <v>3.7499999999999999E-3</v>
      </c>
      <c r="D65" s="41">
        <v>57872</v>
      </c>
      <c r="E65" s="41">
        <v>132.28</v>
      </c>
      <c r="F65" s="41">
        <v>8.2672000000000008</v>
      </c>
      <c r="G65" s="41">
        <v>4.13E-3</v>
      </c>
      <c r="H65" s="41">
        <v>3.6900000000000001E-3</v>
      </c>
      <c r="I65" s="41">
        <v>1000</v>
      </c>
      <c r="J65" s="41">
        <v>6.25</v>
      </c>
      <c r="K65" s="81">
        <v>1</v>
      </c>
    </row>
  </sheetData>
  <mergeCells count="37">
    <mergeCell ref="F36:F38"/>
    <mergeCell ref="I20:I21"/>
    <mergeCell ref="A1:L1"/>
    <mergeCell ref="A3:L3"/>
    <mergeCell ref="B4:B5"/>
    <mergeCell ref="D4:D5"/>
    <mergeCell ref="E4:E5"/>
    <mergeCell ref="F4:F5"/>
    <mergeCell ref="G4:G5"/>
    <mergeCell ref="H4:H5"/>
    <mergeCell ref="I4:I5"/>
    <mergeCell ref="K4:K5"/>
    <mergeCell ref="L4:L5"/>
    <mergeCell ref="A19:L19"/>
    <mergeCell ref="B20:B21"/>
    <mergeCell ref="J4:J5"/>
    <mergeCell ref="L20:L21"/>
    <mergeCell ref="C20:C21"/>
    <mergeCell ref="G20:G21"/>
    <mergeCell ref="K20:K21"/>
    <mergeCell ref="J20:J21"/>
    <mergeCell ref="A35:L35"/>
    <mergeCell ref="C36:C38"/>
    <mergeCell ref="D36:D38"/>
    <mergeCell ref="K53:K54"/>
    <mergeCell ref="F53:F54"/>
    <mergeCell ref="G53:G54"/>
    <mergeCell ref="H53:H54"/>
    <mergeCell ref="A52:L52"/>
    <mergeCell ref="J53:J54"/>
    <mergeCell ref="A53:A54"/>
    <mergeCell ref="B53:B54"/>
    <mergeCell ref="C53:C54"/>
    <mergeCell ref="D53:D54"/>
    <mergeCell ref="E53:E54"/>
    <mergeCell ref="I53:I54"/>
    <mergeCell ref="E36:E38"/>
  </mergeCells>
  <phoneticPr fontId="6"/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付録◎宜野湾市自治会長名簿 </vt:lpstr>
      <vt:lpstr>付録◎市内の公共施設 </vt:lpstr>
      <vt:lpstr>組織図（R6.4.1）</vt:lpstr>
      <vt:lpstr>付録◎日本標準産業分類の大分類体系</vt:lpstr>
      <vt:lpstr>付録◎度量衡換算表</vt:lpstr>
      <vt:lpstr>'組織図（R6.4.1）'!Print_Area</vt:lpstr>
      <vt:lpstr>'付録◎宜野湾市自治会長名簿 '!Print_Area</vt:lpstr>
      <vt:lpstr>'付録◎市内の公共施設 '!Print_Area</vt:lpstr>
      <vt:lpstr>付録◎度量衡換算表!Print_Area</vt:lpstr>
      <vt:lpstr>付録◎日本標準産業分類の大分類体系!Print_Area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松浦 妙美</cp:lastModifiedBy>
  <cp:lastPrinted>2025-04-07T06:21:47Z</cp:lastPrinted>
  <dcterms:created xsi:type="dcterms:W3CDTF">2013-02-26T04:32:24Z</dcterms:created>
  <dcterms:modified xsi:type="dcterms:W3CDTF">2025-04-07T06:31:15Z</dcterms:modified>
</cp:coreProperties>
</file>