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3021\Desktop\ホームページ公開用\"/>
    </mc:Choice>
  </mc:AlternateContent>
  <xr:revisionPtr revIDLastSave="0" documentId="13_ncr:1_{D8C5D1B1-6C5A-452D-88AE-47B565424951}" xr6:coauthVersionLast="47" xr6:coauthVersionMax="47" xr10:uidLastSave="{00000000-0000-0000-0000-000000000000}"/>
  <bookViews>
    <workbookView xWindow="20370" yWindow="-120" windowWidth="19440" windowHeight="14880" tabRatio="906" firstSheet="21" activeTab="23" xr2:uid="{00000000-000D-0000-FFFF-FFFF00000000}"/>
  </bookViews>
  <sheets>
    <sheet name="グラフ " sheetId="53" r:id="rId1"/>
    <sheet name="8-1国民年金加入状況  " sheetId="36" r:id="rId2"/>
    <sheet name="8-2国民年金受給状況 " sheetId="37" r:id="rId3"/>
    <sheet name="8-3生活保護の動向 " sheetId="30" r:id="rId4"/>
    <sheet name="8-4世帯類型別保護世帯数の推移" sheetId="31" r:id="rId5"/>
    <sheet name="8-5保護申請開始及び廃止の推移" sheetId="32" r:id="rId6"/>
    <sheet name="8-6保護開始理由別の状況" sheetId="33" r:id="rId7"/>
    <sheet name="8-7保護廃止理由別の状況" sheetId="34" r:id="rId8"/>
    <sheet name="8-8種類別生活保護費の支給状況 " sheetId="35" r:id="rId9"/>
    <sheet name="8-9生活福祉資金貸付状況" sheetId="38" r:id="rId10"/>
    <sheet name="8-10赤い羽根共同募金実績 " sheetId="39" r:id="rId11"/>
    <sheet name="8-11民生委員・児童委員数" sheetId="40" r:id="rId12"/>
    <sheet name="8-12障害者手帳交付状況 " sheetId="41" r:id="rId13"/>
    <sheet name="8-13身体障がい種別　" sheetId="42" r:id="rId14"/>
    <sheet name="8-14認可保育所の状況" sheetId="43" r:id="rId15"/>
    <sheet name="8-15要介護・要支援認定状況" sheetId="44" r:id="rId16"/>
    <sheet name="8-16地域支援事業利用状況" sheetId="45" r:id="rId17"/>
    <sheet name="8-17地域支援事業費状況 " sheetId="46" r:id="rId18"/>
    <sheet name="8-18介護保険サービス利用状況" sheetId="47" r:id="rId19"/>
    <sheet name="8-19介護保険給付費の状況" sheetId="48" r:id="rId20"/>
    <sheet name="8-20宜野湾シルバー人材センター活動 " sheetId="49" r:id="rId21"/>
    <sheet name="8-21青少年ホーム活動" sheetId="50" r:id="rId22"/>
    <sheet name="8-22めぶき　23ふくふく利用状況" sheetId="52" r:id="rId23"/>
    <sheet name="8-24宜野湾ベイサイド情報センター施設利用状況1F・ 2F" sheetId="51" r:id="rId24"/>
  </sheets>
  <externalReferences>
    <externalReference r:id="rId25"/>
  </externalReferences>
  <definedNames>
    <definedName name="aaa" localSheetId="20">#REF!</definedName>
    <definedName name="aaa">#REF!</definedName>
    <definedName name="_xlnm.Print_Area" localSheetId="10">'8-10赤い羽根共同募金実績 '!$A$1:$G$13</definedName>
    <definedName name="_xlnm.Print_Area" localSheetId="12">'8-12障害者手帳交付状況 '!$A$1:$G$19</definedName>
    <definedName name="_xlnm.Print_Area" localSheetId="13">'8-13身体障がい種別　'!$A$1:$G$10</definedName>
    <definedName name="_xlnm.Print_Area" localSheetId="14">'8-14認可保育所の状況'!$A$1:$J$11</definedName>
    <definedName name="_xlnm.Print_Area" localSheetId="15">'8-15要介護・要支援認定状況'!$A$1:$G$15</definedName>
    <definedName name="_xlnm.Print_Area" localSheetId="16">'8-16地域支援事業利用状況'!$A$1:$F$16</definedName>
    <definedName name="_xlnm.Print_Area" localSheetId="17">'8-17地域支援事業費状況 '!$A$1:$G$9</definedName>
    <definedName name="_xlnm.Print_Area" localSheetId="18">'8-18介護保険サービス利用状況'!$A$1:$G$23</definedName>
    <definedName name="_xlnm.Print_Area" localSheetId="19">'8-19介護保険給付費の状況'!$A$1:$G$23</definedName>
    <definedName name="_xlnm.Print_Area" localSheetId="20">'8-20宜野湾シルバー人材センター活動 '!$A$1:$AG$20</definedName>
    <definedName name="_xlnm.Print_Area" localSheetId="21">'8-21青少年ホーム活動'!$A$1:$U$10</definedName>
    <definedName name="_xlnm.Print_Area" localSheetId="22">'8-22めぶき　23ふくふく利用状況'!$A$1:$AA$10</definedName>
    <definedName name="_xlnm.Print_Area" localSheetId="2">'8-2国民年金受給状況 '!$A$1:$K$11</definedName>
    <definedName name="_xlnm.Print_Area" localSheetId="4">'8-4世帯類型別保護世帯数の推移'!$A$1:$K$10</definedName>
    <definedName name="_xlnm.Print_Area" localSheetId="9">'8-9生活福祉資金貸付状況'!$A$1:$Q$11</definedName>
    <definedName name="_xlnm.Print_Area" localSheetId="0">'グラフ '!$A$1:$K$63</definedName>
    <definedName name="ああああ" localSheetId="20">#REF!</definedName>
    <definedName name="ああああ" localSheetId="0">#REF!</definedName>
    <definedName name="ああああ">#REF!</definedName>
    <definedName name="使用場所" localSheetId="10">#REF!</definedName>
    <definedName name="使用場所" localSheetId="11">#REF!</definedName>
    <definedName name="使用場所" localSheetId="12">#REF!</definedName>
    <definedName name="使用場所" localSheetId="13">#REF!</definedName>
    <definedName name="使用場所" localSheetId="14">#REF!</definedName>
    <definedName name="使用場所" localSheetId="15">#REF!</definedName>
    <definedName name="使用場所" localSheetId="16">#REF!</definedName>
    <definedName name="使用場所" localSheetId="17">#REF!</definedName>
    <definedName name="使用場所" localSheetId="18">#REF!</definedName>
    <definedName name="使用場所" localSheetId="19">#REF!</definedName>
    <definedName name="使用場所" localSheetId="1">#REF!</definedName>
    <definedName name="使用場所" localSheetId="20">#REF!</definedName>
    <definedName name="使用場所" localSheetId="21">#REF!</definedName>
    <definedName name="使用場所" localSheetId="22">#REF!</definedName>
    <definedName name="使用場所" localSheetId="23">#REF!</definedName>
    <definedName name="使用場所" localSheetId="2">#REF!</definedName>
    <definedName name="使用場所" localSheetId="3">#REF!</definedName>
    <definedName name="使用場所" localSheetId="4">#REF!</definedName>
    <definedName name="使用場所" localSheetId="5">#REF!</definedName>
    <definedName name="使用場所" localSheetId="6">#REF!</definedName>
    <definedName name="使用場所" localSheetId="7">#REF!</definedName>
    <definedName name="使用場所" localSheetId="8">#REF!</definedName>
    <definedName name="使用場所" localSheetId="9">#REF!</definedName>
    <definedName name="使用場所" localSheetId="0">#REF!</definedName>
    <definedName name="使用場所">#REF!</definedName>
    <definedName name="文化財" localSheetId="20">#REF!</definedName>
    <definedName name="文化財">#REF!</definedName>
    <definedName name="令和4年12月末現在_単位_人・">'[1]2-7年齢男女別人口 '!$P$7:$S$7</definedName>
    <definedName name="令和5年12月末現在_単位_人・">'[1]2-7年齢男女別人口 '!$P$7:$S$7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53" l="1"/>
  <c r="F82" i="53"/>
  <c r="F83" i="53"/>
  <c r="F80" i="53"/>
  <c r="F79" i="53"/>
  <c r="F9" i="32"/>
  <c r="F8" i="32"/>
  <c r="F7" i="32"/>
  <c r="F6" i="32"/>
  <c r="F5" i="32"/>
  <c r="K9" i="31"/>
  <c r="I9" i="31"/>
  <c r="G9" i="31"/>
  <c r="E9" i="31"/>
  <c r="K8" i="31"/>
  <c r="I8" i="31"/>
  <c r="G8" i="31"/>
  <c r="E8" i="31"/>
  <c r="K7" i="31"/>
  <c r="I7" i="31"/>
  <c r="G7" i="31"/>
  <c r="E7" i="31"/>
  <c r="K6" i="31"/>
  <c r="I6" i="31"/>
  <c r="G6" i="31"/>
  <c r="E6" i="31"/>
  <c r="K5" i="31"/>
  <c r="I5" i="31"/>
  <c r="G5" i="31"/>
  <c r="E5" i="31"/>
  <c r="I9" i="30"/>
  <c r="E9" i="30"/>
  <c r="C9" i="30"/>
  <c r="I8" i="30"/>
  <c r="E8" i="30"/>
  <c r="C8" i="30"/>
  <c r="I7" i="30"/>
  <c r="E7" i="30"/>
  <c r="C7" i="30"/>
  <c r="I6" i="30"/>
  <c r="E6" i="30"/>
  <c r="C6" i="30"/>
  <c r="I5" i="30"/>
  <c r="Y10" i="51" l="1"/>
  <c r="X10" i="51"/>
  <c r="P10" i="51"/>
  <c r="L10" i="51"/>
  <c r="K10" i="51"/>
  <c r="J10" i="51"/>
  <c r="I10" i="51"/>
  <c r="B10" i="51"/>
  <c r="S9" i="52" l="1"/>
  <c r="R9" i="52"/>
  <c r="E9" i="52"/>
  <c r="D9" i="52"/>
  <c r="AG15" i="49"/>
  <c r="AG14" i="49"/>
  <c r="AG13" i="49"/>
  <c r="AF5" i="49"/>
  <c r="AG12" i="49" s="1"/>
  <c r="AD5" i="49"/>
  <c r="AB5" i="49"/>
  <c r="F16" i="49"/>
  <c r="F13" i="49"/>
  <c r="F10" i="49"/>
  <c r="F7" i="49"/>
  <c r="H6" i="49"/>
  <c r="G6" i="49"/>
  <c r="F6" i="49"/>
  <c r="H5" i="49"/>
  <c r="G5" i="49"/>
  <c r="F5" i="49"/>
  <c r="H4" i="49"/>
  <c r="G4" i="49"/>
  <c r="F4" i="49"/>
  <c r="AG6" i="49" l="1"/>
  <c r="AG7" i="49"/>
  <c r="AG8" i="49"/>
  <c r="AG9" i="49"/>
  <c r="AG10" i="49"/>
  <c r="AG11" i="49"/>
  <c r="G4" i="48" l="1"/>
  <c r="G4" i="47"/>
  <c r="G4" i="46"/>
  <c r="G4" i="44"/>
  <c r="F4" i="44"/>
  <c r="H9" i="43" l="1"/>
  <c r="G5" i="39"/>
  <c r="F5" i="39"/>
  <c r="E5" i="39"/>
  <c r="G10" i="38"/>
  <c r="F10" i="38"/>
  <c r="B10" i="38" s="1"/>
  <c r="C10" i="38"/>
  <c r="G9" i="38"/>
  <c r="F9" i="38"/>
  <c r="G8" i="38"/>
  <c r="F8" i="38"/>
  <c r="C8" i="38"/>
  <c r="B8" i="38"/>
  <c r="C7" i="38"/>
  <c r="B7" i="38"/>
  <c r="B9" i="42" l="1"/>
  <c r="G15" i="41"/>
  <c r="G10" i="41"/>
  <c r="G4" i="41"/>
  <c r="D11" i="33"/>
  <c r="B11" i="33"/>
  <c r="C19" i="35"/>
  <c r="C9" i="35"/>
  <c r="B9" i="35"/>
  <c r="B10" i="34"/>
  <c r="F16" i="36" l="1"/>
  <c r="B16" i="36"/>
</calcChain>
</file>

<file path=xl/sharedStrings.xml><?xml version="1.0" encoding="utf-8"?>
<sst xmlns="http://schemas.openxmlformats.org/spreadsheetml/2006/main" count="677" uniqueCount="403">
  <si>
    <t>の 支 給 状 況</t>
  </si>
  <si>
    <t>－</t>
  </si>
  <si>
    <t>令和元年度</t>
  </si>
  <si>
    <t>令和2年度</t>
  </si>
  <si>
    <t>総数</t>
  </si>
  <si>
    <t>３． 生 活 保 護 の 動 向</t>
  </si>
  <si>
    <t>被保護世帯数</t>
  </si>
  <si>
    <t>被保護者数</t>
  </si>
  <si>
    <t>管内人口</t>
  </si>
  <si>
    <t>保護率</t>
  </si>
  <si>
    <t>実数</t>
  </si>
  <si>
    <t>対前
年度比</t>
  </si>
  <si>
    <t>人員</t>
  </si>
  <si>
    <t>世帯</t>
  </si>
  <si>
    <t>　注：保護率とは「被保護人員/管内人口×1000」で単位はパーミル（‰）</t>
  </si>
  <si>
    <t xml:space="preserve">　   　 </t>
  </si>
  <si>
    <t>４．世帯類型別保護世帯数の推移</t>
  </si>
  <si>
    <t>高齢者世帯</t>
  </si>
  <si>
    <t>母子世帯</t>
  </si>
  <si>
    <t>傷病・障害者世帯</t>
  </si>
  <si>
    <t>その他の世帯</t>
  </si>
  <si>
    <t>構成比</t>
  </si>
  <si>
    <t>５．保護申請･開始及び廃止の推移</t>
  </si>
  <si>
    <t>申請件数</t>
  </si>
  <si>
    <t>取下･却下</t>
  </si>
  <si>
    <t>保護開始</t>
  </si>
  <si>
    <t>保護廃止</t>
  </si>
  <si>
    <t>世  帯</t>
  </si>
  <si>
    <t>開始率</t>
  </si>
  <si>
    <t>　注：保護開始率は世帯数÷申請件数×100</t>
  </si>
  <si>
    <t>６．保護開始理由別の状況</t>
  </si>
  <si>
    <t>各年度末現在(単位：世帯)</t>
  </si>
  <si>
    <t>傷病によるもの</t>
  </si>
  <si>
    <t>傷病によらないもの</t>
  </si>
  <si>
    <t>転入</t>
  </si>
  <si>
    <t>小計</t>
  </si>
  <si>
    <t>働いて
いた者
の死亡
・離別</t>
  </si>
  <si>
    <t>働きに
よる収
入の減
少・喪失</t>
  </si>
  <si>
    <t>要介護
状　態</t>
  </si>
  <si>
    <t>社会保
険給付
減少
・喪 失</t>
  </si>
  <si>
    <t>仕送り
の減 少
・喪 失</t>
  </si>
  <si>
    <t>貯金等
の減 少
・喪 失</t>
  </si>
  <si>
    <t>その他</t>
  </si>
  <si>
    <t>７．保護廃止理由別の状況</t>
  </si>
  <si>
    <t>傷病の
治ゆ</t>
  </si>
  <si>
    <t>死亡
・失踪</t>
  </si>
  <si>
    <t>働きによる収入の増・取得</t>
  </si>
  <si>
    <t>仕送及び社会保障給付金の増加</t>
  </si>
  <si>
    <t>親類・縁者等の引き取り</t>
  </si>
  <si>
    <t>施設入所及び医療費の他法負担</t>
  </si>
  <si>
    <t>転出</t>
  </si>
  <si>
    <t>(その1)</t>
  </si>
  <si>
    <t>各年度末現在(単位：円)</t>
  </si>
  <si>
    <t>合計</t>
  </si>
  <si>
    <t>生　　　　　活　　　</t>
  </si>
  <si>
    <t>　　　保　　　　　護　　　　　費</t>
  </si>
  <si>
    <t>生活</t>
  </si>
  <si>
    <t>住宅</t>
  </si>
  <si>
    <t>教育</t>
  </si>
  <si>
    <t>医療</t>
  </si>
  <si>
    <t>介護</t>
  </si>
  <si>
    <t>出産</t>
  </si>
  <si>
    <t>葬祭</t>
  </si>
  <si>
    <t>生業</t>
  </si>
  <si>
    <t>就労自立
給付金</t>
  </si>
  <si>
    <t>施設事務費</t>
  </si>
  <si>
    <t>進学準備
給付金</t>
  </si>
  <si>
    <t>注：進学準備給付金については平成30年度より新設</t>
  </si>
  <si>
    <t>　　</t>
  </si>
  <si>
    <t>(その2)</t>
  </si>
  <si>
    <t>中国残留邦人等</t>
  </si>
  <si>
    <t>生活支援給付費</t>
  </si>
  <si>
    <t>医療支援給付費</t>
  </si>
  <si>
    <t>住宅支援給付金</t>
  </si>
  <si>
    <t>令和3年度</t>
  </si>
  <si>
    <t>資料：保護課</t>
    <rPh sb="3" eb="5">
      <t>ホゴ</t>
    </rPh>
    <phoneticPr fontId="2"/>
  </si>
  <si>
    <t>資料：保護課</t>
  </si>
  <si>
    <t xml:space="preserve"> 資料：保護課</t>
  </si>
  <si>
    <t>　　　資料：保護課</t>
  </si>
  <si>
    <t xml:space="preserve">    資料：保護課</t>
  </si>
  <si>
    <t>令和4年度</t>
  </si>
  <si>
    <t>令和5年度</t>
    <phoneticPr fontId="3"/>
  </si>
  <si>
    <t>資料：市民課</t>
  </si>
  <si>
    <t>申請免除</t>
  </si>
  <si>
    <t>法定免除</t>
  </si>
  <si>
    <t xml:space="preserve">
総数</t>
  </si>
  <si>
    <t>第３号
被保険者数</t>
  </si>
  <si>
    <t>任意加入
被保険者数</t>
  </si>
  <si>
    <t>第１号
被保険者数</t>
  </si>
  <si>
    <t>第1号被保険者のうちの免除者数</t>
  </si>
  <si>
    <t>適用被保険者数</t>
  </si>
  <si>
    <t>各年度末現在（単位：人）</t>
    <phoneticPr fontId="3"/>
  </si>
  <si>
    <t>１．国 民 年 金 加 入 状 況</t>
    <phoneticPr fontId="3"/>
  </si>
  <si>
    <t>国 民 年 金</t>
  </si>
  <si>
    <t>２． 国 民 年 金 受 給 状 況</t>
  </si>
  <si>
    <t>各年度末現在(単位：人・千円)</t>
  </si>
  <si>
    <t>基礎年金</t>
  </si>
  <si>
    <t>老齢年金</t>
  </si>
  <si>
    <t>障害年金</t>
  </si>
  <si>
    <t>遺族年金</t>
  </si>
  <si>
    <t>寡婦年金</t>
  </si>
  <si>
    <t>受給者</t>
  </si>
  <si>
    <t>受給金額</t>
  </si>
  <si>
    <t>資料：市民課</t>
    <phoneticPr fontId="3"/>
  </si>
  <si>
    <t>資料：宜野湾市社会福祉協議会</t>
  </si>
  <si>
    <t>金額</t>
  </si>
  <si>
    <t>件数</t>
  </si>
  <si>
    <t>教育支援資金</t>
  </si>
  <si>
    <t>福祉費</t>
  </si>
  <si>
    <t>小　計</t>
  </si>
  <si>
    <t>臨時特例
つなぎ資金</t>
  </si>
  <si>
    <t>不動産担保型
生活資金</t>
  </si>
  <si>
    <t>緊急小口資金</t>
  </si>
  <si>
    <t xml:space="preserve">資　金 </t>
  </si>
  <si>
    <t>福　祉</t>
  </si>
  <si>
    <t>総合支援資金</t>
  </si>
  <si>
    <t>総　数</t>
  </si>
  <si>
    <t>　　　　区分</t>
  </si>
  <si>
    <t>各年度末現在(単位:件・千円)</t>
    <rPh sb="0" eb="1">
      <t>カク</t>
    </rPh>
    <rPh sb="1" eb="4">
      <t>ネンドマツ</t>
    </rPh>
    <rPh sb="4" eb="6">
      <t>ゲンザイ</t>
    </rPh>
    <rPh sb="7" eb="9">
      <t>タンイ</t>
    </rPh>
    <rPh sb="10" eb="11">
      <t>ケン</t>
    </rPh>
    <rPh sb="12" eb="14">
      <t>センエン</t>
    </rPh>
    <phoneticPr fontId="3"/>
  </si>
  <si>
    <t>金 貸 付 状 況</t>
    <rPh sb="0" eb="1">
      <t>キン</t>
    </rPh>
    <rPh sb="2" eb="3">
      <t>カシ</t>
    </rPh>
    <rPh sb="4" eb="5">
      <t>ヅケ</t>
    </rPh>
    <rPh sb="6" eb="7">
      <t>ジョウ</t>
    </rPh>
    <rPh sb="8" eb="9">
      <t>イワン</t>
    </rPh>
    <phoneticPr fontId="3"/>
  </si>
  <si>
    <t>９．生 活 福 祉 資</t>
    <rPh sb="2" eb="3">
      <t>ショウ</t>
    </rPh>
    <rPh sb="4" eb="5">
      <t>カツ</t>
    </rPh>
    <rPh sb="6" eb="7">
      <t>フク</t>
    </rPh>
    <rPh sb="8" eb="9">
      <t>サイワイ</t>
    </rPh>
    <rPh sb="10" eb="11">
      <t>シ</t>
    </rPh>
    <phoneticPr fontId="3"/>
  </si>
  <si>
    <t>興行・その他募金</t>
  </si>
  <si>
    <t>街頭募金</t>
  </si>
  <si>
    <t>学童募金</t>
  </si>
  <si>
    <t>戸別募金</t>
  </si>
  <si>
    <t>個人大口</t>
  </si>
  <si>
    <t>法人大口</t>
  </si>
  <si>
    <t>職域募金</t>
  </si>
  <si>
    <t>各年度末現在(単位:円)</t>
  </si>
  <si>
    <t>１０．赤い羽根共同募金実績</t>
  </si>
  <si>
    <t>資料 : 福祉総務課</t>
  </si>
  <si>
    <t>令和5年</t>
  </si>
  <si>
    <t>令和4年</t>
  </si>
  <si>
    <t>令和3年</t>
  </si>
  <si>
    <t>女</t>
  </si>
  <si>
    <t>男</t>
  </si>
  <si>
    <t>現在数</t>
  </si>
  <si>
    <t>定数</t>
  </si>
  <si>
    <t>各年12月末現在(単位：人)</t>
  </si>
  <si>
    <t>１１．民 生 委 員 ･ 児 童 委 員 数</t>
  </si>
  <si>
    <t>　　　資料：障がい福祉課</t>
  </si>
  <si>
    <t>３級</t>
  </si>
  <si>
    <t>２級</t>
  </si>
  <si>
    <t>１級</t>
  </si>
  <si>
    <t>精神障がい者</t>
  </si>
  <si>
    <t>Ｂ２（軽度）</t>
  </si>
  <si>
    <t>Ｂ１（中度）</t>
  </si>
  <si>
    <t>Ａ２（重度）</t>
  </si>
  <si>
    <t>Ａ１（最重度）</t>
  </si>
  <si>
    <t>知的障がい者</t>
  </si>
  <si>
    <t>５・６級</t>
  </si>
  <si>
    <t>４級</t>
  </si>
  <si>
    <t>身体障がい者</t>
  </si>
  <si>
    <t>令和5年度</t>
    <rPh sb="0" eb="2">
      <t>レイワ</t>
    </rPh>
    <phoneticPr fontId="3"/>
  </si>
  <si>
    <t>令和4年度</t>
    <rPh sb="0" eb="2">
      <t>レイワ</t>
    </rPh>
    <phoneticPr fontId="3"/>
  </si>
  <si>
    <t xml:space="preserve">各年度末現在(単位：人) </t>
  </si>
  <si>
    <t>１２．障害者手帳交付状況</t>
  </si>
  <si>
    <t>内部障がい</t>
  </si>
  <si>
    <t>肢体不自由</t>
  </si>
  <si>
    <t>音声･言語
障がい</t>
  </si>
  <si>
    <t>聴覚障がい　</t>
  </si>
  <si>
    <t>視覚障がい</t>
  </si>
  <si>
    <t>身体障がい種別</t>
  </si>
  <si>
    <t>各年度末現在(単位：人)</t>
  </si>
  <si>
    <t>１３．身体障がい種別</t>
  </si>
  <si>
    <t>　</t>
  </si>
  <si>
    <t>　注：地域型保育事業、認定こども園を含む</t>
    <phoneticPr fontId="3"/>
  </si>
  <si>
    <t>法人</t>
  </si>
  <si>
    <t>公立</t>
  </si>
  <si>
    <t>入所児童数</t>
  </si>
  <si>
    <t>保育士数</t>
  </si>
  <si>
    <t>保育所数</t>
  </si>
  <si>
    <t>　　　各年4月1日現在(単位：園・人)</t>
  </si>
  <si>
    <t>１４．認　可　保　育　所　の　状　況</t>
  </si>
  <si>
    <t>資料：介護長寿課</t>
  </si>
  <si>
    <t>　注：要支援1～要介護5については、1号保険者の認定者数を記載（2号被保険者は除く）</t>
    <phoneticPr fontId="3"/>
  </si>
  <si>
    <t>75歳以上被保険者数(再掲)</t>
  </si>
  <si>
    <t>第１号被保険者数</t>
  </si>
  <si>
    <t>認定率</t>
  </si>
  <si>
    <t>要介護５</t>
  </si>
  <si>
    <t>要介護４</t>
  </si>
  <si>
    <t>要介護３</t>
  </si>
  <si>
    <t>要介護２</t>
  </si>
  <si>
    <t>要介護１</t>
  </si>
  <si>
    <t>要支援２</t>
  </si>
  <si>
    <t>要支援１</t>
  </si>
  <si>
    <t>各年度末現在(単位：人・％)</t>
  </si>
  <si>
    <t>１５．要介護・要支援認定状況</t>
  </si>
  <si>
    <t>その他事業利用者数（延べ）</t>
  </si>
  <si>
    <t>家族介護用品支給事業利用者数（延べ）</t>
  </si>
  <si>
    <t>介護給付等費用適正化事業</t>
  </si>
  <si>
    <t>地域支援
任意事業</t>
  </si>
  <si>
    <t>相談件数（延べ）</t>
  </si>
  <si>
    <t>介護予防プラン作成数</t>
  </si>
  <si>
    <t>包括的
支援事業</t>
  </si>
  <si>
    <t>一次介護予防事業参加者数</t>
  </si>
  <si>
    <t>ｻｰﾋﾞｽC
（短期集中)</t>
  </si>
  <si>
    <t>現行相当
ｻｰﾋﾞｽ</t>
  </si>
  <si>
    <t>通所型サービス参加者数</t>
  </si>
  <si>
    <t>ｻｰﾋﾞｽC
（短期集中）</t>
  </si>
  <si>
    <t>訪問型サービス参加者数</t>
  </si>
  <si>
    <t>事業対象者数（新規）</t>
  </si>
  <si>
    <t>介護予防・日常生活支援総合事業</t>
  </si>
  <si>
    <t>各年度末現在(単位：件・人)</t>
  </si>
  <si>
    <t>　注：金額は決算額</t>
  </si>
  <si>
    <t>地域支援任意事業</t>
  </si>
  <si>
    <t>包括的支援事業</t>
  </si>
  <si>
    <t>地域支援事業費</t>
  </si>
  <si>
    <t>１７．地域支援事業費状況</t>
  </si>
  <si>
    <t>特定入所者
介護予防サービス</t>
  </si>
  <si>
    <t>特定入所者介護サービス</t>
  </si>
  <si>
    <t>高額医療合算
介護予防サービス費</t>
  </si>
  <si>
    <t>高額医療合算
介護サービス費</t>
  </si>
  <si>
    <t>高額介護予防サービス</t>
  </si>
  <si>
    <t>高額介護サービス</t>
  </si>
  <si>
    <t>審査支払手数料</t>
  </si>
  <si>
    <t>地域密着型
介護予防サービス</t>
  </si>
  <si>
    <t>介護予防サービス計画</t>
  </si>
  <si>
    <t>介護予防住宅改修</t>
  </si>
  <si>
    <t>介護予防福祉用具購入</t>
  </si>
  <si>
    <t>介護予防サービス</t>
  </si>
  <si>
    <t>地域密着型介護サービス</t>
  </si>
  <si>
    <t>居宅介護サービス計画</t>
  </si>
  <si>
    <t>居宅介護住宅改修</t>
  </si>
  <si>
    <t>居宅介護福祉用具購入</t>
  </si>
  <si>
    <t>施設介護サービス</t>
  </si>
  <si>
    <t>居宅介護サービス</t>
  </si>
  <si>
    <t>介護保険サービス</t>
  </si>
  <si>
    <t>各年度末現在(単位：件)</t>
  </si>
  <si>
    <t>１８．介護保険サービス利用状況</t>
  </si>
  <si>
    <t>　　　　</t>
    <phoneticPr fontId="3"/>
  </si>
  <si>
    <t>特定入所者介護予防サービス費</t>
  </si>
  <si>
    <t>特定入所者介護
サービス費</t>
  </si>
  <si>
    <t>高額介護予防
サービス費</t>
  </si>
  <si>
    <t>高額介護サービス費</t>
  </si>
  <si>
    <t>地域密着型介護予防サービス給付費</t>
  </si>
  <si>
    <t>介護予防サービス計画給付費</t>
  </si>
  <si>
    <t>介護予防住宅改修費</t>
  </si>
  <si>
    <t>介護予防福祉用具
購入費</t>
  </si>
  <si>
    <t>介護予防サービス
給付費</t>
  </si>
  <si>
    <t>地域密着型介護
サービス給付費</t>
  </si>
  <si>
    <t>居宅介護サービス
計画給付費</t>
  </si>
  <si>
    <t>居宅介護住宅改修費</t>
  </si>
  <si>
    <t>居宅介護福祉用具
購入費</t>
  </si>
  <si>
    <t>施設介護サービス
給付費</t>
  </si>
  <si>
    <t>居宅介護サービス
給付費</t>
  </si>
  <si>
    <t>介護保険給付費</t>
  </si>
  <si>
    <t>１９．介護保険給付費の状況</t>
  </si>
  <si>
    <t>　　　　資料：宜野湾市シルバー人材センター</t>
  </si>
  <si>
    <t>　　　資料：宜野湾市シルバー人材センター</t>
  </si>
  <si>
    <t>80歳以上</t>
  </si>
  <si>
    <t>事務整理群</t>
  </si>
  <si>
    <t>技術群</t>
  </si>
  <si>
    <t>70～79歳</t>
  </si>
  <si>
    <t>サービス</t>
  </si>
  <si>
    <t>一般作業</t>
  </si>
  <si>
    <t>　技　能</t>
  </si>
  <si>
    <t>資料：宜野湾市シルバ－人材センター</t>
  </si>
  <si>
    <t>60～69歳</t>
  </si>
  <si>
    <t>折衝外交</t>
  </si>
  <si>
    <t>　管　理</t>
  </si>
  <si>
    <t>事務整理</t>
  </si>
  <si>
    <t>59歳以下</t>
  </si>
  <si>
    <t>専門技術</t>
  </si>
  <si>
    <t>令和２年度</t>
  </si>
  <si>
    <t>総　　　数</t>
  </si>
  <si>
    <t>構　成　比</t>
  </si>
  <si>
    <t>件　数</t>
  </si>
  <si>
    <t>1日平均</t>
  </si>
  <si>
    <t>月平均</t>
  </si>
  <si>
    <t>令和4年度</t>
    <phoneticPr fontId="3"/>
  </si>
  <si>
    <t>受託報酬</t>
  </si>
  <si>
    <t>延実働人数</t>
  </si>
  <si>
    <t>受注件</t>
  </si>
  <si>
    <t>性別</t>
  </si>
  <si>
    <t>各年度末現在(単位：件・％)</t>
  </si>
  <si>
    <t>その３　《職種別取扱状況》</t>
  </si>
  <si>
    <t>各年度末現在(単位：件・人・千円)</t>
  </si>
  <si>
    <t>その２　《事業実数》</t>
  </si>
  <si>
    <t>その１　《会員数》</t>
  </si>
  <si>
    <t>２０．宜野湾市シルバー人材センター活動</t>
  </si>
  <si>
    <t>資料：産業政策課</t>
    <rPh sb="0" eb="2">
      <t>シリョウ</t>
    </rPh>
    <rPh sb="3" eb="5">
      <t>サンギョウ</t>
    </rPh>
    <rPh sb="5" eb="7">
      <t>セイサク</t>
    </rPh>
    <rPh sb="7" eb="8">
      <t>カ</t>
    </rPh>
    <phoneticPr fontId="3"/>
  </si>
  <si>
    <t>　注：勤労青少年ホームは老朽化のため令和3年3月末で閉館</t>
    <rPh sb="1" eb="2">
      <t>チュウ</t>
    </rPh>
    <rPh sb="3" eb="5">
      <t>キンロウ</t>
    </rPh>
    <rPh sb="5" eb="8">
      <t>セイショウネン</t>
    </rPh>
    <rPh sb="12" eb="15">
      <t>ロウキュウカ</t>
    </rPh>
    <rPh sb="18" eb="20">
      <t>レイワ</t>
    </rPh>
    <rPh sb="21" eb="22">
      <t>ネン</t>
    </rPh>
    <rPh sb="23" eb="24">
      <t>ガツ</t>
    </rPh>
    <rPh sb="24" eb="25">
      <t>マツ</t>
    </rPh>
    <rPh sb="26" eb="28">
      <t>ヘイカン</t>
    </rPh>
    <phoneticPr fontId="3"/>
  </si>
  <si>
    <t>－</t>
    <phoneticPr fontId="3"/>
  </si>
  <si>
    <t>団体</t>
  </si>
  <si>
    <t>個人</t>
  </si>
  <si>
    <t>体育センター</t>
  </si>
  <si>
    <t>青少年ホーム</t>
  </si>
  <si>
    <t>年　度</t>
  </si>
  <si>
    <t>２１． 勤 労 青 少 年 ホ ー ム 活 動</t>
  </si>
  <si>
    <t>資料：産業政策課</t>
  </si>
  <si>
    <t>　 注：令和3年は市民コーナーや研修施設の休業期間があった</t>
    <rPh sb="2" eb="3">
      <t>チュウ</t>
    </rPh>
    <rPh sb="4" eb="6">
      <t>レイワ</t>
    </rPh>
    <rPh sb="23" eb="25">
      <t>キカン</t>
    </rPh>
    <phoneticPr fontId="19"/>
  </si>
  <si>
    <t>令和
5年</t>
  </si>
  <si>
    <t>令和
4年</t>
  </si>
  <si>
    <t>令和
3年</t>
  </si>
  <si>
    <t>使用料</t>
    <phoneticPr fontId="19"/>
  </si>
  <si>
    <t>人数</t>
  </si>
  <si>
    <t>団体数</t>
  </si>
  <si>
    <t>使用料</t>
  </si>
  <si>
    <t>免除額</t>
  </si>
  <si>
    <t>市外</t>
  </si>
  <si>
    <t>市内</t>
  </si>
  <si>
    <t>T D L O 室</t>
    <phoneticPr fontId="19"/>
  </si>
  <si>
    <t>デザイン編集室</t>
  </si>
  <si>
    <t>研修室</t>
  </si>
  <si>
    <t>プレゼンテーションルーム</t>
  </si>
  <si>
    <t>総数</t>
    <rPh sb="0" eb="2">
      <t>ソウスウ</t>
    </rPh>
    <phoneticPr fontId="19"/>
  </si>
  <si>
    <t>一日
平均</t>
    <phoneticPr fontId="19"/>
  </si>
  <si>
    <t>（再掲）</t>
  </si>
  <si>
    <t>一般</t>
  </si>
  <si>
    <t>高校生</t>
  </si>
  <si>
    <t>中学生</t>
  </si>
  <si>
    <t>小学生</t>
  </si>
  <si>
    <t>総 数</t>
    <phoneticPr fontId="19"/>
  </si>
  <si>
    <t>修施設</t>
    <phoneticPr fontId="19"/>
  </si>
  <si>
    <t>研</t>
    <rPh sb="0" eb="1">
      <t>ケン</t>
    </rPh>
    <phoneticPr fontId="19"/>
  </si>
  <si>
    <t>市民コーナー</t>
    <phoneticPr fontId="19"/>
  </si>
  <si>
    <t>年 次</t>
  </si>
  <si>
    <t>各年12月末現在（単位：人・団体・円）</t>
  </si>
  <si>
    <t>情報センター施設利用状況</t>
  </si>
  <si>
    <t>２４．宜野湾ベイサイド</t>
    <phoneticPr fontId="19"/>
  </si>
  <si>
    <t>資料：市民協働課</t>
    <phoneticPr fontId="3"/>
  </si>
  <si>
    <t>令和6年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</si>
  <si>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</si>
  <si>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利用人数</t>
  </si>
  <si>
    <t>利用回数</t>
  </si>
  <si>
    <t>講　　堂</t>
  </si>
  <si>
    <t>多目的室</t>
  </si>
  <si>
    <t>調理室</t>
  </si>
  <si>
    <t>総　　数</t>
  </si>
  <si>
    <t>開館日数</t>
  </si>
  <si>
    <t>区　分</t>
  </si>
  <si>
    <t>研修室　３</t>
  </si>
  <si>
    <t>研修室　２</t>
  </si>
  <si>
    <t>研修室　１</t>
  </si>
  <si>
    <t>各年12月末現在(単位：回・人)</t>
    <phoneticPr fontId="3"/>
  </si>
  <si>
    <t>２３．宜野湾市男女共同参画支援センターふくふく　利用状況</t>
  </si>
  <si>
    <t>２２．宜野湾市人材育成交流センターめぶき　利用状況</t>
  </si>
  <si>
    <t>１．国 民 年 金 受 給 状 況</t>
    <rPh sb="2" eb="3">
      <t>クニ</t>
    </rPh>
    <rPh sb="4" eb="5">
      <t>ミン</t>
    </rPh>
    <rPh sb="6" eb="7">
      <t>トシ</t>
    </rPh>
    <rPh sb="8" eb="9">
      <t>キン</t>
    </rPh>
    <rPh sb="10" eb="11">
      <t>ウケ</t>
    </rPh>
    <rPh sb="12" eb="13">
      <t>キュウ</t>
    </rPh>
    <rPh sb="14" eb="15">
      <t>ジョウ</t>
    </rPh>
    <rPh sb="16" eb="17">
      <t>キョウ</t>
    </rPh>
    <phoneticPr fontId="3"/>
  </si>
  <si>
    <t>２．世 帯 類 型 別 保 護 世 帯 数 の 推 移</t>
    <rPh sb="2" eb="3">
      <t>ヨ</t>
    </rPh>
    <rPh sb="4" eb="5">
      <t>オビ</t>
    </rPh>
    <rPh sb="6" eb="7">
      <t>タグイ</t>
    </rPh>
    <rPh sb="8" eb="9">
      <t>カタ</t>
    </rPh>
    <rPh sb="10" eb="11">
      <t>ベツ</t>
    </rPh>
    <rPh sb="12" eb="13">
      <t>ホ</t>
    </rPh>
    <rPh sb="14" eb="15">
      <t>ユズル</t>
    </rPh>
    <rPh sb="16" eb="17">
      <t>ヨ</t>
    </rPh>
    <rPh sb="18" eb="19">
      <t>オビ</t>
    </rPh>
    <rPh sb="20" eb="21">
      <t>カズ</t>
    </rPh>
    <rPh sb="24" eb="25">
      <t>スイ</t>
    </rPh>
    <rPh sb="26" eb="27">
      <t>ウツリ</t>
    </rPh>
    <phoneticPr fontId="3"/>
  </si>
  <si>
    <t>　　高齢者世帯</t>
    <rPh sb="2" eb="5">
      <t>コウレイシャ</t>
    </rPh>
    <rPh sb="5" eb="7">
      <t>セタイ</t>
    </rPh>
    <phoneticPr fontId="3"/>
  </si>
  <si>
    <t>　　母子世帯</t>
    <rPh sb="2" eb="4">
      <t>ボシ</t>
    </rPh>
    <rPh sb="4" eb="6">
      <t>セタイ</t>
    </rPh>
    <phoneticPr fontId="3"/>
  </si>
  <si>
    <t>　　傷病・障害者</t>
    <rPh sb="2" eb="4">
      <t>ショウビョウ</t>
    </rPh>
    <rPh sb="5" eb="8">
      <t>ショウガイシャ</t>
    </rPh>
    <phoneticPr fontId="3"/>
  </si>
  <si>
    <t>　　その他の世帯</t>
    <rPh sb="4" eb="5">
      <t>タ</t>
    </rPh>
    <rPh sb="6" eb="8">
      <t>セタイ</t>
    </rPh>
    <phoneticPr fontId="3"/>
  </si>
  <si>
    <t xml:space="preserve">３．理 由 別 保 護 開 始 及 び 廃 止 状 況 </t>
    <rPh sb="2" eb="3">
      <t>リ</t>
    </rPh>
    <rPh sb="4" eb="5">
      <t>ヨシ</t>
    </rPh>
    <rPh sb="6" eb="7">
      <t>ベツ</t>
    </rPh>
    <rPh sb="8" eb="9">
      <t>ホ</t>
    </rPh>
    <rPh sb="10" eb="11">
      <t>ユズル</t>
    </rPh>
    <rPh sb="12" eb="13">
      <t>カイ</t>
    </rPh>
    <rPh sb="14" eb="15">
      <t>ハジメ</t>
    </rPh>
    <rPh sb="16" eb="17">
      <t>オヨ</t>
    </rPh>
    <rPh sb="20" eb="21">
      <t>ハイ</t>
    </rPh>
    <rPh sb="22" eb="23">
      <t>ドメ</t>
    </rPh>
    <rPh sb="24" eb="25">
      <t>ジョウ</t>
    </rPh>
    <rPh sb="26" eb="27">
      <t>キョウ</t>
    </rPh>
    <phoneticPr fontId="3"/>
  </si>
  <si>
    <t>（保 護 開 始）</t>
    <rPh sb="1" eb="2">
      <t>タモツ</t>
    </rPh>
    <rPh sb="3" eb="4">
      <t>ユズル</t>
    </rPh>
    <rPh sb="5" eb="6">
      <t>カイ</t>
    </rPh>
    <rPh sb="7" eb="8">
      <t>ハジメ</t>
    </rPh>
    <phoneticPr fontId="3"/>
  </si>
  <si>
    <t>（保 護 廃 止）</t>
    <rPh sb="1" eb="2">
      <t>タモツ</t>
    </rPh>
    <rPh sb="3" eb="4">
      <t>ユズル</t>
    </rPh>
    <rPh sb="5" eb="6">
      <t>ハイ</t>
    </rPh>
    <rPh sb="7" eb="8">
      <t>ト</t>
    </rPh>
    <phoneticPr fontId="3"/>
  </si>
  <si>
    <t>１．国民年金受給状況</t>
    <rPh sb="2" eb="4">
      <t>コクミン</t>
    </rPh>
    <rPh sb="4" eb="6">
      <t>ネンキン</t>
    </rPh>
    <rPh sb="6" eb="8">
      <t>ジュキュウ</t>
    </rPh>
    <rPh sb="8" eb="10">
      <t>ジョウキョウ</t>
    </rPh>
    <phoneticPr fontId="3"/>
  </si>
  <si>
    <t>受給者</t>
    <rPh sb="0" eb="3">
      <t>ジュキュウシャ</t>
    </rPh>
    <phoneticPr fontId="3"/>
  </si>
  <si>
    <t>受給金額</t>
    <rPh sb="0" eb="2">
      <t>ジュキュウ</t>
    </rPh>
    <rPh sb="2" eb="4">
      <t>キンガク</t>
    </rPh>
    <phoneticPr fontId="3"/>
  </si>
  <si>
    <t>２．世帯類型別保護世帯数の推移</t>
    <rPh sb="2" eb="4">
      <t>セタイ</t>
    </rPh>
    <rPh sb="4" eb="6">
      <t>ルイケイ</t>
    </rPh>
    <rPh sb="6" eb="7">
      <t>ベツ</t>
    </rPh>
    <rPh sb="7" eb="9">
      <t>ホゴ</t>
    </rPh>
    <rPh sb="9" eb="12">
      <t>セタイスウ</t>
    </rPh>
    <rPh sb="13" eb="15">
      <t>スイイ</t>
    </rPh>
    <phoneticPr fontId="3"/>
  </si>
  <si>
    <t>その他の世帯</t>
    <rPh sb="2" eb="3">
      <t>タ</t>
    </rPh>
    <rPh sb="4" eb="6">
      <t>セタイ</t>
    </rPh>
    <phoneticPr fontId="3"/>
  </si>
  <si>
    <t>傷病・障害者</t>
    <rPh sb="0" eb="2">
      <t>ショウビョウ</t>
    </rPh>
    <rPh sb="3" eb="6">
      <t>ショウガイシャ</t>
    </rPh>
    <phoneticPr fontId="3"/>
  </si>
  <si>
    <t>母子世帯</t>
    <rPh sb="0" eb="2">
      <t>ボシ</t>
    </rPh>
    <rPh sb="2" eb="4">
      <t>セタイ</t>
    </rPh>
    <phoneticPr fontId="3"/>
  </si>
  <si>
    <t>高齢者世帯</t>
    <rPh sb="0" eb="3">
      <t>コウレイシャ</t>
    </rPh>
    <rPh sb="3" eb="5">
      <t>セタイ</t>
    </rPh>
    <phoneticPr fontId="3"/>
  </si>
  <si>
    <t>合計</t>
    <rPh sb="0" eb="2">
      <t>ゴウケイ</t>
    </rPh>
    <phoneticPr fontId="3"/>
  </si>
  <si>
    <t>.</t>
    <phoneticPr fontId="3"/>
  </si>
  <si>
    <t>傷病によるもの</t>
    <rPh sb="0" eb="2">
      <t>ショウビョウ</t>
    </rPh>
    <phoneticPr fontId="3"/>
  </si>
  <si>
    <t>転入</t>
    <rPh sb="0" eb="2">
      <t>テンニュウ</t>
    </rPh>
    <phoneticPr fontId="3"/>
  </si>
  <si>
    <t>貯蓄等減少
 ・喪失</t>
    <rPh sb="0" eb="3">
      <t>チョチクトウ</t>
    </rPh>
    <rPh sb="3" eb="5">
      <t>ゲンショウ</t>
    </rPh>
    <rPh sb="8" eb="9">
      <t>モ</t>
    </rPh>
    <rPh sb="9" eb="10">
      <t>シツ</t>
    </rPh>
    <phoneticPr fontId="3"/>
  </si>
  <si>
    <t>働きによる収入
の減少・喪失</t>
    <rPh sb="5" eb="7">
      <t>シュウニュウ</t>
    </rPh>
    <rPh sb="9" eb="11">
      <t>ゲンショウ</t>
    </rPh>
    <rPh sb="12" eb="14">
      <t>ソウシツ</t>
    </rPh>
    <phoneticPr fontId="3"/>
  </si>
  <si>
    <t>仕送りの減少
・喪失</t>
    <rPh sb="0" eb="2">
      <t>シオク</t>
    </rPh>
    <rPh sb="4" eb="6">
      <t>ゲンショウ</t>
    </rPh>
    <rPh sb="8" eb="10">
      <t>ソウシツ</t>
    </rPh>
    <phoneticPr fontId="3"/>
  </si>
  <si>
    <t>要介護状態</t>
    <rPh sb="0" eb="1">
      <t>ヨウ</t>
    </rPh>
    <rPh sb="1" eb="3">
      <t>カイゴ</t>
    </rPh>
    <rPh sb="3" eb="5">
      <t>ジョウタイ</t>
    </rPh>
    <phoneticPr fontId="3"/>
  </si>
  <si>
    <t>働いていた者の
死亡・離別</t>
    <rPh sb="0" eb="1">
      <t>ハタラ</t>
    </rPh>
    <rPh sb="5" eb="6">
      <t>モノ</t>
    </rPh>
    <rPh sb="8" eb="10">
      <t>シボウ</t>
    </rPh>
    <rPh sb="11" eb="13">
      <t>リベツ</t>
    </rPh>
    <phoneticPr fontId="3"/>
  </si>
  <si>
    <t>社会保険給付
減少・喪失</t>
    <rPh sb="0" eb="2">
      <t>シャカイ</t>
    </rPh>
    <rPh sb="2" eb="4">
      <t>ホケン</t>
    </rPh>
    <rPh sb="4" eb="6">
      <t>キュウフ</t>
    </rPh>
    <rPh sb="7" eb="9">
      <t>ゲンショウ</t>
    </rPh>
    <rPh sb="10" eb="12">
      <t>ソウシツ</t>
    </rPh>
    <phoneticPr fontId="3"/>
  </si>
  <si>
    <t>その他</t>
    <rPh sb="2" eb="3">
      <t>タ</t>
    </rPh>
    <phoneticPr fontId="3"/>
  </si>
  <si>
    <t>死亡・失踪　</t>
    <rPh sb="0" eb="2">
      <t>シボウ</t>
    </rPh>
    <rPh sb="3" eb="5">
      <t>シッソウ</t>
    </rPh>
    <phoneticPr fontId="3"/>
  </si>
  <si>
    <t>転出</t>
    <rPh sb="0" eb="2">
      <t>テンシュツ</t>
    </rPh>
    <phoneticPr fontId="3"/>
  </si>
  <si>
    <t>働きによる収入
の増・取得</t>
    <rPh sb="0" eb="1">
      <t>ハタラ</t>
    </rPh>
    <rPh sb="5" eb="6">
      <t>オサム</t>
    </rPh>
    <rPh sb="6" eb="7">
      <t>イリ</t>
    </rPh>
    <rPh sb="9" eb="10">
      <t>ゾウ</t>
    </rPh>
    <rPh sb="11" eb="13">
      <t>シュトク</t>
    </rPh>
    <phoneticPr fontId="3"/>
  </si>
  <si>
    <t>親類・縁者等
の引取り</t>
    <rPh sb="0" eb="2">
      <t>シンルイ</t>
    </rPh>
    <rPh sb="3" eb="6">
      <t>エンジャトウ</t>
    </rPh>
    <rPh sb="8" eb="10">
      <t>ヒキト</t>
    </rPh>
    <phoneticPr fontId="3"/>
  </si>
  <si>
    <t>仕送及び社会保
障給付金の増加</t>
    <rPh sb="0" eb="2">
      <t>シオクリ</t>
    </rPh>
    <rPh sb="2" eb="3">
      <t>オヨ</t>
    </rPh>
    <rPh sb="4" eb="6">
      <t>シャカイ</t>
    </rPh>
    <rPh sb="6" eb="7">
      <t>ホ</t>
    </rPh>
    <rPh sb="8" eb="9">
      <t>ショウ</t>
    </rPh>
    <rPh sb="9" eb="12">
      <t>キュウフキン</t>
    </rPh>
    <rPh sb="13" eb="15">
      <t>ゾウカ</t>
    </rPh>
    <phoneticPr fontId="3"/>
  </si>
  <si>
    <t>施設入所及び医
療費の他法負担</t>
    <rPh sb="0" eb="2">
      <t>シセツ</t>
    </rPh>
    <rPh sb="2" eb="4">
      <t>ニュウショ</t>
    </rPh>
    <rPh sb="4" eb="5">
      <t>オヨ</t>
    </rPh>
    <rPh sb="6" eb="7">
      <t>イ</t>
    </rPh>
    <rPh sb="8" eb="9">
      <t>リョウ</t>
    </rPh>
    <rPh sb="9" eb="10">
      <t>ヒ</t>
    </rPh>
    <rPh sb="11" eb="12">
      <t>ホカ</t>
    </rPh>
    <rPh sb="12" eb="13">
      <t>ホウ</t>
    </rPh>
    <rPh sb="13" eb="15">
      <t>フタン</t>
    </rPh>
    <phoneticPr fontId="3"/>
  </si>
  <si>
    <t>傷病の治ゆ　</t>
    <rPh sb="0" eb="2">
      <t>ショウビョウ</t>
    </rPh>
    <rPh sb="3" eb="4">
      <t>チ</t>
    </rPh>
    <phoneticPr fontId="3"/>
  </si>
  <si>
    <t>その他　</t>
    <rPh sb="2" eb="3">
      <t>タ</t>
    </rPh>
    <phoneticPr fontId="3"/>
  </si>
  <si>
    <t>（保 護 廃 止）</t>
    <rPh sb="1" eb="2">
      <t>タモツ</t>
    </rPh>
    <rPh sb="3" eb="4">
      <t>ユズル</t>
    </rPh>
    <rPh sb="5" eb="6">
      <t>ハイ</t>
    </rPh>
    <rPh sb="7" eb="8">
      <t>ドメ</t>
    </rPh>
    <phoneticPr fontId="3"/>
  </si>
  <si>
    <t>　令和6年度の適用被保険者数は19,004人で前年度より532人減少している。国民年金受給者数は22,538人で前年度より327人増加しており、受給金額は144億5,391万円となっている。</t>
    <phoneticPr fontId="3"/>
  </si>
  <si>
    <t>令和5年度</t>
  </si>
  <si>
    <t>令和6年度</t>
    <phoneticPr fontId="3"/>
  </si>
  <si>
    <t>介護支援給付金</t>
    <rPh sb="0" eb="2">
      <t>カイゴ</t>
    </rPh>
    <phoneticPr fontId="3"/>
  </si>
  <si>
    <t>令和6年度</t>
  </si>
  <si>
    <t>令和6年</t>
  </si>
  <si>
    <t>令和7年</t>
    <phoneticPr fontId="3"/>
  </si>
  <si>
    <t>令和6年度</t>
    <rPh sb="0" eb="2">
      <t>レイワ</t>
    </rPh>
    <phoneticPr fontId="3"/>
  </si>
  <si>
    <t>令和6年度</t>
    <phoneticPr fontId="19"/>
  </si>
  <si>
    <t>令和2年度</t>
    <phoneticPr fontId="3"/>
  </si>
  <si>
    <t>　　資料：保育こども園課・こども政策課</t>
    <rPh sb="5" eb="7">
      <t>ホイク</t>
    </rPh>
    <rPh sb="10" eb="11">
      <t>エン</t>
    </rPh>
    <rPh sb="16" eb="18">
      <t>セイサク</t>
    </rPh>
    <rPh sb="18" eb="19">
      <t>カ</t>
    </rPh>
    <phoneticPr fontId="3"/>
  </si>
  <si>
    <t>１６．地域支援事業利用状況</t>
  </si>
  <si>
    <t>令和３年度</t>
  </si>
  <si>
    <t>令和４年度</t>
  </si>
  <si>
    <t>令和５年度</t>
  </si>
  <si>
    <t>令和６年度</t>
    <rPh sb="3" eb="5">
      <t>ネンド</t>
    </rPh>
    <phoneticPr fontId="3"/>
  </si>
  <si>
    <t>令和7年</t>
    <rPh sb="0" eb="2">
      <t>レイワ</t>
    </rPh>
    <rPh sb="3" eb="4">
      <t>ネン</t>
    </rPh>
    <phoneticPr fontId="3"/>
  </si>
  <si>
    <t>令和
6年</t>
  </si>
  <si>
    <t>令和
7年</t>
    <phoneticPr fontId="19"/>
  </si>
  <si>
    <t>-</t>
    <phoneticPr fontId="19"/>
  </si>
  <si>
    <r>
      <t>停止</t>
    </r>
    <r>
      <rPr>
        <sz val="6"/>
        <rFont val="ＭＳ 明朝"/>
        <family val="1"/>
        <charset val="128"/>
      </rPr>
      <t>(令和３年度以降は再掲)</t>
    </r>
    <rPh sb="3" eb="5">
      <t>レイワ</t>
    </rPh>
    <rPh sb="6" eb="8">
      <t>ネンド</t>
    </rPh>
    <rPh sb="8" eb="10">
      <t>イコウ</t>
    </rPh>
    <rPh sb="11" eb="13">
      <t>サイケイ</t>
    </rPh>
    <phoneticPr fontId="3"/>
  </si>
  <si>
    <t>各年度末現在</t>
    <phoneticPr fontId="12"/>
  </si>
  <si>
    <t>※令和3年度以降は停止中世帯を含む。</t>
    <rPh sb="1" eb="3">
      <t>レイワ</t>
    </rPh>
    <rPh sb="4" eb="6">
      <t>ネンド</t>
    </rPh>
    <rPh sb="6" eb="8">
      <t>イコウ</t>
    </rPh>
    <rPh sb="9" eb="14">
      <t>テイシチュウセタイ</t>
    </rPh>
    <rPh sb="15" eb="16">
      <t>フク</t>
    </rPh>
    <phoneticPr fontId="3"/>
  </si>
  <si>
    <t>受給金額の縦軸の最大値を変更しました。</t>
    <rPh sb="0" eb="4">
      <t>ジュキュウキンガク</t>
    </rPh>
    <rPh sb="5" eb="7">
      <t>タテジク</t>
    </rPh>
    <rPh sb="8" eb="11">
      <t>サイダイチ</t>
    </rPh>
    <rPh sb="12" eb="14">
      <t>ヘンコウ</t>
    </rPh>
    <phoneticPr fontId="19"/>
  </si>
  <si>
    <t>３．理由別保護開始及び廃止状況（令和6年度）</t>
    <rPh sb="2" eb="4">
      <t>リユウ</t>
    </rPh>
    <rPh sb="4" eb="5">
      <t>ベツ</t>
    </rPh>
    <rPh sb="5" eb="7">
      <t>ホゴ</t>
    </rPh>
    <rPh sb="7" eb="9">
      <t>カイシ</t>
    </rPh>
    <rPh sb="9" eb="10">
      <t>オヨ</t>
    </rPh>
    <rPh sb="11" eb="13">
      <t>ハイシ</t>
    </rPh>
    <rPh sb="13" eb="15">
      <t>ジョウキョウ</t>
    </rPh>
    <rPh sb="16" eb="18">
      <t>レイワ</t>
    </rPh>
    <rPh sb="19" eb="21">
      <t>ネンド</t>
    </rPh>
    <rPh sb="20" eb="21">
      <t>ド</t>
    </rPh>
    <phoneticPr fontId="3"/>
  </si>
  <si>
    <t>(令和6年度)</t>
    <rPh sb="1" eb="3">
      <t>レイワ</t>
    </rPh>
    <rPh sb="4" eb="6">
      <t>ネンド</t>
    </rPh>
    <rPh sb="5" eb="6">
      <t>ガンネン</t>
    </rPh>
    <phoneticPr fontId="3"/>
  </si>
  <si>
    <t xml:space="preserve">８． 種 類 別 生 活 </t>
    <phoneticPr fontId="3"/>
  </si>
  <si>
    <t>保 護 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</si>
</sst>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.00_ "/>
    <numFmt numFmtId="177" formatCode="#,##0.0_ "/>
    <numFmt numFmtId="178" formatCode="#,##0_ "/>
    <numFmt numFmtId="179" formatCode="\ #,##0;[Red]\-#,##0"/>
    <numFmt numFmtId="180" formatCode="0_ "/>
    <numFmt numFmtId="181" formatCode="#,##0\ "/>
    <numFmt numFmtId="182" formatCode="0.0"/>
    <numFmt numFmtId="183" formatCode="#,##0.0;[Red]\-#,##0.0"/>
    <numFmt numFmtId="184" formatCode="#,##0.0_);\(#,##0.0\)"/>
    <numFmt numFmtId="185" formatCode="#,###&quot;名&quot;"/>
    <numFmt numFmtId="186" formatCode="#,##0_);[Red]\(#,##0\)"/>
    <numFmt numFmtId="187" formatCode="0.0000000_ "/>
    <numFmt numFmtId="188" formatCode="#,##0&quot;世帯&quot;"/>
    <numFmt numFmtId="189" formatCode="#,##0&quot;人&quot;"/>
    <numFmt numFmtId="190" formatCode="0.00\‰"/>
    <numFmt numFmtId="191" formatCode="#,##0&quot;件&quot;"/>
  </numFmts>
  <fonts count="5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name val="ＭＳ ゴシック"/>
      <family val="3"/>
      <charset val="128"/>
    </font>
    <font>
      <sz val="9.8000000000000007"/>
      <name val="ＭＳ 明朝"/>
      <family val="1"/>
      <charset val="128"/>
    </font>
    <font>
      <sz val="8.5"/>
      <name val="ＭＳ 明朝"/>
      <family val="1"/>
      <charset val="128"/>
    </font>
    <font>
      <sz val="8.5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8"/>
      <color theme="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9"/>
      <color theme="0" tint="-0.34998626667073579"/>
      <name val="ＭＳ Ｐゴシック"/>
      <family val="3"/>
      <charset val="128"/>
    </font>
    <font>
      <sz val="8"/>
      <color theme="0" tint="-0.34998626667073579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2" tint="-0.49998474074526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/>
      <top/>
      <bottom style="hair">
        <color indexed="64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</borders>
  <cellStyleXfs count="10">
    <xf numFmtId="0" fontId="0" fillId="0" borderId="0">
      <alignment vertical="center"/>
    </xf>
    <xf numFmtId="9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" fillId="0" borderId="0"/>
    <xf numFmtId="9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92">
    <xf numFmtId="0" fontId="0" fillId="0" borderId="0" xfId="0">
      <alignment vertical="center"/>
    </xf>
    <xf numFmtId="0" fontId="5" fillId="0" borderId="0" xfId="5" applyFont="1"/>
    <xf numFmtId="0" fontId="1" fillId="0" borderId="0" xfId="5"/>
    <xf numFmtId="0" fontId="1" fillId="0" borderId="0" xfId="5" applyAlignment="1">
      <alignment vertical="center"/>
    </xf>
    <xf numFmtId="0" fontId="1" fillId="0" borderId="0" xfId="5" applyAlignment="1">
      <alignment horizontal="left" vertical="center"/>
    </xf>
    <xf numFmtId="178" fontId="5" fillId="0" borderId="0" xfId="5" applyNumberFormat="1" applyFont="1"/>
    <xf numFmtId="0" fontId="5" fillId="0" borderId="14" xfId="5" applyFont="1" applyBorder="1"/>
    <xf numFmtId="178" fontId="5" fillId="0" borderId="14" xfId="5" applyNumberFormat="1" applyFont="1" applyBorder="1"/>
    <xf numFmtId="0" fontId="1" fillId="0" borderId="17" xfId="5" applyBorder="1" applyAlignment="1">
      <alignment horizontal="center" vertical="center"/>
    </xf>
    <xf numFmtId="0" fontId="1" fillId="0" borderId="18" xfId="5" applyBorder="1"/>
    <xf numFmtId="0" fontId="4" fillId="0" borderId="0" xfId="5" applyFont="1"/>
    <xf numFmtId="0" fontId="5" fillId="0" borderId="0" xfId="5" applyFont="1" applyAlignment="1">
      <alignment vertical="center"/>
    </xf>
    <xf numFmtId="0" fontId="7" fillId="0" borderId="9" xfId="5" applyFont="1" applyBorder="1" applyAlignment="1">
      <alignment horizontal="center" vertical="center"/>
    </xf>
    <xf numFmtId="0" fontId="4" fillId="0" borderId="0" xfId="5" applyFont="1" applyAlignment="1">
      <alignment horizontal="right" vertical="center"/>
    </xf>
    <xf numFmtId="0" fontId="4" fillId="0" borderId="0" xfId="5" applyFont="1" applyAlignment="1">
      <alignment horizontal="right"/>
    </xf>
    <xf numFmtId="0" fontId="4" fillId="0" borderId="0" xfId="5" applyFont="1" applyAlignment="1">
      <alignment horizontal="left" vertical="center"/>
    </xf>
    <xf numFmtId="38" fontId="1" fillId="0" borderId="0" xfId="5" applyNumberFormat="1"/>
    <xf numFmtId="0" fontId="1" fillId="0" borderId="9" xfId="5" applyBorder="1"/>
    <xf numFmtId="0" fontId="4" fillId="0" borderId="0" xfId="5" applyFont="1" applyAlignment="1">
      <alignment vertical="center"/>
    </xf>
    <xf numFmtId="177" fontId="5" fillId="0" borderId="0" xfId="5" applyNumberFormat="1" applyFont="1" applyAlignment="1">
      <alignment vertical="center"/>
    </xf>
    <xf numFmtId="0" fontId="7" fillId="0" borderId="15" xfId="5" applyFont="1" applyBorder="1" applyAlignment="1">
      <alignment vertical="center" justifyLastLine="1"/>
    </xf>
    <xf numFmtId="0" fontId="7" fillId="0" borderId="9" xfId="5" applyFont="1" applyBorder="1" applyAlignment="1">
      <alignment horizontal="distributed" vertical="center"/>
    </xf>
    <xf numFmtId="0" fontId="6" fillId="0" borderId="0" xfId="5" applyFont="1" applyAlignment="1">
      <alignment vertical="center"/>
    </xf>
    <xf numFmtId="0" fontId="6" fillId="0" borderId="0" xfId="5" applyFont="1" applyAlignment="1">
      <alignment horizontal="right" vertical="center"/>
    </xf>
    <xf numFmtId="0" fontId="5" fillId="0" borderId="17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0" fontId="8" fillId="0" borderId="3" xfId="5" applyFont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0" xfId="5" applyFont="1" applyBorder="1" applyAlignment="1">
      <alignment horizontal="distributed" vertical="center"/>
    </xf>
    <xf numFmtId="0" fontId="5" fillId="0" borderId="23" xfId="5" applyFont="1" applyBorder="1" applyAlignment="1">
      <alignment horizontal="center" vertical="center"/>
    </xf>
    <xf numFmtId="0" fontId="8" fillId="0" borderId="1" xfId="5" applyFont="1" applyBorder="1" applyAlignment="1">
      <alignment horizontal="distributed" vertical="center"/>
    </xf>
    <xf numFmtId="0" fontId="8" fillId="0" borderId="2" xfId="5" applyFont="1" applyBorder="1" applyAlignment="1">
      <alignment horizontal="center" vertical="center"/>
    </xf>
    <xf numFmtId="178" fontId="14" fillId="0" borderId="17" xfId="5" applyNumberFormat="1" applyFont="1" applyBorder="1" applyAlignment="1">
      <alignment vertical="center"/>
    </xf>
    <xf numFmtId="178" fontId="14" fillId="0" borderId="2" xfId="5" applyNumberFormat="1" applyFont="1" applyBorder="1" applyAlignment="1">
      <alignment vertical="center"/>
    </xf>
    <xf numFmtId="178" fontId="14" fillId="0" borderId="3" xfId="5" applyNumberFormat="1" applyFont="1" applyBorder="1" applyAlignment="1">
      <alignment vertical="center"/>
    </xf>
    <xf numFmtId="178" fontId="14" fillId="0" borderId="2" xfId="5" applyNumberFormat="1" applyFont="1" applyBorder="1" applyAlignment="1">
      <alignment horizontal="right" vertical="center"/>
    </xf>
    <xf numFmtId="178" fontId="14" fillId="0" borderId="6" xfId="5" applyNumberFormat="1" applyFont="1" applyBorder="1" applyAlignment="1">
      <alignment horizontal="right" vertical="center"/>
    </xf>
    <xf numFmtId="178" fontId="14" fillId="0" borderId="1" xfId="5" applyNumberFormat="1" applyFont="1" applyBorder="1" applyAlignment="1">
      <alignment vertical="center"/>
    </xf>
    <xf numFmtId="178" fontId="14" fillId="0" borderId="11" xfId="5" applyNumberFormat="1" applyFont="1" applyBorder="1" applyAlignment="1">
      <alignment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4" xfId="5" applyFont="1" applyBorder="1" applyAlignment="1">
      <alignment horizontal="distributed" vertical="center" justifyLastLine="1"/>
    </xf>
    <xf numFmtId="0" fontId="7" fillId="0" borderId="19" xfId="5" applyFont="1" applyBorder="1" applyAlignment="1">
      <alignment horizontal="distributed" vertical="center" justifyLastLine="1"/>
    </xf>
    <xf numFmtId="0" fontId="7" fillId="0" borderId="8" xfId="5" applyFont="1" applyBorder="1" applyAlignment="1">
      <alignment horizontal="distributed" vertical="center" wrapText="1" justifyLastLine="1"/>
    </xf>
    <xf numFmtId="0" fontId="7" fillId="0" borderId="8" xfId="5" applyFont="1" applyBorder="1" applyAlignment="1">
      <alignment horizontal="distributed" vertical="center" justifyLastLine="1"/>
    </xf>
    <xf numFmtId="0" fontId="15" fillId="0" borderId="19" xfId="5" applyFont="1" applyBorder="1" applyAlignment="1">
      <alignment horizontal="distributed" vertical="center" justifyLastLine="1"/>
    </xf>
    <xf numFmtId="0" fontId="15" fillId="0" borderId="8" xfId="5" applyFont="1" applyBorder="1" applyAlignment="1">
      <alignment horizontal="center" vertical="center" shrinkToFit="1"/>
    </xf>
    <xf numFmtId="0" fontId="15" fillId="0" borderId="8" xfId="5" applyFont="1" applyBorder="1" applyAlignment="1">
      <alignment horizontal="distributed" vertical="center" justifyLastLine="1"/>
    </xf>
    <xf numFmtId="0" fontId="15" fillId="0" borderId="20" xfId="5" applyFont="1" applyBorder="1" applyAlignment="1">
      <alignment horizontal="center" vertical="center" shrinkToFit="1"/>
    </xf>
    <xf numFmtId="0" fontId="7" fillId="0" borderId="8" xfId="5" applyFont="1" applyBorder="1" applyAlignment="1">
      <alignment horizontal="center" vertical="center"/>
    </xf>
    <xf numFmtId="0" fontId="7" fillId="0" borderId="13" xfId="5" applyFont="1" applyBorder="1" applyAlignment="1">
      <alignment horizontal="distributed" vertical="center" justifyLastLine="1"/>
    </xf>
    <xf numFmtId="0" fontId="7" fillId="0" borderId="20" xfId="5" applyFont="1" applyBorder="1" applyAlignment="1">
      <alignment horizontal="distributed" vertical="center" justifyLastLine="1"/>
    </xf>
    <xf numFmtId="0" fontId="5" fillId="0" borderId="5" xfId="5" applyFont="1" applyBorder="1" applyAlignment="1">
      <alignment horizontal="distributed" vertical="center" wrapText="1" justifyLastLine="1"/>
    </xf>
    <xf numFmtId="0" fontId="5" fillId="0" borderId="5" xfId="5" applyFont="1" applyBorder="1" applyAlignment="1">
      <alignment horizontal="distributed" vertical="center" justifyLastLine="1"/>
    </xf>
    <xf numFmtId="0" fontId="5" fillId="0" borderId="20" xfId="5" applyFont="1" applyBorder="1" applyAlignment="1">
      <alignment horizontal="distributed" vertical="center" wrapText="1" justifyLastLine="1"/>
    </xf>
    <xf numFmtId="2" fontId="1" fillId="0" borderId="0" xfId="5" applyNumberFormat="1"/>
    <xf numFmtId="0" fontId="4" fillId="0" borderId="18" xfId="5" applyFont="1" applyBorder="1" applyAlignment="1">
      <alignment horizontal="right" vertical="center"/>
    </xf>
    <xf numFmtId="0" fontId="8" fillId="2" borderId="22" xfId="5" applyFont="1" applyFill="1" applyBorder="1" applyAlignment="1">
      <alignment horizontal="center" vertical="center"/>
    </xf>
    <xf numFmtId="0" fontId="8" fillId="2" borderId="22" xfId="5" applyFont="1" applyFill="1" applyBorder="1" applyAlignment="1">
      <alignment horizontal="distributed" vertical="center"/>
    </xf>
    <xf numFmtId="178" fontId="14" fillId="2" borderId="22" xfId="5" applyNumberFormat="1" applyFont="1" applyFill="1" applyBorder="1" applyAlignment="1">
      <alignment vertical="center"/>
    </xf>
    <xf numFmtId="0" fontId="5" fillId="0" borderId="10" xfId="5" applyFont="1" applyBorder="1" applyAlignment="1">
      <alignment horizontal="distributed" vertical="center" justifyLastLine="1"/>
    </xf>
    <xf numFmtId="0" fontId="7" fillId="0" borderId="22" xfId="5" applyFont="1" applyBorder="1" applyAlignment="1">
      <alignment horizontal="distributed" vertical="center" justifyLastLine="1"/>
    </xf>
    <xf numFmtId="0" fontId="7" fillId="0" borderId="31" xfId="5" applyFont="1" applyBorder="1" applyAlignment="1">
      <alignment horizontal="distributed" vertical="center" justifyLastLine="1"/>
    </xf>
    <xf numFmtId="0" fontId="7" fillId="0" borderId="22" xfId="5" applyFont="1" applyBorder="1" applyAlignment="1">
      <alignment horizontal="distributed" vertical="center" wrapText="1" justifyLastLine="1"/>
    </xf>
    <xf numFmtId="3" fontId="1" fillId="0" borderId="0" xfId="5" applyNumberFormat="1"/>
    <xf numFmtId="0" fontId="4" fillId="0" borderId="18" xfId="5" applyFont="1" applyBorder="1" applyAlignment="1">
      <alignment vertical="center"/>
    </xf>
    <xf numFmtId="3" fontId="8" fillId="2" borderId="22" xfId="0" applyNumberFormat="1" applyFont="1" applyFill="1" applyBorder="1">
      <alignment vertical="center"/>
    </xf>
    <xf numFmtId="3" fontId="8" fillId="0" borderId="6" xfId="0" applyNumberFormat="1" applyFont="1" applyBorder="1">
      <alignment vertical="center"/>
    </xf>
    <xf numFmtId="3" fontId="8" fillId="0" borderId="3" xfId="0" applyNumberFormat="1" applyFont="1" applyBorder="1">
      <alignment vertical="center"/>
    </xf>
    <xf numFmtId="3" fontId="8" fillId="0" borderId="1" xfId="0" applyNumberFormat="1" applyFont="1" applyBorder="1">
      <alignment vertical="center"/>
    </xf>
    <xf numFmtId="0" fontId="5" fillId="0" borderId="9" xfId="5" applyFont="1" applyBorder="1" applyAlignment="1">
      <alignment horizontal="distributed" vertical="center" justifyLastLine="1"/>
    </xf>
    <xf numFmtId="0" fontId="5" fillId="0" borderId="43" xfId="0" applyFont="1" applyBorder="1" applyAlignment="1">
      <alignment horizontal="center" vertical="center"/>
    </xf>
    <xf numFmtId="0" fontId="4" fillId="0" borderId="14" xfId="5" applyFont="1" applyBorder="1"/>
    <xf numFmtId="0" fontId="4" fillId="0" borderId="0" xfId="5" applyFont="1" applyAlignment="1">
      <alignment horizontal="left" vertical="distributed" wrapText="1"/>
    </xf>
    <xf numFmtId="0" fontId="20" fillId="0" borderId="0" xfId="5" applyFont="1"/>
    <xf numFmtId="0" fontId="21" fillId="0" borderId="0" xfId="5" applyFont="1" applyAlignment="1">
      <alignment vertical="center"/>
    </xf>
    <xf numFmtId="0" fontId="4" fillId="0" borderId="14" xfId="5" applyFont="1" applyBorder="1" applyAlignment="1">
      <alignment horizontal="right"/>
    </xf>
    <xf numFmtId="0" fontId="16" fillId="0" borderId="19" xfId="5" applyFont="1" applyBorder="1" applyAlignment="1">
      <alignment horizontal="center" vertical="center" justifyLastLine="1"/>
    </xf>
    <xf numFmtId="0" fontId="16" fillId="0" borderId="8" xfId="5" applyFont="1" applyBorder="1" applyAlignment="1">
      <alignment horizontal="center" vertical="center" justifyLastLine="1"/>
    </xf>
    <xf numFmtId="0" fontId="16" fillId="0" borderId="20" xfId="5" applyFont="1" applyBorder="1" applyAlignment="1">
      <alignment horizontal="center" vertical="center" justifyLastLine="1"/>
    </xf>
    <xf numFmtId="3" fontId="9" fillId="0" borderId="1" xfId="5" applyNumberFormat="1" applyFont="1" applyBorder="1" applyAlignment="1">
      <alignment vertical="center"/>
    </xf>
    <xf numFmtId="3" fontId="9" fillId="0" borderId="3" xfId="5" applyNumberFormat="1" applyFont="1" applyBorder="1" applyAlignment="1">
      <alignment vertical="center"/>
    </xf>
    <xf numFmtId="3" fontId="9" fillId="0" borderId="6" xfId="5" applyNumberFormat="1" applyFont="1" applyBorder="1" applyAlignment="1">
      <alignment vertical="center"/>
    </xf>
    <xf numFmtId="3" fontId="1" fillId="0" borderId="0" xfId="5" applyNumberFormat="1" applyAlignment="1">
      <alignment vertical="center"/>
    </xf>
    <xf numFmtId="3" fontId="9" fillId="2" borderId="22" xfId="5" applyNumberFormat="1" applyFont="1" applyFill="1" applyBorder="1" applyAlignment="1">
      <alignment vertical="center"/>
    </xf>
    <xf numFmtId="0" fontId="22" fillId="0" borderId="0" xfId="5" applyFont="1"/>
    <xf numFmtId="0" fontId="23" fillId="0" borderId="0" xfId="5" applyFont="1"/>
    <xf numFmtId="0" fontId="4" fillId="0" borderId="0" xfId="5" applyFont="1" applyAlignment="1">
      <alignment vertical="top"/>
    </xf>
    <xf numFmtId="178" fontId="4" fillId="0" borderId="18" xfId="5" applyNumberFormat="1" applyFont="1" applyBorder="1" applyAlignment="1">
      <alignment horizontal="right" vertical="center"/>
    </xf>
    <xf numFmtId="0" fontId="24" fillId="0" borderId="0" xfId="5" applyFont="1"/>
    <xf numFmtId="0" fontId="25" fillId="0" borderId="0" xfId="5" applyFont="1"/>
    <xf numFmtId="38" fontId="8" fillId="0" borderId="13" xfId="2" applyFont="1" applyFill="1" applyBorder="1" applyAlignment="1">
      <alignment horizontal="right" vertical="center"/>
    </xf>
    <xf numFmtId="38" fontId="8" fillId="2" borderId="19" xfId="2" applyFont="1" applyFill="1" applyBorder="1" applyAlignment="1">
      <alignment horizontal="right" vertical="center"/>
    </xf>
    <xf numFmtId="0" fontId="5" fillId="0" borderId="50" xfId="5" applyFont="1" applyBorder="1" applyAlignment="1">
      <alignment horizontal="center" vertical="center"/>
    </xf>
    <xf numFmtId="38" fontId="8" fillId="0" borderId="6" xfId="2" applyFont="1" applyFill="1" applyBorder="1" applyAlignment="1">
      <alignment horizontal="right" vertical="center"/>
    </xf>
    <xf numFmtId="38" fontId="8" fillId="0" borderId="3" xfId="2" applyFont="1" applyFill="1" applyBorder="1" applyAlignment="1">
      <alignment horizontal="right" vertical="center"/>
    </xf>
    <xf numFmtId="38" fontId="8" fillId="0" borderId="11" xfId="2" applyFont="1" applyFill="1" applyBorder="1" applyAlignment="1">
      <alignment horizontal="right" vertical="center"/>
    </xf>
    <xf numFmtId="38" fontId="8" fillId="0" borderId="51" xfId="2" applyFont="1" applyFill="1" applyBorder="1" applyAlignment="1">
      <alignment horizontal="right" vertical="center"/>
    </xf>
    <xf numFmtId="38" fontId="8" fillId="0" borderId="49" xfId="2" applyFont="1" applyFill="1" applyBorder="1" applyAlignment="1">
      <alignment horizontal="right" vertical="center"/>
    </xf>
    <xf numFmtId="38" fontId="8" fillId="0" borderId="48" xfId="2" applyFont="1" applyFill="1" applyBorder="1" applyAlignment="1">
      <alignment horizontal="right" vertical="center"/>
    </xf>
    <xf numFmtId="38" fontId="8" fillId="0" borderId="52" xfId="2" applyFont="1" applyFill="1" applyBorder="1" applyAlignment="1">
      <alignment horizontal="right" vertical="center"/>
    </xf>
    <xf numFmtId="0" fontId="5" fillId="0" borderId="53" xfId="5" applyFont="1" applyBorder="1" applyAlignment="1">
      <alignment horizontal="center" vertical="center"/>
    </xf>
    <xf numFmtId="38" fontId="8" fillId="0" borderId="7" xfId="2" applyFont="1" applyFill="1" applyBorder="1" applyAlignment="1">
      <alignment horizontal="right" vertical="center"/>
    </xf>
    <xf numFmtId="0" fontId="5" fillId="0" borderId="20" xfId="5" applyFont="1" applyBorder="1" applyAlignment="1">
      <alignment horizontal="distributed" vertical="center" justifyLastLine="1"/>
    </xf>
    <xf numFmtId="0" fontId="5" fillId="0" borderId="8" xfId="5" applyFont="1" applyBorder="1" applyAlignment="1">
      <alignment horizontal="distributed" vertical="center" justifyLastLine="1"/>
    </xf>
    <xf numFmtId="0" fontId="5" fillId="0" borderId="54" xfId="5" applyFont="1" applyBorder="1" applyAlignment="1">
      <alignment horizontal="distributed" vertical="center" justifyLastLine="1"/>
    </xf>
    <xf numFmtId="0" fontId="5" fillId="0" borderId="19" xfId="5" applyFont="1" applyBorder="1" applyAlignment="1">
      <alignment horizontal="distributed" vertical="center" justifyLastLine="1"/>
    </xf>
    <xf numFmtId="38" fontId="8" fillId="0" borderId="31" xfId="3" applyFont="1" applyFill="1" applyBorder="1" applyAlignment="1">
      <alignment horizontal="right" vertical="center" indent="1"/>
    </xf>
    <xf numFmtId="38" fontId="8" fillId="0" borderId="14" xfId="3" applyFont="1" applyFill="1" applyBorder="1" applyAlignment="1">
      <alignment horizontal="right" vertical="center" indent="1"/>
    </xf>
    <xf numFmtId="38" fontId="8" fillId="0" borderId="4" xfId="3" applyFont="1" applyFill="1" applyBorder="1" applyAlignment="1">
      <alignment horizontal="right" vertical="center" indent="1"/>
    </xf>
    <xf numFmtId="38" fontId="8" fillId="0" borderId="5" xfId="3" applyFont="1" applyFill="1" applyBorder="1" applyAlignment="1">
      <alignment horizontal="right" vertical="center" indent="1"/>
    </xf>
    <xf numFmtId="0" fontId="5" fillId="0" borderId="59" xfId="5" applyFont="1" applyBorder="1" applyAlignment="1">
      <alignment horizontal="distributed" vertical="center"/>
    </xf>
    <xf numFmtId="0" fontId="1" fillId="0" borderId="10" xfId="5" applyBorder="1" applyAlignment="1">
      <alignment vertical="center"/>
    </xf>
    <xf numFmtId="38" fontId="8" fillId="0" borderId="6" xfId="3" applyFont="1" applyFill="1" applyBorder="1" applyAlignment="1">
      <alignment horizontal="right" vertical="center" indent="1"/>
    </xf>
    <xf numFmtId="38" fontId="8" fillId="0" borderId="0" xfId="3" applyFont="1" applyFill="1" applyBorder="1" applyAlignment="1">
      <alignment horizontal="right" vertical="center" indent="1"/>
    </xf>
    <xf numFmtId="38" fontId="8" fillId="0" borderId="3" xfId="3" applyFont="1" applyFill="1" applyBorder="1" applyAlignment="1">
      <alignment horizontal="right" vertical="center" indent="1"/>
    </xf>
    <xf numFmtId="38" fontId="8" fillId="0" borderId="2" xfId="3" applyFont="1" applyFill="1" applyBorder="1" applyAlignment="1">
      <alignment horizontal="right" vertical="center" indent="1"/>
    </xf>
    <xf numFmtId="0" fontId="5" fillId="0" borderId="60" xfId="5" applyFont="1" applyBorder="1" applyAlignment="1">
      <alignment horizontal="distributed" vertical="center"/>
    </xf>
    <xf numFmtId="0" fontId="1" fillId="0" borderId="9" xfId="5" applyBorder="1" applyAlignment="1">
      <alignment vertical="center"/>
    </xf>
    <xf numFmtId="0" fontId="5" fillId="2" borderId="60" xfId="5" applyFont="1" applyFill="1" applyBorder="1" applyAlignment="1">
      <alignment horizontal="distributed" vertical="center"/>
    </xf>
    <xf numFmtId="38" fontId="1" fillId="0" borderId="0" xfId="5" applyNumberFormat="1" applyAlignment="1">
      <alignment vertical="center"/>
    </xf>
    <xf numFmtId="38" fontId="8" fillId="0" borderId="16" xfId="3" applyFont="1" applyFill="1" applyBorder="1" applyAlignment="1">
      <alignment horizontal="right" vertical="center" indent="1"/>
    </xf>
    <xf numFmtId="0" fontId="26" fillId="0" borderId="0" xfId="5" applyFont="1"/>
    <xf numFmtId="0" fontId="5" fillId="0" borderId="20" xfId="5" applyFont="1" applyBorder="1" applyAlignment="1">
      <alignment horizontal="center" vertical="center"/>
    </xf>
    <xf numFmtId="0" fontId="5" fillId="0" borderId="8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0" fontId="5" fillId="0" borderId="22" xfId="5" applyFont="1" applyBorder="1" applyAlignment="1">
      <alignment horizontal="distributed" vertical="center" justifyLastLine="1"/>
    </xf>
    <xf numFmtId="0" fontId="7" fillId="0" borderId="14" xfId="5" applyFont="1" applyBorder="1" applyAlignment="1">
      <alignment horizontal="right"/>
    </xf>
    <xf numFmtId="0" fontId="26" fillId="0" borderId="14" xfId="5" applyFont="1" applyBorder="1"/>
    <xf numFmtId="3" fontId="9" fillId="0" borderId="63" xfId="2" applyNumberFormat="1" applyFont="1" applyFill="1" applyBorder="1" applyAlignment="1">
      <alignment horizontal="right"/>
    </xf>
    <xf numFmtId="3" fontId="9" fillId="0" borderId="8" xfId="2" applyNumberFormat="1" applyFont="1" applyFill="1" applyBorder="1" applyAlignment="1">
      <alignment horizontal="right"/>
    </xf>
    <xf numFmtId="3" fontId="9" fillId="0" borderId="13" xfId="2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center" vertical="center"/>
    </xf>
    <xf numFmtId="3" fontId="9" fillId="0" borderId="64" xfId="2" applyNumberFormat="1" applyFont="1" applyFill="1" applyBorder="1" applyAlignment="1">
      <alignment horizontal="right"/>
    </xf>
    <xf numFmtId="3" fontId="9" fillId="0" borderId="48" xfId="2" applyNumberFormat="1" applyFont="1" applyFill="1" applyBorder="1" applyAlignment="1">
      <alignment horizontal="right"/>
    </xf>
    <xf numFmtId="3" fontId="9" fillId="0" borderId="56" xfId="2" applyNumberFormat="1" applyFont="1" applyFill="1" applyBorder="1" applyAlignment="1">
      <alignment horizontal="right"/>
    </xf>
    <xf numFmtId="0" fontId="7" fillId="0" borderId="49" xfId="0" applyFont="1" applyBorder="1" applyAlignment="1">
      <alignment horizontal="center" vertical="center"/>
    </xf>
    <xf numFmtId="3" fontId="9" fillId="0" borderId="55" xfId="2" applyNumberFormat="1" applyFont="1" applyFill="1" applyBorder="1" applyAlignment="1">
      <alignment horizontal="right"/>
    </xf>
    <xf numFmtId="3" fontId="9" fillId="0" borderId="66" xfId="2" applyNumberFormat="1" applyFont="1" applyFill="1" applyBorder="1" applyAlignment="1">
      <alignment horizontal="right"/>
    </xf>
    <xf numFmtId="3" fontId="9" fillId="0" borderId="47" xfId="2" applyNumberFormat="1" applyFont="1" applyFill="1" applyBorder="1" applyAlignment="1">
      <alignment horizontal="right"/>
    </xf>
    <xf numFmtId="0" fontId="7" fillId="0" borderId="65" xfId="0" applyFont="1" applyBorder="1" applyAlignment="1">
      <alignment horizontal="center" vertical="center"/>
    </xf>
    <xf numFmtId="3" fontId="9" fillId="2" borderId="26" xfId="2" applyNumberFormat="1" applyFont="1" applyFill="1" applyBorder="1" applyAlignment="1">
      <alignment horizontal="right" vertical="center"/>
    </xf>
    <xf numFmtId="3" fontId="9" fillId="0" borderId="67" xfId="2" applyNumberFormat="1" applyFont="1" applyFill="1" applyBorder="1" applyAlignment="1">
      <alignment horizontal="right"/>
    </xf>
    <xf numFmtId="3" fontId="9" fillId="0" borderId="68" xfId="2" applyNumberFormat="1" applyFont="1" applyFill="1" applyBorder="1" applyAlignment="1">
      <alignment horizontal="right"/>
    </xf>
    <xf numFmtId="3" fontId="9" fillId="0" borderId="69" xfId="2" applyNumberFormat="1" applyFont="1" applyFill="1" applyBorder="1" applyAlignment="1">
      <alignment horizontal="right"/>
    </xf>
    <xf numFmtId="0" fontId="7" fillId="0" borderId="70" xfId="0" applyFont="1" applyBorder="1" applyAlignment="1">
      <alignment horizontal="center" vertical="center"/>
    </xf>
    <xf numFmtId="3" fontId="9" fillId="0" borderId="73" xfId="2" applyNumberFormat="1" applyFont="1" applyFill="1" applyBorder="1" applyAlignment="1">
      <alignment horizontal="right"/>
    </xf>
    <xf numFmtId="3" fontId="9" fillId="0" borderId="74" xfId="2" applyNumberFormat="1" applyFont="1" applyFill="1" applyBorder="1" applyAlignment="1">
      <alignment horizontal="right"/>
    </xf>
    <xf numFmtId="3" fontId="9" fillId="0" borderId="75" xfId="2" applyNumberFormat="1" applyFont="1" applyFill="1" applyBorder="1" applyAlignment="1">
      <alignment horizontal="right"/>
    </xf>
    <xf numFmtId="0" fontId="7" fillId="0" borderId="72" xfId="0" applyFont="1" applyBorder="1" applyAlignment="1">
      <alignment horizontal="center" vertical="center"/>
    </xf>
    <xf numFmtId="3" fontId="9" fillId="0" borderId="57" xfId="2" applyNumberFormat="1" applyFont="1" applyFill="1" applyBorder="1" applyAlignment="1">
      <alignment horizontal="right"/>
    </xf>
    <xf numFmtId="3" fontId="9" fillId="0" borderId="2" xfId="2" applyNumberFormat="1" applyFont="1" applyFill="1" applyBorder="1" applyAlignment="1">
      <alignment horizontal="right"/>
    </xf>
    <xf numFmtId="3" fontId="9" fillId="0" borderId="3" xfId="2" applyNumberFormat="1" applyFont="1" applyFill="1" applyBorder="1" applyAlignment="1">
      <alignment horizontal="right"/>
    </xf>
    <xf numFmtId="3" fontId="9" fillId="0" borderId="11" xfId="2" applyNumberFormat="1" applyFont="1" applyFill="1" applyBorder="1" applyAlignment="1">
      <alignment horizontal="right"/>
    </xf>
    <xf numFmtId="0" fontId="7" fillId="0" borderId="6" xfId="0" applyFont="1" applyBorder="1" applyAlignment="1">
      <alignment horizontal="center"/>
    </xf>
    <xf numFmtId="3" fontId="9" fillId="0" borderId="73" xfId="2" applyNumberFormat="1" applyFont="1" applyFill="1" applyBorder="1" applyAlignment="1">
      <alignment horizontal="right" vertical="center"/>
    </xf>
    <xf numFmtId="3" fontId="9" fillId="0" borderId="74" xfId="2" applyNumberFormat="1" applyFont="1" applyFill="1" applyBorder="1" applyAlignment="1">
      <alignment horizontal="right" vertical="center"/>
    </xf>
    <xf numFmtId="3" fontId="9" fillId="0" borderId="75" xfId="2" applyNumberFormat="1" applyFont="1" applyFill="1" applyBorder="1" applyAlignment="1">
      <alignment horizontal="right" vertical="center"/>
    </xf>
    <xf numFmtId="3" fontId="9" fillId="0" borderId="57" xfId="2" applyNumberFormat="1" applyFont="1" applyFill="1" applyBorder="1" applyAlignment="1">
      <alignment horizontal="right" vertical="center"/>
    </xf>
    <xf numFmtId="3" fontId="9" fillId="0" borderId="48" xfId="2" applyNumberFormat="1" applyFont="1" applyFill="1" applyBorder="1" applyAlignment="1">
      <alignment horizontal="right" vertical="center"/>
    </xf>
    <xf numFmtId="3" fontId="9" fillId="0" borderId="56" xfId="2" applyNumberFormat="1" applyFont="1" applyFill="1" applyBorder="1" applyAlignment="1">
      <alignment horizontal="right" vertical="center"/>
    </xf>
    <xf numFmtId="3" fontId="9" fillId="0" borderId="2" xfId="2" applyNumberFormat="1" applyFont="1" applyFill="1" applyBorder="1" applyAlignment="1">
      <alignment horizontal="right" vertical="center"/>
    </xf>
    <xf numFmtId="3" fontId="9" fillId="0" borderId="3" xfId="2" applyNumberFormat="1" applyFont="1" applyFill="1" applyBorder="1" applyAlignment="1">
      <alignment horizontal="right" vertical="center"/>
    </xf>
    <xf numFmtId="3" fontId="9" fillId="0" borderId="11" xfId="2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3" fontId="9" fillId="0" borderId="39" xfId="2" applyNumberFormat="1" applyFont="1" applyFill="1" applyBorder="1" applyAlignment="1">
      <alignment horizontal="right" vertical="center"/>
    </xf>
    <xf numFmtId="3" fontId="9" fillId="0" borderId="12" xfId="2" applyNumberFormat="1" applyFont="1" applyFill="1" applyBorder="1" applyAlignment="1">
      <alignment horizontal="right" vertical="center"/>
    </xf>
    <xf numFmtId="3" fontId="9" fillId="0" borderId="29" xfId="2" applyNumberFormat="1" applyFont="1" applyFill="1" applyBorder="1" applyAlignment="1">
      <alignment horizontal="right" vertical="center"/>
    </xf>
    <xf numFmtId="0" fontId="7" fillId="0" borderId="28" xfId="0" applyFont="1" applyBorder="1" applyAlignment="1">
      <alignment horizontal="center" vertical="center"/>
    </xf>
    <xf numFmtId="0" fontId="7" fillId="0" borderId="77" xfId="5" applyFont="1" applyBorder="1" applyAlignment="1">
      <alignment horizontal="center" vertical="center"/>
    </xf>
    <xf numFmtId="0" fontId="7" fillId="0" borderId="78" xfId="5" applyFont="1" applyBorder="1" applyAlignment="1">
      <alignment horizontal="center" vertical="center"/>
    </xf>
    <xf numFmtId="0" fontId="7" fillId="0" borderId="79" xfId="5" applyFont="1" applyBorder="1" applyAlignment="1">
      <alignment horizontal="center" vertical="center"/>
    </xf>
    <xf numFmtId="0" fontId="7" fillId="0" borderId="80" xfId="5" applyFont="1" applyBorder="1" applyAlignment="1">
      <alignment horizontal="center" vertical="center"/>
    </xf>
    <xf numFmtId="0" fontId="5" fillId="0" borderId="0" xfId="5" applyFont="1" applyAlignment="1">
      <alignment horizontal="left" vertical="center"/>
    </xf>
    <xf numFmtId="0" fontId="9" fillId="0" borderId="0" xfId="5" applyFont="1" applyAlignment="1">
      <alignment horizontal="center" vertical="center"/>
    </xf>
    <xf numFmtId="180" fontId="9" fillId="0" borderId="0" xfId="5" applyNumberFormat="1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178" fontId="9" fillId="2" borderId="22" xfId="5" applyNumberFormat="1" applyFont="1" applyFill="1" applyBorder="1" applyAlignment="1">
      <alignment horizontal="right" vertical="center"/>
    </xf>
    <xf numFmtId="178" fontId="9" fillId="0" borderId="6" xfId="5" applyNumberFormat="1" applyFont="1" applyBorder="1" applyAlignment="1">
      <alignment horizontal="right" vertical="center"/>
    </xf>
    <xf numFmtId="178" fontId="9" fillId="0" borderId="3" xfId="5" applyNumberFormat="1" applyFont="1" applyBorder="1" applyAlignment="1">
      <alignment horizontal="right" vertical="center"/>
    </xf>
    <xf numFmtId="178" fontId="9" fillId="0" borderId="1" xfId="5" applyNumberFormat="1" applyFont="1" applyBorder="1" applyAlignment="1">
      <alignment horizontal="right" vertical="center"/>
    </xf>
    <xf numFmtId="0" fontId="7" fillId="0" borderId="0" xfId="5" applyFont="1" applyAlignment="1">
      <alignment horizontal="distributed" vertical="center" justifyLastLine="1"/>
    </xf>
    <xf numFmtId="0" fontId="4" fillId="0" borderId="20" xfId="5" applyFont="1" applyBorder="1" applyAlignment="1">
      <alignment horizontal="distributed" vertical="center" justifyLastLine="1"/>
    </xf>
    <xf numFmtId="0" fontId="4" fillId="0" borderId="8" xfId="5" applyFont="1" applyBorder="1" applyAlignment="1">
      <alignment horizontal="distributed" vertical="center" justifyLastLine="1"/>
    </xf>
    <xf numFmtId="0" fontId="4" fillId="0" borderId="8" xfId="5" applyFont="1" applyBorder="1" applyAlignment="1">
      <alignment horizontal="distributed" vertical="center" wrapText="1" justifyLastLine="1"/>
    </xf>
    <xf numFmtId="0" fontId="7" fillId="0" borderId="10" xfId="5" applyFont="1" applyBorder="1" applyAlignment="1">
      <alignment vertical="center" justifyLastLine="1"/>
    </xf>
    <xf numFmtId="0" fontId="7" fillId="0" borderId="0" xfId="5" applyFont="1" applyAlignment="1">
      <alignment horizontal="right" vertical="center"/>
    </xf>
    <xf numFmtId="0" fontId="7" fillId="0" borderId="0" xfId="5" applyFont="1" applyAlignment="1">
      <alignment horizontal="right"/>
    </xf>
    <xf numFmtId="0" fontId="28" fillId="0" borderId="0" xfId="5" applyFont="1" applyAlignment="1">
      <alignment vertical="center"/>
    </xf>
    <xf numFmtId="181" fontId="8" fillId="0" borderId="4" xfId="3" applyNumberFormat="1" applyFont="1" applyFill="1" applyBorder="1" applyAlignment="1">
      <alignment vertical="center"/>
    </xf>
    <xf numFmtId="181" fontId="8" fillId="2" borderId="22" xfId="3" applyNumberFormat="1" applyFont="1" applyFill="1" applyBorder="1" applyAlignment="1">
      <alignment vertical="center"/>
    </xf>
    <xf numFmtId="181" fontId="8" fillId="0" borderId="6" xfId="3" applyNumberFormat="1" applyFont="1" applyFill="1" applyBorder="1" applyAlignment="1">
      <alignment vertical="center"/>
    </xf>
    <xf numFmtId="181" fontId="8" fillId="0" borderId="3" xfId="3" applyNumberFormat="1" applyFont="1" applyFill="1" applyBorder="1" applyAlignment="1">
      <alignment vertical="center"/>
    </xf>
    <xf numFmtId="181" fontId="8" fillId="0" borderId="1" xfId="3" applyNumberFormat="1" applyFont="1" applyFill="1" applyBorder="1" applyAlignment="1">
      <alignment vertical="center"/>
    </xf>
    <xf numFmtId="0" fontId="11" fillId="0" borderId="0" xfId="5" applyFont="1"/>
    <xf numFmtId="38" fontId="8" fillId="0" borderId="20" xfId="3" applyFont="1" applyFill="1" applyBorder="1"/>
    <xf numFmtId="38" fontId="8" fillId="0" borderId="63" xfId="3" applyFont="1" applyFill="1" applyBorder="1"/>
    <xf numFmtId="38" fontId="8" fillId="0" borderId="8" xfId="3" applyFont="1" applyFill="1" applyBorder="1"/>
    <xf numFmtId="0" fontId="5" fillId="0" borderId="20" xfId="0" applyFont="1" applyBorder="1" applyAlignment="1">
      <alignment horizontal="center" vertical="center" shrinkToFit="1"/>
    </xf>
    <xf numFmtId="0" fontId="0" fillId="0" borderId="10" xfId="0" applyBorder="1" applyAlignment="1"/>
    <xf numFmtId="38" fontId="8" fillId="0" borderId="6" xfId="3" applyFont="1" applyFill="1" applyBorder="1"/>
    <xf numFmtId="38" fontId="8" fillId="0" borderId="0" xfId="3" applyFont="1" applyFill="1" applyBorder="1"/>
    <xf numFmtId="38" fontId="8" fillId="0" borderId="3" xfId="3" applyFont="1" applyFill="1" applyBorder="1"/>
    <xf numFmtId="0" fontId="5" fillId="0" borderId="6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82" fontId="1" fillId="0" borderId="0" xfId="5" applyNumberFormat="1"/>
    <xf numFmtId="182" fontId="8" fillId="0" borderId="77" xfId="3" applyNumberFormat="1" applyFont="1" applyFill="1" applyBorder="1" applyAlignment="1">
      <alignment horizontal="right"/>
    </xf>
    <xf numFmtId="182" fontId="8" fillId="0" borderId="83" xfId="3" applyNumberFormat="1" applyFont="1" applyFill="1" applyBorder="1" applyAlignment="1">
      <alignment horizontal="right"/>
    </xf>
    <xf numFmtId="182" fontId="8" fillId="0" borderId="79" xfId="3" applyNumberFormat="1" applyFont="1" applyFill="1" applyBorder="1" applyAlignment="1">
      <alignment horizontal="right"/>
    </xf>
    <xf numFmtId="38" fontId="8" fillId="0" borderId="43" xfId="3" applyFont="1" applyFill="1" applyBorder="1"/>
    <xf numFmtId="38" fontId="8" fillId="0" borderId="84" xfId="3" applyFont="1" applyFill="1" applyBorder="1"/>
    <xf numFmtId="38" fontId="8" fillId="0" borderId="7" xfId="3" applyFont="1" applyFill="1" applyBorder="1"/>
    <xf numFmtId="0" fontId="0" fillId="0" borderId="9" xfId="0" applyBorder="1" applyAlignment="1"/>
    <xf numFmtId="38" fontId="8" fillId="0" borderId="49" xfId="3" applyFont="1" applyFill="1" applyBorder="1"/>
    <xf numFmtId="38" fontId="8" fillId="0" borderId="64" xfId="3" applyFont="1" applyFill="1" applyBorder="1"/>
    <xf numFmtId="38" fontId="8" fillId="0" borderId="48" xfId="3" applyFont="1" applyFill="1" applyBorder="1"/>
    <xf numFmtId="0" fontId="5" fillId="0" borderId="4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shrinkToFit="1"/>
    </xf>
    <xf numFmtId="38" fontId="8" fillId="0" borderId="26" xfId="5" applyNumberFormat="1" applyFont="1" applyBorder="1" applyAlignment="1">
      <alignment horizontal="right" vertical="center" justifyLastLine="1"/>
    </xf>
    <xf numFmtId="38" fontId="8" fillId="0" borderId="35" xfId="5" applyNumberFormat="1" applyFont="1" applyBorder="1" applyAlignment="1">
      <alignment horizontal="right" vertical="center" justifyLastLine="1"/>
    </xf>
    <xf numFmtId="38" fontId="8" fillId="0" borderId="12" xfId="5" applyNumberFormat="1" applyFont="1" applyBorder="1" applyAlignment="1">
      <alignment horizontal="right" vertical="center" justifyLastLine="1"/>
    </xf>
    <xf numFmtId="0" fontId="5" fillId="0" borderId="77" xfId="5" applyFont="1" applyBorder="1" applyAlignment="1">
      <alignment horizontal="distributed" vertical="center" justifyLastLine="1"/>
    </xf>
    <xf numFmtId="0" fontId="5" fillId="0" borderId="83" xfId="5" applyFont="1" applyBorder="1" applyAlignment="1">
      <alignment horizontal="distributed" vertical="center" justifyLastLine="1"/>
    </xf>
    <xf numFmtId="0" fontId="5" fillId="0" borderId="79" xfId="5" applyFont="1" applyBorder="1" applyAlignment="1">
      <alignment horizontal="distributed" vertical="center" justifyLastLine="1"/>
    </xf>
    <xf numFmtId="0" fontId="7" fillId="0" borderId="0" xfId="5" applyFont="1"/>
    <xf numFmtId="178" fontId="8" fillId="0" borderId="77" xfId="7" applyNumberFormat="1" applyFont="1" applyBorder="1">
      <alignment vertical="center"/>
    </xf>
    <xf numFmtId="178" fontId="8" fillId="0" borderId="83" xfId="7" applyNumberFormat="1" applyFont="1" applyBorder="1">
      <alignment vertical="center"/>
    </xf>
    <xf numFmtId="178" fontId="8" fillId="0" borderId="77" xfId="7" applyNumberFormat="1" applyFont="1" applyBorder="1" applyAlignment="1">
      <alignment horizontal="right" vertical="center"/>
    </xf>
    <xf numFmtId="178" fontId="8" fillId="0" borderId="83" xfId="7" applyNumberFormat="1" applyFont="1" applyBorder="1" applyAlignment="1">
      <alignment horizontal="right" vertical="center"/>
    </xf>
    <xf numFmtId="178" fontId="1" fillId="0" borderId="83" xfId="7" applyNumberFormat="1" applyBorder="1">
      <alignment vertical="center"/>
    </xf>
    <xf numFmtId="38" fontId="7" fillId="0" borderId="0" xfId="2" applyFont="1" applyFill="1" applyAlignment="1"/>
    <xf numFmtId="178" fontId="8" fillId="0" borderId="21" xfId="7" applyNumberFormat="1" applyFont="1" applyBorder="1" applyAlignment="1">
      <alignment horizontal="right" vertical="center"/>
    </xf>
    <xf numFmtId="178" fontId="8" fillId="0" borderId="18" xfId="7" applyNumberFormat="1" applyFont="1" applyBorder="1" applyAlignment="1">
      <alignment horizontal="right" vertical="center"/>
    </xf>
    <xf numFmtId="0" fontId="7" fillId="0" borderId="25" xfId="7" applyFont="1" applyBorder="1" applyAlignment="1">
      <alignment horizontal="center" vertical="center" wrapText="1"/>
    </xf>
    <xf numFmtId="0" fontId="7" fillId="0" borderId="85" xfId="7" applyFont="1" applyBorder="1" applyAlignment="1">
      <alignment horizontal="center" vertical="center" wrapText="1"/>
    </xf>
    <xf numFmtId="0" fontId="5" fillId="0" borderId="81" xfId="7" applyFont="1" applyBorder="1" applyAlignment="1">
      <alignment horizontal="center" vertical="center"/>
    </xf>
    <xf numFmtId="0" fontId="5" fillId="0" borderId="79" xfId="7" applyFont="1" applyBorder="1" applyAlignment="1">
      <alignment horizontal="center" vertical="center"/>
    </xf>
    <xf numFmtId="0" fontId="4" fillId="0" borderId="0" xfId="7" applyFont="1" applyAlignment="1">
      <alignment horizontal="right" vertical="center"/>
    </xf>
    <xf numFmtId="0" fontId="5" fillId="0" borderId="0" xfId="7" applyFont="1" applyAlignment="1">
      <alignment horizontal="right" vertical="center"/>
    </xf>
    <xf numFmtId="0" fontId="5" fillId="0" borderId="0" xfId="7" applyFont="1">
      <alignment vertical="center"/>
    </xf>
    <xf numFmtId="38" fontId="7" fillId="0" borderId="0" xfId="5" applyNumberFormat="1" applyFont="1"/>
    <xf numFmtId="0" fontId="30" fillId="0" borderId="0" xfId="5" applyFont="1"/>
    <xf numFmtId="38" fontId="9" fillId="0" borderId="20" xfId="3" applyFont="1" applyFill="1" applyBorder="1" applyAlignment="1">
      <alignment horizontal="right" vertical="center"/>
    </xf>
    <xf numFmtId="38" fontId="9" fillId="0" borderId="54" xfId="3" applyFont="1" applyFill="1" applyBorder="1" applyAlignment="1">
      <alignment horizontal="right" vertical="center"/>
    </xf>
    <xf numFmtId="38" fontId="9" fillId="0" borderId="8" xfId="3" applyFont="1" applyFill="1" applyBorder="1" applyAlignment="1">
      <alignment horizontal="right" vertical="center"/>
    </xf>
    <xf numFmtId="0" fontId="7" fillId="0" borderId="20" xfId="5" applyFont="1" applyBorder="1" applyAlignment="1">
      <alignment horizontal="distributed" vertical="center" indent="1"/>
    </xf>
    <xf numFmtId="0" fontId="7" fillId="0" borderId="22" xfId="5" applyFont="1" applyBorder="1"/>
    <xf numFmtId="38" fontId="9" fillId="0" borderId="49" xfId="3" applyFont="1" applyFill="1" applyBorder="1" applyAlignment="1">
      <alignment horizontal="right" vertical="center"/>
    </xf>
    <xf numFmtId="38" fontId="9" fillId="0" borderId="57" xfId="3" applyFont="1" applyFill="1" applyBorder="1" applyAlignment="1">
      <alignment horizontal="right" vertical="center"/>
    </xf>
    <xf numFmtId="38" fontId="9" fillId="0" borderId="48" xfId="3" applyFont="1" applyFill="1" applyBorder="1" applyAlignment="1">
      <alignment horizontal="right" vertical="center"/>
    </xf>
    <xf numFmtId="0" fontId="7" fillId="0" borderId="49" xfId="5" applyFont="1" applyBorder="1" applyAlignment="1">
      <alignment horizontal="distributed" vertical="center" indent="1"/>
    </xf>
    <xf numFmtId="0" fontId="7" fillId="0" borderId="1" xfId="5" applyFont="1" applyBorder="1"/>
    <xf numFmtId="0" fontId="31" fillId="0" borderId="49" xfId="5" applyFont="1" applyBorder="1" applyAlignment="1">
      <alignment horizontal="distributed" vertical="center" indent="1"/>
    </xf>
    <xf numFmtId="0" fontId="7" fillId="0" borderId="1" xfId="5" applyFont="1" applyBorder="1" applyAlignment="1">
      <alignment horizontal="distributed" vertical="center"/>
    </xf>
    <xf numFmtId="38" fontId="9" fillId="2" borderId="26" xfId="3" applyFont="1" applyFill="1" applyBorder="1" applyAlignment="1">
      <alignment horizontal="right" vertical="center"/>
    </xf>
    <xf numFmtId="38" fontId="9" fillId="0" borderId="26" xfId="3" applyFont="1" applyFill="1" applyBorder="1" applyAlignment="1">
      <alignment horizontal="right" vertical="center"/>
    </xf>
    <xf numFmtId="38" fontId="9" fillId="0" borderId="39" xfId="3" applyFont="1" applyFill="1" applyBorder="1" applyAlignment="1">
      <alignment horizontal="right" vertical="center"/>
    </xf>
    <xf numFmtId="38" fontId="9" fillId="0" borderId="12" xfId="3" applyFont="1" applyFill="1" applyBorder="1" applyAlignment="1">
      <alignment horizontal="right" vertical="center"/>
    </xf>
    <xf numFmtId="0" fontId="7" fillId="0" borderId="77" xfId="5" applyFont="1" applyBorder="1" applyAlignment="1">
      <alignment horizontal="center" vertical="center" justifyLastLine="1"/>
    </xf>
    <xf numFmtId="0" fontId="7" fillId="0" borderId="83" xfId="5" applyFont="1" applyBorder="1" applyAlignment="1">
      <alignment horizontal="center" vertical="center" justifyLastLine="1"/>
    </xf>
    <xf numFmtId="0" fontId="7" fillId="0" borderId="79" xfId="5" applyFont="1" applyBorder="1" applyAlignment="1">
      <alignment horizontal="center" vertical="center" justifyLastLine="1"/>
    </xf>
    <xf numFmtId="0" fontId="7" fillId="0" borderId="78" xfId="5" applyFont="1" applyBorder="1" applyAlignment="1">
      <alignment horizontal="center" vertical="center" justifyLastLine="1"/>
    </xf>
    <xf numFmtId="0" fontId="7" fillId="0" borderId="14" xfId="5" applyFont="1" applyBorder="1" applyAlignment="1">
      <alignment horizontal="distributed" vertical="center" justifyLastLine="1"/>
    </xf>
    <xf numFmtId="0" fontId="7" fillId="0" borderId="14" xfId="5" applyFont="1" applyBorder="1"/>
    <xf numFmtId="0" fontId="7" fillId="0" borderId="0" xfId="5" applyFont="1" applyAlignment="1">
      <alignment vertical="center"/>
    </xf>
    <xf numFmtId="38" fontId="8" fillId="0" borderId="20" xfId="3" applyFont="1" applyFill="1" applyBorder="1" applyAlignment="1">
      <alignment vertical="center"/>
    </xf>
    <xf numFmtId="38" fontId="8" fillId="0" borderId="63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vertical="center"/>
    </xf>
    <xf numFmtId="38" fontId="8" fillId="0" borderId="54" xfId="3" applyFont="1" applyFill="1" applyBorder="1" applyAlignment="1">
      <alignment vertical="center"/>
    </xf>
    <xf numFmtId="0" fontId="5" fillId="0" borderId="86" xfId="5" applyFont="1" applyBorder="1" applyAlignment="1">
      <alignment vertical="center" wrapText="1"/>
    </xf>
    <xf numFmtId="0" fontId="7" fillId="0" borderId="10" xfId="5" applyFont="1" applyBorder="1" applyAlignment="1">
      <alignment vertical="center"/>
    </xf>
    <xf numFmtId="38" fontId="8" fillId="0" borderId="49" xfId="3" applyFont="1" applyFill="1" applyBorder="1" applyAlignment="1">
      <alignment vertical="center"/>
    </xf>
    <xf numFmtId="38" fontId="8" fillId="0" borderId="64" xfId="3" applyFont="1" applyFill="1" applyBorder="1" applyAlignment="1">
      <alignment vertical="center"/>
    </xf>
    <xf numFmtId="38" fontId="8" fillId="0" borderId="48" xfId="3" applyFont="1" applyFill="1" applyBorder="1" applyAlignment="1">
      <alignment vertical="center"/>
    </xf>
    <xf numFmtId="38" fontId="8" fillId="0" borderId="57" xfId="3" applyFont="1" applyFill="1" applyBorder="1" applyAlignment="1">
      <alignment vertical="center"/>
    </xf>
    <xf numFmtId="0" fontId="5" fillId="0" borderId="87" xfId="5" applyFont="1" applyBorder="1" applyAlignment="1">
      <alignment vertical="center"/>
    </xf>
    <xf numFmtId="0" fontId="7" fillId="0" borderId="9" xfId="5" applyFont="1" applyBorder="1" applyAlignment="1">
      <alignment vertical="center"/>
    </xf>
    <xf numFmtId="0" fontId="5" fillId="0" borderId="87" xfId="5" applyFont="1" applyBorder="1" applyAlignment="1">
      <alignment vertical="center" wrapText="1"/>
    </xf>
    <xf numFmtId="0" fontId="5" fillId="0" borderId="17" xfId="5" applyFont="1" applyBorder="1" applyAlignment="1">
      <alignment vertical="center" wrapText="1"/>
    </xf>
    <xf numFmtId="38" fontId="8" fillId="0" borderId="65" xfId="3" applyFont="1" applyFill="1" applyBorder="1" applyAlignment="1">
      <alignment vertical="center"/>
    </xf>
    <xf numFmtId="38" fontId="8" fillId="0" borderId="62" xfId="3" applyFont="1" applyFill="1" applyBorder="1" applyAlignment="1">
      <alignment vertical="center"/>
    </xf>
    <xf numFmtId="38" fontId="8" fillId="0" borderId="66" xfId="3" applyFont="1" applyFill="1" applyBorder="1" applyAlignment="1">
      <alignment vertical="center"/>
    </xf>
    <xf numFmtId="38" fontId="8" fillId="0" borderId="55" xfId="3" applyFont="1" applyFill="1" applyBorder="1" applyAlignment="1">
      <alignment vertical="center"/>
    </xf>
    <xf numFmtId="0" fontId="5" fillId="0" borderId="88" xfId="5" applyFont="1" applyBorder="1" applyAlignment="1">
      <alignment vertical="center"/>
    </xf>
    <xf numFmtId="38" fontId="7" fillId="0" borderId="0" xfId="5" applyNumberFormat="1" applyFont="1" applyAlignment="1">
      <alignment vertical="center"/>
    </xf>
    <xf numFmtId="38" fontId="8" fillId="0" borderId="63" xfId="3" applyFont="1" applyFill="1" applyBorder="1" applyAlignment="1">
      <alignment vertical="center"/>
    </xf>
    <xf numFmtId="0" fontId="5" fillId="0" borderId="77" xfId="5" applyFont="1" applyBorder="1" applyAlignment="1">
      <alignment horizontal="distributed" vertical="center"/>
    </xf>
    <xf numFmtId="0" fontId="5" fillId="0" borderId="83" xfId="5" applyFont="1" applyBorder="1" applyAlignment="1">
      <alignment horizontal="distributed" vertical="center"/>
    </xf>
    <xf numFmtId="0" fontId="5" fillId="0" borderId="79" xfId="5" applyFont="1" applyBorder="1" applyAlignment="1">
      <alignment horizontal="distributed" vertical="center"/>
    </xf>
    <xf numFmtId="0" fontId="5" fillId="0" borderId="78" xfId="5" applyFont="1" applyBorder="1" applyAlignment="1">
      <alignment horizontal="distributed" vertical="center"/>
    </xf>
    <xf numFmtId="0" fontId="7" fillId="0" borderId="14" xfId="5" applyFont="1" applyBorder="1" applyAlignment="1">
      <alignment horizontal="distributed" vertical="center"/>
    </xf>
    <xf numFmtId="38" fontId="9" fillId="0" borderId="63" xfId="3" applyFont="1" applyFill="1" applyBorder="1" applyAlignment="1">
      <alignment horizontal="right" vertical="center"/>
    </xf>
    <xf numFmtId="0" fontId="5" fillId="0" borderId="86" xfId="0" applyFont="1" applyBorder="1" applyAlignment="1">
      <alignment vertical="center" wrapText="1"/>
    </xf>
    <xf numFmtId="0" fontId="7" fillId="0" borderId="23" xfId="0" applyFont="1" applyBorder="1">
      <alignment vertical="center"/>
    </xf>
    <xf numFmtId="38" fontId="9" fillId="0" borderId="49" xfId="3" applyFont="1" applyFill="1" applyBorder="1" applyAlignment="1">
      <alignment vertical="center"/>
    </xf>
    <xf numFmtId="38" fontId="9" fillId="0" borderId="64" xfId="3" applyFont="1" applyFill="1" applyBorder="1" applyAlignment="1">
      <alignment vertical="center"/>
    </xf>
    <xf numFmtId="38" fontId="9" fillId="0" borderId="48" xfId="3" applyFont="1" applyFill="1" applyBorder="1" applyAlignment="1">
      <alignment vertical="center"/>
    </xf>
    <xf numFmtId="38" fontId="9" fillId="0" borderId="57" xfId="3" applyFont="1" applyFill="1" applyBorder="1" applyAlignment="1">
      <alignment vertical="center"/>
    </xf>
    <xf numFmtId="0" fontId="5" fillId="0" borderId="87" xfId="0" applyFont="1" applyBorder="1" applyAlignment="1">
      <alignment vertical="center" wrapText="1"/>
    </xf>
    <xf numFmtId="0" fontId="7" fillId="0" borderId="17" xfId="0" applyFont="1" applyBorder="1">
      <alignment vertical="center"/>
    </xf>
    <xf numFmtId="0" fontId="5" fillId="0" borderId="17" xfId="0" applyFont="1" applyBorder="1" applyAlignment="1">
      <alignment vertical="center" wrapText="1"/>
    </xf>
    <xf numFmtId="38" fontId="9" fillId="0" borderId="65" xfId="3" applyFont="1" applyFill="1" applyBorder="1" applyAlignment="1">
      <alignment vertical="center"/>
    </xf>
    <xf numFmtId="38" fontId="9" fillId="0" borderId="62" xfId="3" applyFont="1" applyFill="1" applyBorder="1" applyAlignment="1">
      <alignment vertical="center"/>
    </xf>
    <xf numFmtId="38" fontId="9" fillId="0" borderId="66" xfId="3" applyFont="1" applyFill="1" applyBorder="1" applyAlignment="1">
      <alignment vertical="center"/>
    </xf>
    <xf numFmtId="38" fontId="9" fillId="0" borderId="55" xfId="3" applyFont="1" applyFill="1" applyBorder="1" applyAlignment="1">
      <alignment vertical="center"/>
    </xf>
    <xf numFmtId="0" fontId="5" fillId="0" borderId="88" xfId="0" applyFont="1" applyBorder="1" applyAlignment="1">
      <alignment vertical="center" wrapText="1"/>
    </xf>
    <xf numFmtId="38" fontId="9" fillId="0" borderId="20" xfId="3" applyFont="1" applyFill="1" applyBorder="1" applyAlignment="1">
      <alignment vertical="center"/>
    </xf>
    <xf numFmtId="38" fontId="9" fillId="0" borderId="63" xfId="3" applyFont="1" applyFill="1" applyBorder="1" applyAlignment="1">
      <alignment vertical="center"/>
    </xf>
    <xf numFmtId="38" fontId="9" fillId="0" borderId="8" xfId="3" applyFont="1" applyFill="1" applyBorder="1" applyAlignment="1">
      <alignment vertical="center"/>
    </xf>
    <xf numFmtId="38" fontId="9" fillId="0" borderId="54" xfId="3" applyFont="1" applyFill="1" applyBorder="1" applyAlignment="1">
      <alignment vertical="center"/>
    </xf>
    <xf numFmtId="0" fontId="0" fillId="0" borderId="0" xfId="0" applyAlignment="1"/>
    <xf numFmtId="183" fontId="5" fillId="0" borderId="0" xfId="2" applyNumberFormat="1" applyFont="1" applyFill="1" applyAlignment="1"/>
    <xf numFmtId="0" fontId="5" fillId="0" borderId="0" xfId="0" applyFont="1" applyAlignment="1"/>
    <xf numFmtId="184" fontId="5" fillId="0" borderId="0" xfId="0" applyNumberFormat="1" applyFont="1" applyAlignment="1"/>
    <xf numFmtId="183" fontId="8" fillId="0" borderId="0" xfId="2" applyNumberFormat="1" applyFont="1" applyFill="1" applyBorder="1" applyAlignment="1">
      <alignment vertical="center"/>
    </xf>
    <xf numFmtId="38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184" fontId="8" fillId="0" borderId="0" xfId="3" applyNumberFormat="1" applyFont="1" applyFill="1" applyBorder="1" applyAlignment="1">
      <alignment vertical="center"/>
    </xf>
    <xf numFmtId="180" fontId="8" fillId="0" borderId="0" xfId="0" applyNumberFormat="1" applyFont="1" applyAlignment="1">
      <alignment horizontal="right" vertical="center" indent="1"/>
    </xf>
    <xf numFmtId="0" fontId="23" fillId="0" borderId="0" xfId="0" applyFont="1" applyAlignment="1"/>
    <xf numFmtId="180" fontId="8" fillId="0" borderId="0" xfId="0" applyNumberFormat="1" applyFont="1">
      <alignment vertical="center"/>
    </xf>
    <xf numFmtId="183" fontId="4" fillId="0" borderId="0" xfId="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8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3" fillId="0" borderId="0" xfId="0" applyFont="1">
      <alignment vertical="center"/>
    </xf>
    <xf numFmtId="183" fontId="0" fillId="0" borderId="0" xfId="2" applyNumberFormat="1" applyFont="1" applyFill="1" applyAlignment="1">
      <alignment vertical="center"/>
    </xf>
    <xf numFmtId="184" fontId="0" fillId="0" borderId="0" xfId="0" applyNumberFormat="1">
      <alignment vertical="center"/>
    </xf>
    <xf numFmtId="0" fontId="32" fillId="0" borderId="0" xfId="0" applyFont="1">
      <alignment vertical="center"/>
    </xf>
    <xf numFmtId="183" fontId="32" fillId="0" borderId="0" xfId="2" applyNumberFormat="1" applyFont="1" applyFill="1" applyAlignment="1">
      <alignment vertical="center"/>
    </xf>
    <xf numFmtId="184" fontId="32" fillId="0" borderId="0" xfId="0" applyNumberFormat="1" applyFont="1">
      <alignment vertical="center"/>
    </xf>
    <xf numFmtId="0" fontId="4" fillId="2" borderId="0" xfId="0" applyFont="1" applyFill="1" applyAlignment="1">
      <alignment horizontal="right" vertical="top"/>
    </xf>
    <xf numFmtId="183" fontId="33" fillId="0" borderId="0" xfId="2" applyNumberFormat="1" applyFont="1" applyFill="1" applyAlignment="1">
      <alignment vertical="center"/>
    </xf>
    <xf numFmtId="183" fontId="5" fillId="0" borderId="0" xfId="2" applyNumberFormat="1" applyFont="1" applyFill="1" applyAlignment="1">
      <alignment vertical="center"/>
    </xf>
    <xf numFmtId="184" fontId="5" fillId="0" borderId="0" xfId="0" applyNumberFormat="1" applyFont="1">
      <alignment vertical="center"/>
    </xf>
    <xf numFmtId="180" fontId="8" fillId="2" borderId="31" xfId="0" applyNumberFormat="1" applyFont="1" applyFill="1" applyBorder="1" applyAlignment="1">
      <alignment horizontal="right" vertical="center"/>
    </xf>
    <xf numFmtId="180" fontId="8" fillId="0" borderId="31" xfId="0" applyNumberFormat="1" applyFont="1" applyBorder="1" applyAlignment="1">
      <alignment horizontal="right" vertical="center"/>
    </xf>
    <xf numFmtId="180" fontId="8" fillId="0" borderId="14" xfId="0" applyNumberFormat="1" applyFont="1" applyBorder="1" applyAlignment="1">
      <alignment horizontal="right" vertical="center"/>
    </xf>
    <xf numFmtId="180" fontId="8" fillId="0" borderId="4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34" fillId="0" borderId="0" xfId="0" applyFont="1">
      <alignment vertical="center"/>
    </xf>
    <xf numFmtId="183" fontId="35" fillId="0" borderId="0" xfId="2" applyNumberFormat="1" applyFont="1">
      <alignment vertical="center"/>
    </xf>
    <xf numFmtId="38" fontId="10" fillId="0" borderId="0" xfId="0" applyNumberFormat="1" applyFont="1">
      <alignment vertical="center"/>
    </xf>
    <xf numFmtId="183" fontId="10" fillId="0" borderId="0" xfId="2" applyNumberFormat="1" applyFont="1">
      <alignment vertical="center"/>
    </xf>
    <xf numFmtId="184" fontId="10" fillId="0" borderId="0" xfId="0" applyNumberFormat="1" applyFont="1">
      <alignment vertical="center"/>
    </xf>
    <xf numFmtId="180" fontId="8" fillId="2" borderId="49" xfId="0" applyNumberFormat="1" applyFont="1" applyFill="1" applyBorder="1" applyAlignment="1">
      <alignment horizontal="right" vertical="center"/>
    </xf>
    <xf numFmtId="180" fontId="8" fillId="0" borderId="49" xfId="0" applyNumberFormat="1" applyFont="1" applyBorder="1" applyAlignment="1">
      <alignment horizontal="right" vertical="center"/>
    </xf>
    <xf numFmtId="180" fontId="8" fillId="0" borderId="64" xfId="0" applyNumberFormat="1" applyFont="1" applyBorder="1" applyAlignment="1">
      <alignment horizontal="right" vertical="center"/>
    </xf>
    <xf numFmtId="180" fontId="8" fillId="0" borderId="48" xfId="0" applyNumberFormat="1" applyFont="1" applyBorder="1" applyAlignment="1">
      <alignment horizontal="right" vertical="center"/>
    </xf>
    <xf numFmtId="0" fontId="5" fillId="0" borderId="8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9" xfId="0" applyBorder="1">
      <alignment vertical="center"/>
    </xf>
    <xf numFmtId="38" fontId="5" fillId="0" borderId="0" xfId="3" applyFont="1" applyFill="1" applyBorder="1" applyAlignment="1">
      <alignment vertical="center"/>
    </xf>
    <xf numFmtId="183" fontId="5" fillId="0" borderId="0" xfId="2" applyNumberFormat="1" applyFont="1" applyFill="1" applyBorder="1" applyAlignment="1">
      <alignment vertical="center"/>
    </xf>
    <xf numFmtId="176" fontId="5" fillId="0" borderId="0" xfId="3" applyNumberFormat="1" applyFont="1" applyFill="1" applyBorder="1" applyAlignment="1">
      <alignment vertical="center"/>
    </xf>
    <xf numFmtId="0" fontId="4" fillId="0" borderId="0" xfId="0" applyFont="1">
      <alignment vertical="center"/>
    </xf>
    <xf numFmtId="180" fontId="8" fillId="2" borderId="26" xfId="0" applyNumberFormat="1" applyFont="1" applyFill="1" applyBorder="1" applyAlignment="1">
      <alignment horizontal="right" vertical="center"/>
    </xf>
    <xf numFmtId="180" fontId="8" fillId="0" borderId="26" xfId="0" applyNumberFormat="1" applyFont="1" applyBorder="1" applyAlignment="1">
      <alignment horizontal="right" vertical="center"/>
    </xf>
    <xf numFmtId="180" fontId="8" fillId="0" borderId="35" xfId="0" applyNumberFormat="1" applyFont="1" applyBorder="1" applyAlignment="1">
      <alignment horizontal="right" vertical="center"/>
    </xf>
    <xf numFmtId="180" fontId="8" fillId="0" borderId="12" xfId="0" applyNumberFormat="1" applyFont="1" applyBorder="1" applyAlignment="1">
      <alignment horizontal="right" vertical="center"/>
    </xf>
    <xf numFmtId="0" fontId="5" fillId="0" borderId="58" xfId="0" applyFont="1" applyBorder="1" applyAlignment="1">
      <alignment horizontal="distributed" vertical="center" justifyLastLine="1"/>
    </xf>
    <xf numFmtId="183" fontId="14" fillId="0" borderId="31" xfId="2" applyNumberFormat="1" applyFont="1" applyFill="1" applyBorder="1">
      <alignment vertical="center"/>
    </xf>
    <xf numFmtId="38" fontId="14" fillId="2" borderId="4" xfId="2" applyFont="1" applyFill="1" applyBorder="1">
      <alignment vertical="center"/>
    </xf>
    <xf numFmtId="183" fontId="14" fillId="0" borderId="4" xfId="2" applyNumberFormat="1" applyFont="1" applyFill="1" applyBorder="1">
      <alignment vertical="center"/>
    </xf>
    <xf numFmtId="38" fontId="14" fillId="0" borderId="4" xfId="2" applyFont="1" applyFill="1" applyBorder="1">
      <alignment vertical="center"/>
    </xf>
    <xf numFmtId="0" fontId="33" fillId="0" borderId="23" xfId="0" applyFont="1" applyBorder="1" applyAlignment="1">
      <alignment horizontal="right" vertical="center"/>
    </xf>
    <xf numFmtId="180" fontId="8" fillId="2" borderId="20" xfId="0" applyNumberFormat="1" applyFont="1" applyFill="1" applyBorder="1" applyAlignment="1">
      <alignment horizontal="right" vertical="center"/>
    </xf>
    <xf numFmtId="180" fontId="8" fillId="0" borderId="20" xfId="0" applyNumberFormat="1" applyFont="1" applyBorder="1" applyAlignment="1">
      <alignment horizontal="right" vertical="center"/>
    </xf>
    <xf numFmtId="180" fontId="8" fillId="0" borderId="63" xfId="0" applyNumberFormat="1" applyFont="1" applyBorder="1" applyAlignment="1">
      <alignment horizontal="right" vertical="center"/>
    </xf>
    <xf numFmtId="180" fontId="8" fillId="0" borderId="8" xfId="0" applyNumberFormat="1" applyFont="1" applyBorder="1" applyAlignment="1">
      <alignment horizontal="right" vertical="center"/>
    </xf>
    <xf numFmtId="183" fontId="14" fillId="0" borderId="6" xfId="2" applyNumberFormat="1" applyFont="1" applyFill="1" applyBorder="1">
      <alignment vertical="center"/>
    </xf>
    <xf numFmtId="38" fontId="14" fillId="2" borderId="3" xfId="2" applyFont="1" applyFill="1" applyBorder="1">
      <alignment vertical="center"/>
    </xf>
    <xf numFmtId="183" fontId="14" fillId="0" borderId="3" xfId="2" applyNumberFormat="1" applyFont="1" applyFill="1" applyBorder="1">
      <alignment vertical="center"/>
    </xf>
    <xf numFmtId="38" fontId="14" fillId="0" borderId="3" xfId="2" applyFont="1" applyFill="1" applyBorder="1">
      <alignment vertical="center"/>
    </xf>
    <xf numFmtId="0" fontId="33" fillId="0" borderId="17" xfId="0" applyFont="1" applyBorder="1" applyAlignment="1">
      <alignment horizontal="right" vertical="center"/>
    </xf>
    <xf numFmtId="178" fontId="5" fillId="0" borderId="0" xfId="0" applyNumberFormat="1" applyFont="1">
      <alignment vertical="center"/>
    </xf>
    <xf numFmtId="38" fontId="8" fillId="0" borderId="0" xfId="3" applyFont="1" applyFill="1" applyBorder="1" applyAlignment="1">
      <alignment horizontal="center" vertical="center"/>
    </xf>
    <xf numFmtId="0" fontId="30" fillId="0" borderId="0" xfId="0" applyFont="1">
      <alignment vertical="center"/>
    </xf>
    <xf numFmtId="180" fontId="8" fillId="0" borderId="60" xfId="0" applyNumberFormat="1" applyFont="1" applyBorder="1" applyAlignment="1">
      <alignment horizontal="right" vertical="center" indent="1"/>
    </xf>
    <xf numFmtId="180" fontId="8" fillId="2" borderId="20" xfId="0" quotePrefix="1" applyNumberFormat="1" applyFont="1" applyFill="1" applyBorder="1" applyAlignment="1">
      <alignment horizontal="right" vertical="center"/>
    </xf>
    <xf numFmtId="180" fontId="8" fillId="0" borderId="20" xfId="0" quotePrefix="1" applyNumberFormat="1" applyFont="1" applyBorder="1" applyAlignment="1">
      <alignment horizontal="right" vertical="center"/>
    </xf>
    <xf numFmtId="180" fontId="8" fillId="0" borderId="63" xfId="0" quotePrefix="1" applyNumberFormat="1" applyFont="1" applyBorder="1" applyAlignment="1">
      <alignment horizontal="right" vertical="center"/>
    </xf>
    <xf numFmtId="180" fontId="8" fillId="0" borderId="8" xfId="0" quotePrefix="1" applyNumberFormat="1" applyFont="1" applyBorder="1" applyAlignment="1">
      <alignment horizontal="right" vertical="center"/>
    </xf>
    <xf numFmtId="38" fontId="8" fillId="2" borderId="60" xfId="2" applyFont="1" applyFill="1" applyBorder="1" applyAlignment="1">
      <alignment horizontal="center" vertical="center"/>
    </xf>
    <xf numFmtId="38" fontId="8" fillId="2" borderId="11" xfId="2" applyFont="1" applyFill="1" applyBorder="1" applyAlignment="1">
      <alignment horizontal="center" vertical="center"/>
    </xf>
    <xf numFmtId="38" fontId="8" fillId="2" borderId="11" xfId="3" applyFont="1" applyFill="1" applyBorder="1" applyAlignment="1">
      <alignment horizontal="center" vertical="center"/>
    </xf>
    <xf numFmtId="180" fontId="8" fillId="2" borderId="49" xfId="0" quotePrefix="1" applyNumberFormat="1" applyFont="1" applyFill="1" applyBorder="1" applyAlignment="1">
      <alignment horizontal="right" vertical="center"/>
    </xf>
    <xf numFmtId="180" fontId="8" fillId="0" borderId="49" xfId="0" quotePrefix="1" applyNumberFormat="1" applyFont="1" applyBorder="1" applyAlignment="1">
      <alignment horizontal="right" vertical="center"/>
    </xf>
    <xf numFmtId="180" fontId="8" fillId="0" borderId="64" xfId="0" quotePrefix="1" applyNumberFormat="1" applyFont="1" applyBorder="1" applyAlignment="1">
      <alignment horizontal="right" vertical="center"/>
    </xf>
    <xf numFmtId="180" fontId="8" fillId="0" borderId="48" xfId="0" quotePrefix="1" applyNumberFormat="1" applyFont="1" applyBorder="1" applyAlignment="1">
      <alignment horizontal="right" vertical="center"/>
    </xf>
    <xf numFmtId="38" fontId="8" fillId="0" borderId="60" xfId="2" applyFont="1" applyFill="1" applyBorder="1" applyAlignment="1">
      <alignment horizontal="center" vertical="center"/>
    </xf>
    <xf numFmtId="38" fontId="8" fillId="0" borderId="11" xfId="2" applyFont="1" applyFill="1" applyBorder="1" applyAlignment="1">
      <alignment horizontal="center" vertical="center"/>
    </xf>
    <xf numFmtId="38" fontId="8" fillId="0" borderId="11" xfId="3" applyFont="1" applyFill="1" applyBorder="1" applyAlignment="1">
      <alignment horizontal="center" vertical="center"/>
    </xf>
    <xf numFmtId="38" fontId="8" fillId="0" borderId="1" xfId="3" applyFont="1" applyFill="1" applyBorder="1" applyAlignment="1">
      <alignment horizontal="center" vertical="center"/>
    </xf>
    <xf numFmtId="180" fontId="8" fillId="2" borderId="26" xfId="0" quotePrefix="1" applyNumberFormat="1" applyFont="1" applyFill="1" applyBorder="1" applyAlignment="1">
      <alignment horizontal="right" vertical="center"/>
    </xf>
    <xf numFmtId="180" fontId="8" fillId="0" borderId="26" xfId="0" quotePrefix="1" applyNumberFormat="1" applyFont="1" applyBorder="1" applyAlignment="1">
      <alignment horizontal="right" vertical="center"/>
    </xf>
    <xf numFmtId="180" fontId="8" fillId="0" borderId="35" xfId="0" quotePrefix="1" applyNumberFormat="1" applyFont="1" applyBorder="1" applyAlignment="1">
      <alignment horizontal="right" vertical="center"/>
    </xf>
    <xf numFmtId="180" fontId="8" fillId="0" borderId="12" xfId="0" quotePrefix="1" applyNumberFormat="1" applyFont="1" applyBorder="1" applyAlignment="1">
      <alignment horizontal="right" vertical="center"/>
    </xf>
    <xf numFmtId="38" fontId="36" fillId="0" borderId="60" xfId="2" applyFont="1" applyFill="1" applyBorder="1" applyAlignment="1">
      <alignment horizontal="center" vertical="center"/>
    </xf>
    <xf numFmtId="38" fontId="36" fillId="0" borderId="11" xfId="2" applyFont="1" applyFill="1" applyBorder="1" applyAlignment="1">
      <alignment horizontal="center" vertical="center"/>
    </xf>
    <xf numFmtId="180" fontId="8" fillId="0" borderId="65" xfId="0" applyNumberFormat="1" applyFont="1" applyBorder="1" applyAlignment="1">
      <alignment horizontal="right" vertical="center"/>
    </xf>
    <xf numFmtId="180" fontId="8" fillId="0" borderId="84" xfId="0" applyNumberFormat="1" applyFont="1" applyBorder="1" applyAlignment="1">
      <alignment horizontal="right" vertical="center"/>
    </xf>
    <xf numFmtId="180" fontId="8" fillId="0" borderId="7" xfId="0" applyNumberFormat="1" applyFont="1" applyBorder="1" applyAlignment="1">
      <alignment horizontal="right" vertical="center"/>
    </xf>
    <xf numFmtId="183" fontId="14" fillId="0" borderId="21" xfId="2" applyNumberFormat="1" applyFont="1" applyFill="1" applyBorder="1">
      <alignment vertical="center"/>
    </xf>
    <xf numFmtId="38" fontId="14" fillId="0" borderId="16" xfId="2" applyFont="1" applyFill="1" applyBorder="1">
      <alignment vertical="center"/>
    </xf>
    <xf numFmtId="38" fontId="14" fillId="2" borderId="16" xfId="2" applyFont="1" applyFill="1" applyBorder="1">
      <alignment vertical="center"/>
    </xf>
    <xf numFmtId="183" fontId="14" fillId="0" borderId="16" xfId="2" applyNumberFormat="1" applyFont="1" applyFill="1" applyBorder="1">
      <alignment vertical="center"/>
    </xf>
    <xf numFmtId="0" fontId="37" fillId="0" borderId="25" xfId="0" applyFont="1" applyBorder="1" applyAlignment="1">
      <alignment horizontal="center" vertical="center"/>
    </xf>
    <xf numFmtId="179" fontId="36" fillId="0" borderId="11" xfId="2" applyNumberFormat="1" applyFont="1" applyFill="1" applyBorder="1" applyAlignment="1">
      <alignment horizontal="center" vertical="center"/>
    </xf>
    <xf numFmtId="180" fontId="36" fillId="0" borderId="90" xfId="0" applyNumberFormat="1" applyFont="1" applyBorder="1">
      <alignment vertical="center"/>
    </xf>
    <xf numFmtId="183" fontId="30" fillId="0" borderId="31" xfId="2" applyNumberFormat="1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183" fontId="30" fillId="0" borderId="4" xfId="2" applyNumberFormat="1" applyFont="1" applyBorder="1" applyAlignment="1">
      <alignment horizontal="center" vertical="center"/>
    </xf>
    <xf numFmtId="0" fontId="0" fillId="0" borderId="60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5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0" fontId="8" fillId="2" borderId="88" xfId="0" applyNumberFormat="1" applyFont="1" applyFill="1" applyBorder="1" applyAlignment="1">
      <alignment horizontal="right" vertical="center"/>
    </xf>
    <xf numFmtId="180" fontId="8" fillId="0" borderId="21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distributed" vertical="center" justifyLastLine="1"/>
    </xf>
    <xf numFmtId="0" fontId="5" fillId="0" borderId="77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 justifyLastLine="1"/>
    </xf>
    <xf numFmtId="183" fontId="4" fillId="0" borderId="0" xfId="2" applyNumberFormat="1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0" fillId="0" borderId="0" xfId="0" applyFont="1" applyAlignment="1">
      <alignment horizontal="right"/>
    </xf>
    <xf numFmtId="0" fontId="39" fillId="0" borderId="0" xfId="0" applyFont="1" applyAlignment="1"/>
    <xf numFmtId="0" fontId="7" fillId="0" borderId="0" xfId="0" applyFont="1">
      <alignment vertic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0" xfId="5" applyFont="1"/>
    <xf numFmtId="0" fontId="29" fillId="0" borderId="0" xfId="5" applyFont="1"/>
    <xf numFmtId="185" fontId="8" fillId="0" borderId="0" xfId="5" applyNumberFormat="1" applyFont="1" applyAlignment="1">
      <alignment vertical="center"/>
    </xf>
    <xf numFmtId="185" fontId="4" fillId="0" borderId="0" xfId="5" applyNumberFormat="1" applyFont="1" applyAlignment="1">
      <alignment vertical="center"/>
    </xf>
    <xf numFmtId="38" fontId="8" fillId="0" borderId="0" xfId="5" applyNumberFormat="1" applyFont="1" applyAlignment="1">
      <alignment horizontal="center"/>
    </xf>
    <xf numFmtId="0" fontId="5" fillId="0" borderId="14" xfId="5" applyFont="1" applyBorder="1" applyAlignment="1">
      <alignment horizontal="center" vertical="center" shrinkToFit="1"/>
    </xf>
    <xf numFmtId="0" fontId="5" fillId="0" borderId="10" xfId="5" applyFont="1" applyBorder="1" applyAlignment="1">
      <alignment horizontal="center" vertical="center" shrinkToFit="1"/>
    </xf>
    <xf numFmtId="0" fontId="5" fillId="0" borderId="14" xfId="5" applyFont="1" applyBorder="1" applyAlignment="1">
      <alignment vertical="center" shrinkToFit="1"/>
    </xf>
    <xf numFmtId="0" fontId="5" fillId="0" borderId="10" xfId="5" applyFont="1" applyBorder="1" applyAlignment="1">
      <alignment vertical="center" shrinkToFit="1"/>
    </xf>
    <xf numFmtId="0" fontId="40" fillId="0" borderId="0" xfId="5" applyFont="1" applyAlignment="1">
      <alignment horizontal="right" vertical="center"/>
    </xf>
    <xf numFmtId="0" fontId="4" fillId="0" borderId="0" xfId="5" applyFont="1" applyAlignment="1">
      <alignment horizontal="right" vertical="top"/>
    </xf>
    <xf numFmtId="0" fontId="11" fillId="0" borderId="0" xfId="5" applyFont="1" applyAlignment="1">
      <alignment horizontal="right" vertical="top"/>
    </xf>
    <xf numFmtId="186" fontId="41" fillId="0" borderId="49" xfId="5" applyNumberFormat="1" applyFont="1" applyBorder="1" applyAlignment="1">
      <alignment horizontal="right" vertical="center"/>
    </xf>
    <xf numFmtId="186" fontId="41" fillId="0" borderId="48" xfId="5" applyNumberFormat="1" applyFont="1" applyBorder="1" applyAlignment="1">
      <alignment horizontal="right" vertical="center"/>
    </xf>
    <xf numFmtId="186" fontId="41" fillId="0" borderId="52" xfId="5" applyNumberFormat="1" applyFont="1" applyBorder="1" applyAlignment="1">
      <alignment horizontal="right" vertical="center"/>
    </xf>
    <xf numFmtId="186" fontId="41" fillId="0" borderId="57" xfId="5" applyNumberFormat="1" applyFont="1" applyBorder="1" applyAlignment="1">
      <alignment vertical="center"/>
    </xf>
    <xf numFmtId="186" fontId="41" fillId="0" borderId="48" xfId="5" applyNumberFormat="1" applyFont="1" applyBorder="1" applyAlignment="1">
      <alignment vertical="center"/>
    </xf>
    <xf numFmtId="186" fontId="41" fillId="0" borderId="56" xfId="5" applyNumberFormat="1" applyFont="1" applyBorder="1" applyAlignment="1">
      <alignment vertical="center"/>
    </xf>
    <xf numFmtId="186" fontId="41" fillId="0" borderId="49" xfId="5" applyNumberFormat="1" applyFont="1" applyBorder="1" applyAlignment="1">
      <alignment vertical="center"/>
    </xf>
    <xf numFmtId="186" fontId="41" fillId="0" borderId="52" xfId="5" applyNumberFormat="1" applyFont="1" applyBorder="1" applyAlignment="1">
      <alignment vertical="center"/>
    </xf>
    <xf numFmtId="186" fontId="41" fillId="0" borderId="64" xfId="0" applyNumberFormat="1" applyFont="1" applyBorder="1">
      <alignment vertical="center"/>
    </xf>
    <xf numFmtId="186" fontId="41" fillId="0" borderId="56" xfId="0" applyNumberFormat="1" applyFont="1" applyBorder="1">
      <alignment vertical="center"/>
    </xf>
    <xf numFmtId="186" fontId="41" fillId="0" borderId="92" xfId="0" applyNumberFormat="1" applyFont="1" applyBorder="1">
      <alignment vertical="center"/>
    </xf>
    <xf numFmtId="186" fontId="41" fillId="0" borderId="48" xfId="0" applyNumberFormat="1" applyFont="1" applyBorder="1">
      <alignment vertical="center"/>
    </xf>
    <xf numFmtId="178" fontId="41" fillId="0" borderId="92" xfId="5" applyNumberFormat="1" applyFont="1" applyBorder="1" applyAlignment="1">
      <alignment vertical="center"/>
    </xf>
    <xf numFmtId="178" fontId="41" fillId="0" borderId="52" xfId="5" applyNumberFormat="1" applyFont="1" applyBorder="1" applyAlignment="1">
      <alignment vertical="center"/>
    </xf>
    <xf numFmtId="178" fontId="41" fillId="0" borderId="57" xfId="5" applyNumberFormat="1" applyFont="1" applyBorder="1" applyAlignment="1">
      <alignment vertical="center"/>
    </xf>
    <xf numFmtId="178" fontId="41" fillId="0" borderId="48" xfId="5" applyNumberFormat="1" applyFont="1" applyBorder="1" applyAlignment="1">
      <alignment vertical="center"/>
    </xf>
    <xf numFmtId="0" fontId="7" fillId="0" borderId="52" xfId="5" applyFont="1" applyBorder="1" applyAlignment="1">
      <alignment horizontal="distributed" vertical="center" wrapText="1" justifyLastLine="1"/>
    </xf>
    <xf numFmtId="186" fontId="41" fillId="0" borderId="43" xfId="5" applyNumberFormat="1" applyFont="1" applyBorder="1" applyAlignment="1">
      <alignment horizontal="right" vertical="center"/>
    </xf>
    <xf numFmtId="186" fontId="41" fillId="0" borderId="7" xfId="5" applyNumberFormat="1" applyFont="1" applyBorder="1" applyAlignment="1">
      <alignment horizontal="right" vertical="center"/>
    </xf>
    <xf numFmtId="186" fontId="41" fillId="0" borderId="51" xfId="5" applyNumberFormat="1" applyFont="1" applyBorder="1" applyAlignment="1">
      <alignment horizontal="right" vertical="center"/>
    </xf>
    <xf numFmtId="186" fontId="41" fillId="0" borderId="94" xfId="5" applyNumberFormat="1" applyFont="1" applyBorder="1" applyAlignment="1">
      <alignment vertical="center"/>
    </xf>
    <xf numFmtId="186" fontId="41" fillId="0" borderId="7" xfId="5" applyNumberFormat="1" applyFont="1" applyBorder="1" applyAlignment="1">
      <alignment vertical="center"/>
    </xf>
    <xf numFmtId="186" fontId="41" fillId="0" borderId="89" xfId="5" applyNumberFormat="1" applyFont="1" applyBorder="1" applyAlignment="1">
      <alignment vertical="center"/>
    </xf>
    <xf numFmtId="186" fontId="41" fillId="0" borderId="43" xfId="5" applyNumberFormat="1" applyFont="1" applyBorder="1" applyAlignment="1">
      <alignment vertical="center"/>
    </xf>
    <xf numFmtId="186" fontId="41" fillId="0" borderId="51" xfId="5" applyNumberFormat="1" applyFont="1" applyBorder="1" applyAlignment="1">
      <alignment vertical="center"/>
    </xf>
    <xf numFmtId="186" fontId="41" fillId="0" borderId="84" xfId="0" applyNumberFormat="1" applyFont="1" applyBorder="1">
      <alignment vertical="center"/>
    </xf>
    <xf numFmtId="186" fontId="41" fillId="0" borderId="89" xfId="0" applyNumberFormat="1" applyFont="1" applyBorder="1">
      <alignment vertical="center"/>
    </xf>
    <xf numFmtId="186" fontId="41" fillId="0" borderId="95" xfId="0" applyNumberFormat="1" applyFont="1" applyBorder="1">
      <alignment vertical="center"/>
    </xf>
    <xf numFmtId="186" fontId="41" fillId="0" borderId="7" xfId="0" applyNumberFormat="1" applyFont="1" applyBorder="1">
      <alignment vertical="center"/>
    </xf>
    <xf numFmtId="178" fontId="41" fillId="0" borderId="95" xfId="5" applyNumberFormat="1" applyFont="1" applyBorder="1" applyAlignment="1">
      <alignment vertical="center"/>
    </xf>
    <xf numFmtId="178" fontId="41" fillId="0" borderId="51" xfId="5" applyNumberFormat="1" applyFont="1" applyBorder="1" applyAlignment="1">
      <alignment vertical="center"/>
    </xf>
    <xf numFmtId="178" fontId="41" fillId="0" borderId="94" xfId="5" applyNumberFormat="1" applyFont="1" applyBorder="1" applyAlignment="1">
      <alignment vertical="center"/>
    </xf>
    <xf numFmtId="178" fontId="41" fillId="0" borderId="7" xfId="5" applyNumberFormat="1" applyFont="1" applyBorder="1" applyAlignment="1">
      <alignment vertical="center"/>
    </xf>
    <xf numFmtId="178" fontId="41" fillId="0" borderId="46" xfId="5" applyNumberFormat="1" applyFont="1" applyBorder="1" applyAlignment="1">
      <alignment vertical="center"/>
    </xf>
    <xf numFmtId="0" fontId="7" fillId="0" borderId="51" xfId="5" applyFont="1" applyBorder="1" applyAlignment="1">
      <alignment horizontal="distributed" vertical="center" wrapText="1" justifyLastLine="1"/>
    </xf>
    <xf numFmtId="186" fontId="41" fillId="0" borderId="6" xfId="5" applyNumberFormat="1" applyFont="1" applyBorder="1" applyAlignment="1">
      <alignment horizontal="right" vertical="center"/>
    </xf>
    <xf numFmtId="186" fontId="41" fillId="0" borderId="3" xfId="5" applyNumberFormat="1" applyFont="1" applyBorder="1" applyAlignment="1">
      <alignment horizontal="right" vertical="center"/>
    </xf>
    <xf numFmtId="186" fontId="41" fillId="0" borderId="1" xfId="5" applyNumberFormat="1" applyFont="1" applyBorder="1" applyAlignment="1">
      <alignment horizontal="right" vertical="center"/>
    </xf>
    <xf numFmtId="186" fontId="41" fillId="0" borderId="2" xfId="5" applyNumberFormat="1" applyFont="1" applyBorder="1" applyAlignment="1">
      <alignment vertical="center"/>
    </xf>
    <xf numFmtId="186" fontId="41" fillId="0" borderId="3" xfId="5" applyNumberFormat="1" applyFont="1" applyBorder="1" applyAlignment="1">
      <alignment vertical="center"/>
    </xf>
    <xf numFmtId="186" fontId="41" fillId="0" borderId="11" xfId="5" applyNumberFormat="1" applyFont="1" applyBorder="1" applyAlignment="1">
      <alignment vertical="center"/>
    </xf>
    <xf numFmtId="186" fontId="41" fillId="0" borderId="6" xfId="5" applyNumberFormat="1" applyFont="1" applyBorder="1" applyAlignment="1">
      <alignment vertical="center"/>
    </xf>
    <xf numFmtId="186" fontId="41" fillId="0" borderId="1" xfId="5" applyNumberFormat="1" applyFont="1" applyBorder="1" applyAlignment="1">
      <alignment vertical="center"/>
    </xf>
    <xf numFmtId="186" fontId="41" fillId="0" borderId="0" xfId="0" applyNumberFormat="1" applyFont="1">
      <alignment vertical="center"/>
    </xf>
    <xf numFmtId="186" fontId="41" fillId="0" borderId="11" xfId="0" applyNumberFormat="1" applyFont="1" applyBorder="1">
      <alignment vertical="center"/>
    </xf>
    <xf numFmtId="186" fontId="41" fillId="0" borderId="60" xfId="0" applyNumberFormat="1" applyFont="1" applyBorder="1">
      <alignment vertical="center"/>
    </xf>
    <xf numFmtId="186" fontId="41" fillId="0" borderId="3" xfId="0" applyNumberFormat="1" applyFont="1" applyBorder="1">
      <alignment vertical="center"/>
    </xf>
    <xf numFmtId="0" fontId="7" fillId="0" borderId="93" xfId="5" applyFont="1" applyBorder="1" applyAlignment="1">
      <alignment horizontal="center" vertical="center"/>
    </xf>
    <xf numFmtId="0" fontId="7" fillId="0" borderId="50" xfId="5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6" fillId="0" borderId="0" xfId="5" applyFont="1"/>
    <xf numFmtId="0" fontId="6" fillId="0" borderId="0" xfId="5" applyFont="1" applyAlignment="1">
      <alignment horizontal="right"/>
    </xf>
    <xf numFmtId="0" fontId="1" fillId="0" borderId="0" xfId="8">
      <alignment vertical="center"/>
    </xf>
    <xf numFmtId="0" fontId="4" fillId="0" borderId="0" xfId="8" applyFont="1" applyAlignment="1">
      <alignment horizontal="right" vertical="center"/>
    </xf>
    <xf numFmtId="38" fontId="1" fillId="0" borderId="0" xfId="8" applyNumberFormat="1">
      <alignment vertical="center"/>
    </xf>
    <xf numFmtId="0" fontId="5" fillId="0" borderId="0" xfId="8" applyFont="1">
      <alignment vertical="center"/>
    </xf>
    <xf numFmtId="0" fontId="4" fillId="0" borderId="0" xfId="8" applyFont="1">
      <alignment vertical="center"/>
    </xf>
    <xf numFmtId="186" fontId="8" fillId="0" borderId="0" xfId="8" applyNumberFormat="1" applyFont="1" applyAlignment="1">
      <alignment horizontal="right" vertical="center"/>
    </xf>
    <xf numFmtId="0" fontId="1" fillId="0" borderId="0" xfId="8" applyAlignment="1">
      <alignment horizontal="left" vertical="center"/>
    </xf>
    <xf numFmtId="0" fontId="4" fillId="0" borderId="0" xfId="8" applyFont="1" applyAlignment="1">
      <alignment horizontal="right" vertical="top"/>
    </xf>
    <xf numFmtId="0" fontId="4" fillId="0" borderId="0" xfId="8" applyFont="1" applyAlignment="1">
      <alignment vertical="top"/>
    </xf>
    <xf numFmtId="186" fontId="8" fillId="0" borderId="49" xfId="8" applyNumberFormat="1" applyFont="1" applyBorder="1" applyAlignment="1">
      <alignment horizontal="right" vertical="center"/>
    </xf>
    <xf numFmtId="186" fontId="8" fillId="0" borderId="48" xfId="8" applyNumberFormat="1" applyFont="1" applyBorder="1" applyAlignment="1">
      <alignment horizontal="right" vertical="center"/>
    </xf>
    <xf numFmtId="186" fontId="8" fillId="0" borderId="57" xfId="8" applyNumberFormat="1" applyFont="1" applyBorder="1" applyAlignment="1">
      <alignment horizontal="right" vertical="center"/>
    </xf>
    <xf numFmtId="186" fontId="8" fillId="0" borderId="56" xfId="8" applyNumberFormat="1" applyFont="1" applyBorder="1" applyAlignment="1">
      <alignment horizontal="right" vertical="center"/>
    </xf>
    <xf numFmtId="186" fontId="8" fillId="0" borderId="48" xfId="3" applyNumberFormat="1" applyFont="1" applyFill="1" applyBorder="1" applyAlignment="1">
      <alignment horizontal="right" vertical="center"/>
    </xf>
    <xf numFmtId="186" fontId="8" fillId="0" borderId="52" xfId="8" applyNumberFormat="1" applyFont="1" applyBorder="1" applyAlignment="1">
      <alignment horizontal="right" vertical="center"/>
    </xf>
    <xf numFmtId="186" fontId="8" fillId="0" borderId="57" xfId="3" applyNumberFormat="1" applyFont="1" applyFill="1" applyBorder="1" applyAlignment="1">
      <alignment horizontal="right" vertical="center"/>
    </xf>
    <xf numFmtId="186" fontId="8" fillId="0" borderId="100" xfId="8" applyNumberFormat="1" applyFont="1" applyBorder="1" applyAlignment="1">
      <alignment horizontal="right" vertical="center"/>
    </xf>
    <xf numFmtId="186" fontId="8" fillId="0" borderId="53" xfId="8" applyNumberFormat="1" applyFont="1" applyBorder="1" applyAlignment="1">
      <alignment horizontal="right" vertical="center"/>
    </xf>
    <xf numFmtId="186" fontId="8" fillId="0" borderId="43" xfId="8" applyNumberFormat="1" applyFont="1" applyBorder="1" applyAlignment="1">
      <alignment horizontal="right" vertical="center"/>
    </xf>
    <xf numFmtId="186" fontId="8" fillId="0" borderId="7" xfId="8" applyNumberFormat="1" applyFont="1" applyBorder="1" applyAlignment="1">
      <alignment horizontal="right" vertical="center"/>
    </xf>
    <xf numFmtId="186" fontId="8" fillId="0" borderId="94" xfId="8" applyNumberFormat="1" applyFont="1" applyBorder="1" applyAlignment="1">
      <alignment horizontal="right" vertical="center"/>
    </xf>
    <xf numFmtId="186" fontId="8" fillId="0" borderId="89" xfId="8" applyNumberFormat="1" applyFont="1" applyBorder="1" applyAlignment="1">
      <alignment horizontal="right" vertical="center"/>
    </xf>
    <xf numFmtId="186" fontId="8" fillId="0" borderId="7" xfId="3" applyNumberFormat="1" applyFont="1" applyFill="1" applyBorder="1" applyAlignment="1">
      <alignment horizontal="right" vertical="center"/>
    </xf>
    <xf numFmtId="186" fontId="8" fillId="0" borderId="51" xfId="8" applyNumberFormat="1" applyFont="1" applyBorder="1" applyAlignment="1">
      <alignment horizontal="right" vertical="center"/>
    </xf>
    <xf numFmtId="186" fontId="8" fillId="0" borderId="94" xfId="3" applyNumberFormat="1" applyFont="1" applyFill="1" applyBorder="1" applyAlignment="1">
      <alignment horizontal="right" vertical="center"/>
    </xf>
    <xf numFmtId="186" fontId="8" fillId="0" borderId="101" xfId="8" applyNumberFormat="1" applyFont="1" applyBorder="1" applyAlignment="1">
      <alignment horizontal="right" vertical="center"/>
    </xf>
    <xf numFmtId="186" fontId="8" fillId="0" borderId="102" xfId="8" applyNumberFormat="1" applyFont="1" applyBorder="1" applyAlignment="1">
      <alignment horizontal="right" vertical="center"/>
    </xf>
    <xf numFmtId="186" fontId="8" fillId="0" borderId="47" xfId="8" applyNumberFormat="1" applyFont="1" applyBorder="1" applyAlignment="1">
      <alignment horizontal="right" vertical="center"/>
    </xf>
    <xf numFmtId="186" fontId="8" fillId="0" borderId="66" xfId="3" applyNumberFormat="1" applyFont="1" applyFill="1" applyBorder="1" applyAlignment="1">
      <alignment horizontal="right" vertical="center"/>
    </xf>
    <xf numFmtId="186" fontId="8" fillId="0" borderId="66" xfId="8" applyNumberFormat="1" applyFont="1" applyBorder="1" applyAlignment="1">
      <alignment horizontal="right" vertical="center"/>
    </xf>
    <xf numFmtId="186" fontId="8" fillId="0" borderId="103" xfId="8" applyNumberFormat="1" applyFont="1" applyBorder="1" applyAlignment="1">
      <alignment horizontal="right" vertical="center"/>
    </xf>
    <xf numFmtId="186" fontId="8" fillId="0" borderId="65" xfId="3" applyNumberFormat="1" applyFont="1" applyFill="1" applyBorder="1" applyAlignment="1">
      <alignment horizontal="right" vertical="center"/>
    </xf>
    <xf numFmtId="186" fontId="8" fillId="0" borderId="104" xfId="8" applyNumberFormat="1" applyFont="1" applyBorder="1" applyAlignment="1">
      <alignment horizontal="right" vertical="center"/>
    </xf>
    <xf numFmtId="0" fontId="4" fillId="0" borderId="20" xfId="8" applyFont="1" applyBorder="1" applyAlignment="1">
      <alignment horizontal="center" vertical="center"/>
    </xf>
    <xf numFmtId="0" fontId="4" fillId="0" borderId="8" xfId="8" applyFont="1" applyBorder="1" applyAlignment="1">
      <alignment horizontal="center" vertical="center"/>
    </xf>
    <xf numFmtId="0" fontId="4" fillId="0" borderId="54" xfId="8" applyFont="1" applyBorder="1" applyAlignment="1">
      <alignment horizontal="center" vertical="center"/>
    </xf>
    <xf numFmtId="0" fontId="4" fillId="0" borderId="13" xfId="8" applyFont="1" applyBorder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0" fontId="4" fillId="0" borderId="99" xfId="8" applyFont="1" applyBorder="1" applyAlignment="1">
      <alignment horizontal="center" vertical="center"/>
    </xf>
    <xf numFmtId="0" fontId="42" fillId="0" borderId="0" xfId="8" applyFont="1" applyAlignment="1">
      <alignment horizontal="right" vertical="center"/>
    </xf>
    <xf numFmtId="0" fontId="43" fillId="0" borderId="0" xfId="8" applyFont="1">
      <alignment vertical="center"/>
    </xf>
    <xf numFmtId="0" fontId="20" fillId="0" borderId="0" xfId="8" applyFont="1" applyAlignment="1"/>
    <xf numFmtId="0" fontId="6" fillId="0" borderId="0" xfId="8" applyFont="1">
      <alignment vertical="center"/>
    </xf>
    <xf numFmtId="38" fontId="2" fillId="0" borderId="0" xfId="3" applyFont="1" applyFill="1" applyAlignment="1">
      <alignment horizontal="center" vertical="center"/>
    </xf>
    <xf numFmtId="38" fontId="2" fillId="0" borderId="0" xfId="3" applyFont="1" applyFill="1" applyAlignment="1">
      <alignment vertical="center"/>
    </xf>
    <xf numFmtId="38" fontId="1" fillId="0" borderId="0" xfId="3" applyFont="1" applyFill="1" applyAlignment="1">
      <alignment vertical="center"/>
    </xf>
    <xf numFmtId="38" fontId="4" fillId="0" borderId="0" xfId="3" applyFont="1" applyFill="1" applyAlignment="1">
      <alignment vertical="center"/>
    </xf>
    <xf numFmtId="38" fontId="23" fillId="0" borderId="0" xfId="3" applyFont="1" applyFill="1" applyAlignment="1">
      <alignment vertical="center"/>
    </xf>
    <xf numFmtId="38" fontId="44" fillId="0" borderId="0" xfId="3" applyFont="1" applyFill="1" applyAlignment="1">
      <alignment vertical="center"/>
    </xf>
    <xf numFmtId="38" fontId="45" fillId="0" borderId="0" xfId="3" applyFont="1" applyFill="1" applyAlignment="1">
      <alignment vertical="center"/>
    </xf>
    <xf numFmtId="38" fontId="45" fillId="0" borderId="0" xfId="3" applyFont="1" applyFill="1" applyBorder="1" applyAlignment="1">
      <alignment vertical="center"/>
    </xf>
    <xf numFmtId="0" fontId="45" fillId="0" borderId="0" xfId="9" applyFont="1">
      <alignment vertical="center"/>
    </xf>
    <xf numFmtId="38" fontId="44" fillId="0" borderId="0" xfId="3" applyFont="1" applyFill="1" applyBorder="1" applyAlignment="1">
      <alignment vertical="center"/>
    </xf>
    <xf numFmtId="38" fontId="1" fillId="0" borderId="0" xfId="3" applyFont="1" applyFill="1" applyBorder="1" applyAlignment="1">
      <alignment vertical="center"/>
    </xf>
    <xf numFmtId="38" fontId="45" fillId="0" borderId="0" xfId="2" applyFont="1" applyFill="1" applyBorder="1" applyAlignment="1">
      <alignment vertical="center"/>
    </xf>
    <xf numFmtId="2" fontId="45" fillId="0" borderId="0" xfId="9" applyNumberFormat="1" applyFont="1">
      <alignment vertical="center"/>
    </xf>
    <xf numFmtId="38" fontId="45" fillId="0" borderId="0" xfId="3" applyFont="1" applyFill="1" applyBorder="1" applyAlignment="1">
      <alignment horizontal="center" vertical="center"/>
    </xf>
    <xf numFmtId="40" fontId="45" fillId="0" borderId="0" xfId="3" applyNumberFormat="1" applyFont="1" applyFill="1" applyBorder="1" applyAlignment="1">
      <alignment vertical="center"/>
    </xf>
    <xf numFmtId="38" fontId="45" fillId="0" borderId="0" xfId="3" applyFont="1" applyFill="1" applyBorder="1" applyAlignment="1">
      <alignment horizontal="right" vertical="center"/>
    </xf>
    <xf numFmtId="0" fontId="45" fillId="0" borderId="0" xfId="3" applyNumberFormat="1" applyFont="1" applyFill="1" applyBorder="1" applyAlignment="1">
      <alignment vertical="center"/>
    </xf>
    <xf numFmtId="38" fontId="45" fillId="0" borderId="0" xfId="3" applyFont="1" applyFill="1" applyBorder="1" applyAlignment="1">
      <alignment vertical="center" shrinkToFit="1"/>
    </xf>
    <xf numFmtId="187" fontId="46" fillId="0" borderId="0" xfId="9" applyNumberFormat="1" applyFont="1">
      <alignment vertical="center"/>
    </xf>
    <xf numFmtId="0" fontId="45" fillId="0" borderId="0" xfId="2" applyNumberFormat="1" applyFont="1" applyFill="1" applyBorder="1" applyAlignment="1">
      <alignment vertical="center"/>
    </xf>
    <xf numFmtId="0" fontId="46" fillId="0" borderId="0" xfId="9" applyFont="1">
      <alignment vertical="center"/>
    </xf>
    <xf numFmtId="38" fontId="47" fillId="0" borderId="0" xfId="3" applyFont="1" applyFill="1" applyBorder="1" applyAlignment="1">
      <alignment vertical="center" wrapText="1"/>
    </xf>
    <xf numFmtId="38" fontId="47" fillId="0" borderId="0" xfId="3" applyFont="1" applyFill="1" applyBorder="1" applyAlignment="1">
      <alignment horizontal="center" vertical="center"/>
    </xf>
    <xf numFmtId="38" fontId="47" fillId="0" borderId="0" xfId="3" applyFont="1" applyFill="1" applyBorder="1" applyAlignment="1">
      <alignment horizontal="left" vertical="center" wrapText="1"/>
    </xf>
    <xf numFmtId="38" fontId="47" fillId="0" borderId="0" xfId="3" applyFont="1" applyFill="1" applyBorder="1" applyAlignment="1">
      <alignment vertical="center" wrapText="1" shrinkToFit="1"/>
    </xf>
    <xf numFmtId="38" fontId="47" fillId="0" borderId="0" xfId="3" applyFont="1" applyFill="1" applyBorder="1" applyAlignment="1">
      <alignment horizontal="center" vertical="center" wrapText="1"/>
    </xf>
    <xf numFmtId="3" fontId="8" fillId="0" borderId="4" xfId="0" applyNumberFormat="1" applyFont="1" applyBorder="1">
      <alignment vertical="center"/>
    </xf>
    <xf numFmtId="3" fontId="8" fillId="0" borderId="31" xfId="0" applyNumberFormat="1" applyFont="1" applyBorder="1">
      <alignment vertical="center"/>
    </xf>
    <xf numFmtId="0" fontId="8" fillId="0" borderId="4" xfId="5" applyFont="1" applyBorder="1" applyAlignment="1">
      <alignment horizontal="center" vertical="center"/>
    </xf>
    <xf numFmtId="0" fontId="8" fillId="0" borderId="31" xfId="5" applyFont="1" applyBorder="1" applyAlignment="1">
      <alignment horizontal="center" vertical="center"/>
    </xf>
    <xf numFmtId="38" fontId="8" fillId="0" borderId="8" xfId="2" applyFont="1" applyFill="1" applyBorder="1" applyAlignment="1">
      <alignment horizontal="right" vertical="center"/>
    </xf>
    <xf numFmtId="38" fontId="8" fillId="0" borderId="20" xfId="2" applyFont="1" applyFill="1" applyBorder="1" applyAlignment="1">
      <alignment horizontal="right" vertical="center"/>
    </xf>
    <xf numFmtId="0" fontId="8" fillId="0" borderId="22" xfId="5" applyFont="1" applyBorder="1" applyAlignment="1">
      <alignment horizontal="center" vertical="center"/>
    </xf>
    <xf numFmtId="3" fontId="9" fillId="0" borderId="6" xfId="2" applyNumberFormat="1" applyFont="1" applyFill="1" applyBorder="1" applyAlignment="1">
      <alignment horizontal="right" vertical="center"/>
    </xf>
    <xf numFmtId="3" fontId="9" fillId="0" borderId="49" xfId="2" applyNumberFormat="1" applyFont="1" applyFill="1" applyBorder="1" applyAlignment="1">
      <alignment horizontal="right" vertical="center"/>
    </xf>
    <xf numFmtId="3" fontId="9" fillId="0" borderId="72" xfId="2" applyNumberFormat="1" applyFont="1" applyFill="1" applyBorder="1" applyAlignment="1">
      <alignment horizontal="right" vertical="center"/>
    </xf>
    <xf numFmtId="3" fontId="9" fillId="0" borderId="6" xfId="2" applyNumberFormat="1" applyFont="1" applyFill="1" applyBorder="1" applyAlignment="1">
      <alignment horizontal="right"/>
    </xf>
    <xf numFmtId="3" fontId="9" fillId="0" borderId="49" xfId="2" applyNumberFormat="1" applyFont="1" applyFill="1" applyBorder="1" applyAlignment="1">
      <alignment horizontal="right"/>
    </xf>
    <xf numFmtId="3" fontId="9" fillId="0" borderId="72" xfId="2" applyNumberFormat="1" applyFont="1" applyFill="1" applyBorder="1" applyAlignment="1">
      <alignment horizontal="right"/>
    </xf>
    <xf numFmtId="3" fontId="9" fillId="0" borderId="65" xfId="2" applyNumberFormat="1" applyFont="1" applyFill="1" applyBorder="1" applyAlignment="1">
      <alignment horizontal="right"/>
    </xf>
    <xf numFmtId="3" fontId="9" fillId="0" borderId="20" xfId="2" applyNumberFormat="1" applyFont="1" applyFill="1" applyBorder="1" applyAlignment="1">
      <alignment horizontal="right"/>
    </xf>
    <xf numFmtId="178" fontId="9" fillId="0" borderId="4" xfId="5" applyNumberFormat="1" applyFont="1" applyBorder="1" applyAlignment="1">
      <alignment horizontal="right" vertical="center"/>
    </xf>
    <xf numFmtId="178" fontId="9" fillId="0" borderId="31" xfId="5" applyNumberFormat="1" applyFont="1" applyBorder="1" applyAlignment="1">
      <alignment horizontal="right" vertical="center"/>
    </xf>
    <xf numFmtId="38" fontId="8" fillId="2" borderId="26" xfId="5" applyNumberFormat="1" applyFont="1" applyFill="1" applyBorder="1" applyAlignment="1">
      <alignment horizontal="right" vertical="center" justifyLastLine="1"/>
    </xf>
    <xf numFmtId="38" fontId="8" fillId="2" borderId="49" xfId="3" applyFont="1" applyFill="1" applyBorder="1"/>
    <xf numFmtId="38" fontId="8" fillId="2" borderId="43" xfId="3" applyFont="1" applyFill="1" applyBorder="1"/>
    <xf numFmtId="182" fontId="8" fillId="2" borderId="77" xfId="3" applyNumberFormat="1" applyFont="1" applyFill="1" applyBorder="1" applyAlignment="1">
      <alignment horizontal="right"/>
    </xf>
    <xf numFmtId="38" fontId="8" fillId="2" borderId="6" xfId="3" applyFont="1" applyFill="1" applyBorder="1"/>
    <xf numFmtId="38" fontId="8" fillId="2" borderId="20" xfId="3" applyFont="1" applyFill="1" applyBorder="1"/>
    <xf numFmtId="180" fontId="8" fillId="0" borderId="88" xfId="0" applyNumberFormat="1" applyFont="1" applyBorder="1" applyAlignment="1">
      <alignment horizontal="right" vertical="center"/>
    </xf>
    <xf numFmtId="38" fontId="8" fillId="0" borderId="22" xfId="3" applyFont="1" applyFill="1" applyBorder="1" applyAlignment="1">
      <alignment horizontal="center" vertical="center"/>
    </xf>
    <xf numFmtId="38" fontId="8" fillId="0" borderId="14" xfId="3" applyFont="1" applyFill="1" applyBorder="1" applyAlignment="1">
      <alignment horizontal="center" vertical="center"/>
    </xf>
    <xf numFmtId="38" fontId="8" fillId="0" borderId="4" xfId="2" applyFont="1" applyFill="1" applyBorder="1" applyAlignment="1">
      <alignment horizontal="center" vertical="center"/>
    </xf>
    <xf numFmtId="38" fontId="8" fillId="0" borderId="14" xfId="2" applyFont="1" applyFill="1" applyBorder="1" applyAlignment="1">
      <alignment horizontal="center" vertical="center"/>
    </xf>
    <xf numFmtId="38" fontId="8" fillId="0" borderId="4" xfId="3" applyFont="1" applyFill="1" applyBorder="1" applyAlignment="1">
      <alignment horizontal="center" vertical="center"/>
    </xf>
    <xf numFmtId="38" fontId="8" fillId="0" borderId="31" xfId="2" applyFont="1" applyFill="1" applyBorder="1" applyAlignment="1">
      <alignment horizontal="center" vertical="center"/>
    </xf>
    <xf numFmtId="186" fontId="8" fillId="0" borderId="50" xfId="8" applyNumberFormat="1" applyFont="1" applyBorder="1" applyAlignment="1">
      <alignment horizontal="right" vertical="center"/>
    </xf>
    <xf numFmtId="186" fontId="8" fillId="0" borderId="99" xfId="8" applyNumberFormat="1" applyFont="1" applyBorder="1" applyAlignment="1">
      <alignment horizontal="right" vertical="center"/>
    </xf>
    <xf numFmtId="186" fontId="8" fillId="0" borderId="20" xfId="8" applyNumberFormat="1" applyFont="1" applyBorder="1" applyAlignment="1">
      <alignment horizontal="right" vertical="center"/>
    </xf>
    <xf numFmtId="186" fontId="8" fillId="0" borderId="19" xfId="8" applyNumberFormat="1" applyFont="1" applyBorder="1" applyAlignment="1">
      <alignment horizontal="right" vertical="center"/>
    </xf>
    <xf numFmtId="186" fontId="8" fillId="0" borderId="8" xfId="3" applyNumberFormat="1" applyFont="1" applyFill="1" applyBorder="1" applyAlignment="1">
      <alignment horizontal="right" vertical="center"/>
    </xf>
    <xf numFmtId="186" fontId="8" fillId="0" borderId="8" xfId="8" applyNumberFormat="1" applyFont="1" applyBorder="1" applyAlignment="1">
      <alignment horizontal="right" vertical="center"/>
    </xf>
    <xf numFmtId="186" fontId="8" fillId="0" borderId="13" xfId="8" applyNumberFormat="1" applyFont="1" applyBorder="1" applyAlignment="1">
      <alignment horizontal="right" vertical="center"/>
    </xf>
    <xf numFmtId="186" fontId="8" fillId="0" borderId="54" xfId="8" applyNumberFormat="1" applyFont="1" applyBorder="1" applyAlignment="1">
      <alignment horizontal="right" vertical="center"/>
    </xf>
    <xf numFmtId="186" fontId="8" fillId="0" borderId="10" xfId="8" applyNumberFormat="1" applyFont="1" applyBorder="1" applyAlignment="1">
      <alignment horizontal="right" vertical="center"/>
    </xf>
    <xf numFmtId="186" fontId="8" fillId="0" borderId="98" xfId="8" applyNumberFormat="1" applyFont="1" applyBorder="1" applyAlignment="1">
      <alignment horizontal="right" vertical="center"/>
    </xf>
    <xf numFmtId="186" fontId="8" fillId="0" borderId="22" xfId="8" applyNumberFormat="1" applyFont="1" applyBorder="1" applyAlignment="1">
      <alignment horizontal="right" vertical="center"/>
    </xf>
    <xf numFmtId="186" fontId="8" fillId="0" borderId="4" xfId="3" applyNumberFormat="1" applyFont="1" applyFill="1" applyBorder="1" applyAlignment="1">
      <alignment horizontal="right" vertical="center"/>
    </xf>
    <xf numFmtId="186" fontId="8" fillId="0" borderId="4" xfId="8" applyNumberFormat="1" applyFont="1" applyBorder="1" applyAlignment="1">
      <alignment horizontal="right" vertical="center"/>
    </xf>
    <xf numFmtId="186" fontId="8" fillId="0" borderId="27" xfId="8" applyNumberFormat="1" applyFont="1" applyBorder="1" applyAlignment="1">
      <alignment horizontal="right" vertical="center"/>
    </xf>
    <xf numFmtId="186" fontId="8" fillId="0" borderId="5" xfId="8" applyNumberFormat="1" applyFont="1" applyBorder="1" applyAlignment="1">
      <alignment horizontal="right" vertical="center"/>
    </xf>
    <xf numFmtId="186" fontId="8" fillId="0" borderId="31" xfId="8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3" fontId="9" fillId="0" borderId="4" xfId="5" applyNumberFormat="1" applyFont="1" applyBorder="1" applyAlignment="1">
      <alignment vertical="center"/>
    </xf>
    <xf numFmtId="3" fontId="9" fillId="0" borderId="31" xfId="5" applyNumberFormat="1" applyFont="1" applyBorder="1" applyAlignment="1">
      <alignment vertical="center"/>
    </xf>
    <xf numFmtId="0" fontId="8" fillId="0" borderId="5" xfId="5" applyFont="1" applyBorder="1" applyAlignment="1">
      <alignment horizontal="center" vertical="center"/>
    </xf>
    <xf numFmtId="0" fontId="7" fillId="0" borderId="27" xfId="5" applyFont="1" applyBorder="1" applyAlignment="1">
      <alignment horizontal="center" vertical="center" wrapText="1" justifyLastLine="1"/>
    </xf>
    <xf numFmtId="0" fontId="7" fillId="0" borderId="4" xfId="5" applyFont="1" applyBorder="1" applyAlignment="1">
      <alignment horizontal="center" vertical="center" wrapText="1" justifyLastLine="1"/>
    </xf>
    <xf numFmtId="0" fontId="7" fillId="0" borderId="31" xfId="5" applyFont="1" applyBorder="1" applyAlignment="1">
      <alignment horizontal="center" vertical="center" wrapText="1" justifyLastLine="1"/>
    </xf>
    <xf numFmtId="178" fontId="18" fillId="0" borderId="23" xfId="5" applyNumberFormat="1" applyFont="1" applyBorder="1" applyAlignment="1">
      <alignment vertical="center"/>
    </xf>
    <xf numFmtId="178" fontId="14" fillId="0" borderId="5" xfId="5" applyNumberFormat="1" applyFont="1" applyBorder="1" applyAlignment="1">
      <alignment vertical="center"/>
    </xf>
    <xf numFmtId="178" fontId="14" fillId="0" borderId="4" xfId="5" applyNumberFormat="1" applyFont="1" applyBorder="1" applyAlignment="1">
      <alignment vertical="center"/>
    </xf>
    <xf numFmtId="178" fontId="14" fillId="0" borderId="31" xfId="5" applyNumberFormat="1" applyFont="1" applyBorder="1" applyAlignment="1">
      <alignment vertical="center"/>
    </xf>
    <xf numFmtId="178" fontId="14" fillId="0" borderId="27" xfId="5" applyNumberFormat="1" applyFont="1" applyBorder="1" applyAlignment="1">
      <alignment vertical="center"/>
    </xf>
    <xf numFmtId="178" fontId="14" fillId="0" borderId="31" xfId="5" applyNumberFormat="1" applyFont="1" applyBorder="1" applyAlignment="1">
      <alignment horizontal="right" vertical="center"/>
    </xf>
    <xf numFmtId="38" fontId="8" fillId="2" borderId="6" xfId="3" applyFont="1" applyFill="1" applyBorder="1" applyAlignment="1">
      <alignment horizontal="right" vertical="center" indent="1"/>
    </xf>
    <xf numFmtId="181" fontId="8" fillId="2" borderId="4" xfId="3" applyNumberFormat="1" applyFont="1" applyFill="1" applyBorder="1" applyAlignment="1">
      <alignment vertical="center"/>
    </xf>
    <xf numFmtId="181" fontId="8" fillId="2" borderId="31" xfId="3" applyNumberFormat="1" applyFont="1" applyFill="1" applyBorder="1" applyAlignment="1">
      <alignment vertical="center"/>
    </xf>
    <xf numFmtId="178" fontId="8" fillId="2" borderId="77" xfId="7" applyNumberFormat="1" applyFont="1" applyFill="1" applyBorder="1">
      <alignment vertical="center"/>
    </xf>
    <xf numFmtId="178" fontId="8" fillId="2" borderId="77" xfId="7" applyNumberFormat="1" applyFont="1" applyFill="1" applyBorder="1" applyAlignment="1">
      <alignment horizontal="right" vertical="center"/>
    </xf>
    <xf numFmtId="178" fontId="8" fillId="2" borderId="21" xfId="7" applyNumberFormat="1" applyFont="1" applyFill="1" applyBorder="1" applyAlignment="1">
      <alignment horizontal="right" vertical="center"/>
    </xf>
    <xf numFmtId="38" fontId="9" fillId="2" borderId="49" xfId="3" applyFont="1" applyFill="1" applyBorder="1" applyAlignment="1">
      <alignment horizontal="right" vertical="center"/>
    </xf>
    <xf numFmtId="38" fontId="9" fillId="2" borderId="20" xfId="3" applyFont="1" applyFill="1" applyBorder="1" applyAlignment="1">
      <alignment horizontal="right" vertical="center"/>
    </xf>
    <xf numFmtId="38" fontId="8" fillId="2" borderId="20" xfId="3" applyFont="1" applyFill="1" applyBorder="1" applyAlignment="1">
      <alignment vertical="center"/>
    </xf>
    <xf numFmtId="38" fontId="9" fillId="2" borderId="20" xfId="3" applyFont="1" applyFill="1" applyBorder="1" applyAlignment="1">
      <alignment vertical="center"/>
    </xf>
    <xf numFmtId="178" fontId="41" fillId="2" borderId="22" xfId="5" applyNumberFormat="1" applyFont="1" applyFill="1" applyBorder="1" applyAlignment="1">
      <alignment vertical="center"/>
    </xf>
    <xf numFmtId="178" fontId="41" fillId="0" borderId="4" xfId="5" applyNumberFormat="1" applyFont="1" applyBorder="1" applyAlignment="1">
      <alignment vertical="center"/>
    </xf>
    <xf numFmtId="178" fontId="41" fillId="0" borderId="5" xfId="5" applyNumberFormat="1" applyFont="1" applyBorder="1" applyAlignment="1">
      <alignment vertical="center"/>
    </xf>
    <xf numFmtId="178" fontId="41" fillId="0" borderId="22" xfId="5" applyNumberFormat="1" applyFont="1" applyBorder="1" applyAlignment="1">
      <alignment vertical="center"/>
    </xf>
    <xf numFmtId="178" fontId="41" fillId="0" borderId="59" xfId="5" applyNumberFormat="1" applyFont="1" applyBorder="1" applyAlignment="1">
      <alignment vertical="center"/>
    </xf>
    <xf numFmtId="186" fontId="41" fillId="0" borderId="4" xfId="0" applyNumberFormat="1" applyFont="1" applyBorder="1">
      <alignment vertical="center"/>
    </xf>
    <xf numFmtId="186" fontId="41" fillId="0" borderId="5" xfId="0" applyNumberFormat="1" applyFont="1" applyBorder="1">
      <alignment vertical="center"/>
    </xf>
    <xf numFmtId="186" fontId="41" fillId="0" borderId="19" xfId="0" applyNumberFormat="1" applyFont="1" applyBorder="1">
      <alignment vertical="center"/>
    </xf>
    <xf numFmtId="186" fontId="41" fillId="0" borderId="27" xfId="0" applyNumberFormat="1" applyFont="1" applyBorder="1">
      <alignment vertical="center"/>
    </xf>
    <xf numFmtId="186" fontId="41" fillId="0" borderId="14" xfId="0" applyNumberFormat="1" applyFont="1" applyBorder="1">
      <alignment vertical="center"/>
    </xf>
    <xf numFmtId="186" fontId="41" fillId="0" borderId="22" xfId="5" applyNumberFormat="1" applyFont="1" applyBorder="1" applyAlignment="1">
      <alignment vertical="center"/>
    </xf>
    <xf numFmtId="186" fontId="41" fillId="0" borderId="4" xfId="5" applyNumberFormat="1" applyFont="1" applyBorder="1" applyAlignment="1">
      <alignment vertical="center"/>
    </xf>
    <xf numFmtId="186" fontId="41" fillId="0" borderId="31" xfId="5" applyNumberFormat="1" applyFont="1" applyBorder="1" applyAlignment="1">
      <alignment vertical="center"/>
    </xf>
    <xf numFmtId="186" fontId="41" fillId="0" borderId="27" xfId="5" applyNumberFormat="1" applyFont="1" applyBorder="1" applyAlignment="1">
      <alignment vertical="center"/>
    </xf>
    <xf numFmtId="186" fontId="41" fillId="0" borderId="5" xfId="5" applyNumberFormat="1" applyFont="1" applyBorder="1" applyAlignment="1">
      <alignment vertical="center"/>
    </xf>
    <xf numFmtId="186" fontId="41" fillId="0" borderId="22" xfId="5" applyNumberFormat="1" applyFont="1" applyBorder="1" applyAlignment="1">
      <alignment horizontal="right" vertical="center"/>
    </xf>
    <xf numFmtId="186" fontId="41" fillId="0" borderId="4" xfId="5" applyNumberFormat="1" applyFont="1" applyBorder="1" applyAlignment="1">
      <alignment horizontal="right" vertical="center"/>
    </xf>
    <xf numFmtId="186" fontId="41" fillId="0" borderId="31" xfId="5" applyNumberFormat="1" applyFont="1" applyBorder="1" applyAlignment="1">
      <alignment horizontal="right" vertical="center"/>
    </xf>
    <xf numFmtId="181" fontId="8" fillId="0" borderId="4" xfId="3" applyNumberFormat="1" applyFont="1" applyFill="1" applyBorder="1" applyAlignment="1">
      <alignment horizontal="right" vertical="center"/>
    </xf>
    <xf numFmtId="181" fontId="8" fillId="2" borderId="4" xfId="3" applyNumberFormat="1" applyFont="1" applyFill="1" applyBorder="1" applyAlignment="1">
      <alignment horizontal="right" vertical="center"/>
    </xf>
    <xf numFmtId="188" fontId="9" fillId="0" borderId="3" xfId="2" applyNumberFormat="1" applyFont="1" applyFill="1" applyBorder="1" applyAlignment="1">
      <alignment horizontal="center" vertical="center"/>
    </xf>
    <xf numFmtId="10" fontId="9" fillId="0" borderId="3" xfId="6" applyNumberFormat="1" applyFont="1" applyBorder="1" applyAlignment="1">
      <alignment horizontal="center" vertical="center"/>
    </xf>
    <xf numFmtId="189" fontId="9" fillId="0" borderId="3" xfId="2" applyNumberFormat="1" applyFont="1" applyFill="1" applyBorder="1" applyAlignment="1">
      <alignment horizontal="center" vertical="center"/>
    </xf>
    <xf numFmtId="190" fontId="9" fillId="0" borderId="6" xfId="5" applyNumberFormat="1" applyFont="1" applyBorder="1" applyAlignment="1">
      <alignment horizontal="center" vertical="center"/>
    </xf>
    <xf numFmtId="10" fontId="9" fillId="0" borderId="3" xfId="6" applyNumberFormat="1" applyFont="1" applyFill="1" applyBorder="1" applyAlignment="1">
      <alignment horizontal="center" vertical="center"/>
    </xf>
    <xf numFmtId="188" fontId="9" fillId="0" borderId="4" xfId="2" applyNumberFormat="1" applyFont="1" applyFill="1" applyBorder="1" applyAlignment="1">
      <alignment horizontal="center" vertical="center"/>
    </xf>
    <xf numFmtId="10" fontId="9" fillId="0" borderId="4" xfId="6" applyNumberFormat="1" applyFont="1" applyFill="1" applyBorder="1" applyAlignment="1">
      <alignment horizontal="center" vertical="center"/>
    </xf>
    <xf numFmtId="189" fontId="9" fillId="0" borderId="4" xfId="2" applyNumberFormat="1" applyFont="1" applyFill="1" applyBorder="1" applyAlignment="1">
      <alignment horizontal="center" vertical="center"/>
    </xf>
    <xf numFmtId="190" fontId="9" fillId="0" borderId="31" xfId="5" applyNumberFormat="1" applyFont="1" applyBorder="1" applyAlignment="1">
      <alignment horizontal="center" vertical="center"/>
    </xf>
    <xf numFmtId="188" fontId="41" fillId="0" borderId="3" xfId="2" applyNumberFormat="1" applyFont="1" applyFill="1" applyBorder="1" applyAlignment="1">
      <alignment horizontal="center" vertical="center"/>
    </xf>
    <xf numFmtId="188" fontId="41" fillId="0" borderId="1" xfId="5" applyNumberFormat="1" applyFont="1" applyBorder="1" applyAlignment="1">
      <alignment horizontal="center" vertical="center"/>
    </xf>
    <xf numFmtId="9" fontId="9" fillId="0" borderId="3" xfId="6" applyFont="1" applyFill="1" applyBorder="1" applyAlignment="1">
      <alignment horizontal="center" vertical="center"/>
    </xf>
    <xf numFmtId="188" fontId="41" fillId="0" borderId="22" xfId="5" applyNumberFormat="1" applyFont="1" applyBorder="1" applyAlignment="1">
      <alignment horizontal="center" vertical="center"/>
    </xf>
    <xf numFmtId="9" fontId="9" fillId="0" borderId="4" xfId="6" applyFont="1" applyFill="1" applyBorder="1" applyAlignment="1">
      <alignment horizontal="center" vertical="center"/>
    </xf>
    <xf numFmtId="188" fontId="41" fillId="0" borderId="4" xfId="5" applyNumberFormat="1" applyFont="1" applyBorder="1" applyAlignment="1">
      <alignment horizontal="center" vertical="center"/>
    </xf>
    <xf numFmtId="191" fontId="8" fillId="0" borderId="1" xfId="5" applyNumberFormat="1" applyFont="1" applyBorder="1" applyAlignment="1">
      <alignment vertical="center"/>
    </xf>
    <xf numFmtId="191" fontId="8" fillId="0" borderId="3" xfId="5" applyNumberFormat="1" applyFont="1" applyBorder="1" applyAlignment="1">
      <alignment vertical="center"/>
    </xf>
    <xf numFmtId="189" fontId="8" fillId="0" borderId="3" xfId="5" applyNumberFormat="1" applyFont="1" applyBorder="1" applyAlignment="1">
      <alignment vertical="center"/>
    </xf>
    <xf numFmtId="10" fontId="8" fillId="0" borderId="3" xfId="6" applyNumberFormat="1" applyFont="1" applyBorder="1" applyAlignment="1">
      <alignment vertical="center"/>
    </xf>
    <xf numFmtId="191" fontId="8" fillId="0" borderId="11" xfId="5" applyNumberFormat="1" applyFont="1" applyBorder="1" applyAlignment="1">
      <alignment vertical="center"/>
    </xf>
    <xf numFmtId="189" fontId="8" fillId="0" borderId="6" xfId="5" applyNumberFormat="1" applyFont="1" applyBorder="1" applyAlignment="1">
      <alignment vertical="center"/>
    </xf>
    <xf numFmtId="191" fontId="8" fillId="0" borderId="22" xfId="5" applyNumberFormat="1" applyFont="1" applyBorder="1" applyAlignment="1">
      <alignment vertical="center"/>
    </xf>
    <xf numFmtId="191" fontId="8" fillId="0" borderId="4" xfId="5" applyNumberFormat="1" applyFont="1" applyBorder="1" applyAlignment="1">
      <alignment vertical="center"/>
    </xf>
    <xf numFmtId="189" fontId="8" fillId="0" borderId="4" xfId="5" applyNumberFormat="1" applyFont="1" applyBorder="1" applyAlignment="1">
      <alignment vertical="center"/>
    </xf>
    <xf numFmtId="10" fontId="8" fillId="0" borderId="4" xfId="6" applyNumberFormat="1" applyFont="1" applyFill="1" applyBorder="1" applyAlignment="1">
      <alignment vertical="center"/>
    </xf>
    <xf numFmtId="191" fontId="8" fillId="0" borderId="27" xfId="5" applyNumberFormat="1" applyFont="1" applyBorder="1" applyAlignment="1">
      <alignment vertical="center"/>
    </xf>
    <xf numFmtId="189" fontId="8" fillId="0" borderId="31" xfId="5" applyNumberFormat="1" applyFont="1" applyBorder="1" applyAlignment="1">
      <alignment vertical="center"/>
    </xf>
    <xf numFmtId="38" fontId="45" fillId="3" borderId="0" xfId="3" applyFont="1" applyFill="1" applyBorder="1" applyAlignment="1">
      <alignment vertical="center"/>
    </xf>
    <xf numFmtId="3" fontId="9" fillId="0" borderId="26" xfId="2" applyNumberFormat="1" applyFont="1" applyFill="1" applyBorder="1" applyAlignment="1">
      <alignment horizontal="right"/>
    </xf>
    <xf numFmtId="0" fontId="5" fillId="0" borderId="35" xfId="5" applyFont="1" applyBorder="1" applyAlignment="1">
      <alignment horizontal="left" vertical="center"/>
    </xf>
    <xf numFmtId="0" fontId="5" fillId="0" borderId="28" xfId="5" applyFont="1" applyBorder="1" applyAlignment="1">
      <alignment horizontal="left" vertical="center"/>
    </xf>
    <xf numFmtId="0" fontId="49" fillId="0" borderId="0" xfId="5" applyFont="1"/>
    <xf numFmtId="38" fontId="45" fillId="0" borderId="0" xfId="3" applyFont="1" applyFill="1" applyBorder="1" applyAlignment="1">
      <alignment horizontal="center" vertical="center"/>
    </xf>
    <xf numFmtId="38" fontId="2" fillId="0" borderId="0" xfId="3" applyFont="1" applyFill="1" applyAlignment="1">
      <alignment horizontal="center" vertical="center"/>
    </xf>
    <xf numFmtId="38" fontId="26" fillId="0" borderId="0" xfId="3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18" xfId="5" applyFont="1" applyBorder="1" applyAlignment="1">
      <alignment horizontal="right" vertical="center"/>
    </xf>
    <xf numFmtId="0" fontId="5" fillId="0" borderId="0" xfId="5" applyFont="1" applyAlignment="1">
      <alignment horizontal="left" vertical="distributed" wrapText="1"/>
    </xf>
    <xf numFmtId="0" fontId="6" fillId="0" borderId="0" xfId="5" applyFont="1" applyAlignment="1">
      <alignment horizontal="center" vertical="center"/>
    </xf>
    <xf numFmtId="0" fontId="4" fillId="0" borderId="14" xfId="5" applyFont="1" applyBorder="1" applyAlignment="1">
      <alignment horizontal="center"/>
    </xf>
    <xf numFmtId="0" fontId="5" fillId="0" borderId="32" xfId="5" applyFont="1" applyBorder="1" applyAlignment="1">
      <alignment horizontal="left" vertical="distributed"/>
    </xf>
    <xf numFmtId="0" fontId="5" fillId="0" borderId="33" xfId="5" applyFont="1" applyBorder="1" applyAlignment="1">
      <alignment horizontal="left" vertical="distributed"/>
    </xf>
    <xf numFmtId="0" fontId="5" fillId="0" borderId="34" xfId="5" applyFont="1" applyBorder="1" applyAlignment="1">
      <alignment horizontal="left" vertical="distributed"/>
    </xf>
    <xf numFmtId="0" fontId="5" fillId="0" borderId="24" xfId="0" applyFont="1" applyBorder="1" applyAlignment="1">
      <alignment horizontal="distributed" vertical="center" justifyLastLine="1"/>
    </xf>
    <xf numFmtId="0" fontId="5" fillId="0" borderId="35" xfId="0" applyFont="1" applyBorder="1" applyAlignment="1">
      <alignment horizontal="distributed" vertical="center" justifyLastLine="1"/>
    </xf>
    <xf numFmtId="0" fontId="5" fillId="0" borderId="29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wrapText="1" justifyLastLine="1"/>
    </xf>
    <xf numFmtId="0" fontId="5" fillId="0" borderId="18" xfId="0" applyFont="1" applyBorder="1" applyAlignment="1">
      <alignment horizontal="distributed" vertical="center" justifyLastLine="1"/>
    </xf>
    <xf numFmtId="0" fontId="5" fillId="0" borderId="44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wrapText="1" justifyLastLine="1"/>
    </xf>
    <xf numFmtId="0" fontId="5" fillId="0" borderId="22" xfId="0" applyFont="1" applyBorder="1" applyAlignment="1">
      <alignment horizontal="distributed" vertical="center" wrapText="1" justifyLastLine="1"/>
    </xf>
    <xf numFmtId="0" fontId="5" fillId="0" borderId="3" xfId="0" applyFont="1" applyBorder="1" applyAlignment="1">
      <alignment horizontal="distributed" vertical="center" wrapText="1" justifyLastLine="1"/>
    </xf>
    <xf numFmtId="0" fontId="5" fillId="0" borderId="4" xfId="0" applyFont="1" applyBorder="1" applyAlignment="1">
      <alignment horizontal="distributed" vertical="center" wrapText="1" justifyLastLine="1"/>
    </xf>
    <xf numFmtId="0" fontId="7" fillId="0" borderId="36" xfId="5" applyFont="1" applyBorder="1" applyAlignment="1">
      <alignment horizontal="justify" vertical="justify"/>
    </xf>
    <xf numFmtId="0" fontId="7" fillId="0" borderId="45" xfId="5" applyFont="1" applyBorder="1" applyAlignment="1">
      <alignment horizontal="justify" vertical="justify"/>
    </xf>
    <xf numFmtId="0" fontId="7" fillId="0" borderId="37" xfId="5" applyFont="1" applyBorder="1" applyAlignment="1">
      <alignment horizontal="justify" vertical="justify"/>
    </xf>
    <xf numFmtId="0" fontId="7" fillId="0" borderId="24" xfId="5" applyFont="1" applyBorder="1" applyAlignment="1">
      <alignment horizontal="distributed" vertical="center" justifyLastLine="1"/>
    </xf>
    <xf numFmtId="0" fontId="7" fillId="0" borderId="18" xfId="5" applyFont="1" applyBorder="1" applyAlignment="1">
      <alignment horizontal="distributed" vertical="center" justifyLastLine="1"/>
    </xf>
    <xf numFmtId="0" fontId="7" fillId="0" borderId="35" xfId="5" applyFont="1" applyBorder="1" applyAlignment="1">
      <alignment horizontal="distributed" vertical="center" justifyLastLine="1"/>
    </xf>
    <xf numFmtId="0" fontId="7" fillId="0" borderId="28" xfId="5" applyFont="1" applyBorder="1" applyAlignment="1">
      <alignment horizontal="distributed" vertical="center" justifyLastLine="1"/>
    </xf>
    <xf numFmtId="0" fontId="7" fillId="0" borderId="46" xfId="5" applyFont="1" applyBorder="1" applyAlignment="1">
      <alignment horizontal="distributed" justifyLastLine="1"/>
    </xf>
    <xf numFmtId="0" fontId="7" fillId="0" borderId="47" xfId="5" applyFont="1" applyBorder="1" applyAlignment="1">
      <alignment horizontal="distributed" justifyLastLine="1"/>
    </xf>
    <xf numFmtId="0" fontId="7" fillId="0" borderId="48" xfId="5" applyFont="1" applyBorder="1" applyAlignment="1">
      <alignment horizontal="distributed" vertical="center" justifyLastLine="1"/>
    </xf>
    <xf numFmtId="0" fontId="7" fillId="0" borderId="49" xfId="5" applyFont="1" applyBorder="1" applyAlignment="1">
      <alignment horizontal="distributed" vertical="center" justifyLastLine="1"/>
    </xf>
    <xf numFmtId="0" fontId="7" fillId="0" borderId="36" xfId="5" applyFont="1" applyBorder="1" applyAlignment="1">
      <alignment horizontal="left" vertical="distributed"/>
    </xf>
    <xf numFmtId="0" fontId="7" fillId="0" borderId="37" xfId="5" applyFont="1" applyBorder="1" applyAlignment="1">
      <alignment horizontal="left" vertical="distributed"/>
    </xf>
    <xf numFmtId="0" fontId="7" fillId="0" borderId="38" xfId="5" applyFont="1" applyBorder="1" applyAlignment="1">
      <alignment horizontal="center" vertical="center" justifyLastLine="1"/>
    </xf>
    <xf numFmtId="0" fontId="7" fillId="0" borderId="29" xfId="5" applyFont="1" applyBorder="1" applyAlignment="1">
      <alignment horizontal="center" vertical="center" justifyLastLine="1"/>
    </xf>
    <xf numFmtId="0" fontId="7" fillId="0" borderId="39" xfId="5" applyFont="1" applyBorder="1" applyAlignment="1">
      <alignment horizontal="center" vertical="center" justifyLastLine="1"/>
    </xf>
    <xf numFmtId="0" fontId="7" fillId="0" borderId="12" xfId="5" applyFont="1" applyBorder="1" applyAlignment="1">
      <alignment horizontal="distributed" vertical="center" justifyLastLine="1"/>
    </xf>
    <xf numFmtId="0" fontId="7" fillId="0" borderId="16" xfId="5" applyFont="1" applyBorder="1" applyAlignment="1">
      <alignment horizontal="center" vertical="center" justifyLastLine="1"/>
    </xf>
    <xf numFmtId="0" fontId="7" fillId="0" borderId="4" xfId="5" applyFont="1" applyBorder="1" applyAlignment="1">
      <alignment horizontal="center" vertical="center" justifyLastLine="1"/>
    </xf>
    <xf numFmtId="0" fontId="7" fillId="0" borderId="21" xfId="5" applyFont="1" applyBorder="1" applyAlignment="1">
      <alignment horizontal="center" vertical="center" justifyLastLine="1"/>
    </xf>
    <xf numFmtId="0" fontId="7" fillId="0" borderId="31" xfId="5" applyFont="1" applyBorder="1" applyAlignment="1">
      <alignment horizontal="center" vertical="center" justifyLastLine="1"/>
    </xf>
    <xf numFmtId="0" fontId="7" fillId="0" borderId="30" xfId="5" applyFont="1" applyBorder="1" applyAlignment="1">
      <alignment horizontal="distributed" vertical="center" justifyLastLine="1"/>
    </xf>
    <xf numFmtId="0" fontId="7" fillId="0" borderId="39" xfId="5" applyFont="1" applyBorder="1" applyAlignment="1">
      <alignment horizontal="distributed" vertical="center" justifyLastLine="1"/>
    </xf>
    <xf numFmtId="0" fontId="7" fillId="0" borderId="26" xfId="5" applyFont="1" applyBorder="1" applyAlignment="1">
      <alignment horizontal="distributed" vertical="center" justifyLastLine="1"/>
    </xf>
    <xf numFmtId="0" fontId="7" fillId="0" borderId="32" xfId="5" applyFont="1" applyBorder="1" applyAlignment="1">
      <alignment horizontal="left" vertical="distributed"/>
    </xf>
    <xf numFmtId="0" fontId="7" fillId="0" borderId="34" xfId="5" applyFont="1" applyBorder="1" applyAlignment="1">
      <alignment horizontal="left" vertical="distributed"/>
    </xf>
    <xf numFmtId="0" fontId="7" fillId="0" borderId="40" xfId="5" applyFont="1" applyBorder="1" applyAlignment="1">
      <alignment horizontal="center" vertical="center"/>
    </xf>
    <xf numFmtId="0" fontId="7" fillId="0" borderId="22" xfId="5" applyFont="1" applyBorder="1" applyAlignment="1">
      <alignment horizontal="center" vertical="center"/>
    </xf>
    <xf numFmtId="0" fontId="7" fillId="0" borderId="16" xfId="5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7" fillId="0" borderId="29" xfId="5" applyFont="1" applyBorder="1" applyAlignment="1">
      <alignment horizontal="distributed" vertical="center" justifyLastLine="1"/>
    </xf>
    <xf numFmtId="0" fontId="4" fillId="0" borderId="7" xfId="5" applyFont="1" applyBorder="1" applyAlignment="1">
      <alignment horizontal="center" vertical="center" wrapText="1"/>
    </xf>
    <xf numFmtId="0" fontId="4" fillId="0" borderId="3" xfId="5" applyFont="1" applyBorder="1" applyAlignment="1">
      <alignment horizontal="center" vertical="center" wrapText="1"/>
    </xf>
    <xf numFmtId="0" fontId="4" fillId="0" borderId="4" xfId="5" applyFont="1" applyBorder="1" applyAlignment="1">
      <alignment horizontal="center" vertical="center" wrapText="1"/>
    </xf>
    <xf numFmtId="0" fontId="4" fillId="0" borderId="7" xfId="5" applyFont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0" fontId="7" fillId="0" borderId="32" xfId="5" applyFont="1" applyBorder="1" applyAlignment="1">
      <alignment horizontal="justify" vertical="justify"/>
    </xf>
    <xf numFmtId="0" fontId="7" fillId="0" borderId="33" xfId="5" applyFont="1" applyBorder="1" applyAlignment="1">
      <alignment horizontal="justify" vertical="justify"/>
    </xf>
    <xf numFmtId="0" fontId="7" fillId="0" borderId="34" xfId="5" applyFont="1" applyBorder="1" applyAlignment="1">
      <alignment horizontal="justify" vertical="justify"/>
    </xf>
    <xf numFmtId="0" fontId="7" fillId="0" borderId="40" xfId="5" applyFont="1" applyBorder="1" applyAlignment="1">
      <alignment horizontal="distributed" vertical="center" justifyLastLine="1"/>
    </xf>
    <xf numFmtId="0" fontId="7" fillId="0" borderId="1" xfId="5" applyFont="1" applyBorder="1" applyAlignment="1">
      <alignment horizontal="distributed" vertical="center" justifyLastLine="1"/>
    </xf>
    <xf numFmtId="0" fontId="7" fillId="0" borderId="22" xfId="5" applyFont="1" applyBorder="1" applyAlignment="1">
      <alignment horizontal="distributed" vertical="center" justifyLastLine="1"/>
    </xf>
    <xf numFmtId="0" fontId="7" fillId="0" borderId="16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7" fillId="0" borderId="21" xfId="5" applyFont="1" applyBorder="1" applyAlignment="1">
      <alignment horizontal="distributed" vertical="center" justifyLastLine="1"/>
    </xf>
    <xf numFmtId="0" fontId="7" fillId="0" borderId="6" xfId="5" applyFont="1" applyBorder="1" applyAlignment="1">
      <alignment horizontal="distributed" vertical="center" justifyLastLine="1"/>
    </xf>
    <xf numFmtId="0" fontId="7" fillId="0" borderId="31" xfId="5" applyFont="1" applyBorder="1" applyAlignment="1">
      <alignment horizontal="distributed" vertical="center" justifyLastLine="1"/>
    </xf>
    <xf numFmtId="0" fontId="7" fillId="0" borderId="3" xfId="5" applyFont="1" applyBorder="1" applyAlignment="1">
      <alignment horizontal="distributed" vertical="center" justifyLastLine="1"/>
    </xf>
    <xf numFmtId="0" fontId="7" fillId="0" borderId="4" xfId="5" applyFont="1" applyBorder="1" applyAlignment="1">
      <alignment horizontal="distributed" vertical="center" justifyLastLine="1"/>
    </xf>
    <xf numFmtId="0" fontId="4" fillId="0" borderId="7" xfId="5" applyFont="1" applyBorder="1" applyAlignment="1">
      <alignment horizontal="center" vertical="center" wrapText="1" justifyLastLine="1"/>
    </xf>
    <xf numFmtId="0" fontId="11" fillId="0" borderId="3" xfId="5" applyFont="1" applyBorder="1" applyAlignment="1">
      <alignment horizontal="center" vertical="center" justifyLastLine="1"/>
    </xf>
    <xf numFmtId="0" fontId="11" fillId="0" borderId="4" xfId="5" applyFont="1" applyBorder="1" applyAlignment="1">
      <alignment horizontal="center" vertical="center" justifyLastLine="1"/>
    </xf>
    <xf numFmtId="0" fontId="16" fillId="0" borderId="3" xfId="5" applyFont="1" applyBorder="1" applyAlignment="1">
      <alignment horizontal="distributed" vertical="center" wrapText="1" justifyLastLine="1"/>
    </xf>
    <xf numFmtId="0" fontId="17" fillId="0" borderId="3" xfId="5" applyFont="1" applyBorder="1" applyAlignment="1">
      <alignment horizontal="distributed" vertical="center" justifyLastLine="1"/>
    </xf>
    <xf numFmtId="0" fontId="17" fillId="0" borderId="4" xfId="5" applyFont="1" applyBorder="1" applyAlignment="1">
      <alignment horizontal="distributed" vertical="center" justifyLastLine="1"/>
    </xf>
    <xf numFmtId="0" fontId="4" fillId="0" borderId="3" xfId="5" applyFont="1" applyBorder="1" applyAlignment="1">
      <alignment horizontal="center" vertical="center" wrapText="1" justifyLastLine="1"/>
    </xf>
    <xf numFmtId="0" fontId="4" fillId="0" borderId="4" xfId="5" applyFont="1" applyBorder="1" applyAlignment="1">
      <alignment horizontal="center" vertical="center" wrapText="1" justifyLastLine="1"/>
    </xf>
    <xf numFmtId="0" fontId="7" fillId="0" borderId="16" xfId="5" applyFont="1" applyBorder="1" applyAlignment="1">
      <alignment horizontal="distributed" vertical="center" justifyLastLine="1"/>
    </xf>
    <xf numFmtId="0" fontId="7" fillId="0" borderId="40" xfId="5" applyFont="1" applyBorder="1" applyAlignment="1">
      <alignment horizontal="distributed" vertical="center" wrapText="1" justifyLastLine="1"/>
    </xf>
    <xf numFmtId="0" fontId="7" fillId="0" borderId="1" xfId="5" applyFont="1" applyBorder="1" applyAlignment="1">
      <alignment horizontal="distributed" vertical="center" wrapText="1" justifyLastLine="1"/>
    </xf>
    <xf numFmtId="0" fontId="7" fillId="0" borderId="22" xfId="5" applyFont="1" applyBorder="1" applyAlignment="1">
      <alignment horizontal="distributed" vertical="center" wrapText="1" justifyLastLine="1"/>
    </xf>
    <xf numFmtId="0" fontId="7" fillId="0" borderId="16" xfId="5" applyFont="1" applyBorder="1" applyAlignment="1">
      <alignment horizontal="distributed" vertical="center" wrapText="1" justifyLastLine="1"/>
    </xf>
    <xf numFmtId="0" fontId="4" fillId="0" borderId="16" xfId="5" applyFont="1" applyBorder="1" applyAlignment="1">
      <alignment horizontal="distributed" vertical="center" justifyLastLine="1"/>
    </xf>
    <xf numFmtId="0" fontId="4" fillId="0" borderId="3" xfId="5" applyFont="1" applyBorder="1" applyAlignment="1">
      <alignment horizontal="distributed" vertical="center" justifyLastLine="1"/>
    </xf>
    <xf numFmtId="0" fontId="4" fillId="0" borderId="4" xfId="5" applyFont="1" applyBorder="1" applyAlignment="1">
      <alignment horizontal="distributed" vertical="center" justifyLastLine="1"/>
    </xf>
    <xf numFmtId="0" fontId="4" fillId="0" borderId="16" xfId="5" applyFont="1" applyBorder="1" applyAlignment="1">
      <alignment horizontal="center" vertical="center" wrapText="1"/>
    </xf>
    <xf numFmtId="0" fontId="5" fillId="0" borderId="35" xfId="5" applyFont="1" applyBorder="1" applyAlignment="1">
      <alignment horizontal="right" vertical="center"/>
    </xf>
    <xf numFmtId="0" fontId="5" fillId="0" borderId="26" xfId="5" applyFont="1" applyBorder="1" applyAlignment="1">
      <alignment horizontal="center" vertical="center" wrapText="1" justifyLastLine="1"/>
    </xf>
    <xf numFmtId="0" fontId="5" fillId="0" borderId="88" xfId="5" applyFont="1" applyBorder="1" applyAlignment="1">
      <alignment horizontal="center" vertical="center" wrapText="1" justifyLastLine="1"/>
    </xf>
    <xf numFmtId="0" fontId="5" fillId="0" borderId="41" xfId="5" applyFont="1" applyBorder="1" applyAlignment="1">
      <alignment horizontal="justify" vertical="justify"/>
    </xf>
    <xf numFmtId="0" fontId="5" fillId="0" borderId="42" xfId="5" applyFont="1" applyBorder="1" applyAlignment="1">
      <alignment horizontal="justify" vertical="justify"/>
    </xf>
    <xf numFmtId="0" fontId="5" fillId="0" borderId="25" xfId="5" applyFont="1" applyBorder="1" applyAlignment="1">
      <alignment horizontal="distributed" vertical="center" justifyLastLine="1"/>
    </xf>
    <xf numFmtId="0" fontId="5" fillId="0" borderId="23" xfId="5" applyFont="1" applyBorder="1" applyAlignment="1">
      <alignment horizontal="distributed" vertical="center" justifyLastLine="1"/>
    </xf>
    <xf numFmtId="0" fontId="5" fillId="0" borderId="40" xfId="5" applyFont="1" applyBorder="1" applyAlignment="1">
      <alignment horizontal="distributed" vertical="center" justifyLastLine="1"/>
    </xf>
    <xf numFmtId="0" fontId="5" fillId="0" borderId="22" xfId="5" applyFont="1" applyBorder="1" applyAlignment="1">
      <alignment horizontal="distributed" vertical="center" justifyLastLine="1"/>
    </xf>
    <xf numFmtId="0" fontId="5" fillId="0" borderId="24" xfId="5" applyFont="1" applyBorder="1" applyAlignment="1">
      <alignment horizontal="distributed" vertical="center" justifyLastLine="1"/>
    </xf>
    <xf numFmtId="0" fontId="5" fillId="0" borderId="10" xfId="5" applyFont="1" applyBorder="1" applyAlignment="1">
      <alignment horizontal="distributed" vertical="center" justifyLastLine="1"/>
    </xf>
    <xf numFmtId="0" fontId="5" fillId="0" borderId="12" xfId="5" applyFont="1" applyBorder="1" applyAlignment="1">
      <alignment horizontal="center" vertical="center" wrapText="1" justifyLastLine="1"/>
    </xf>
    <xf numFmtId="0" fontId="5" fillId="0" borderId="26" xfId="5" applyFont="1" applyBorder="1" applyAlignment="1">
      <alignment horizontal="center" vertical="center" justifyLastLine="1"/>
    </xf>
    <xf numFmtId="0" fontId="5" fillId="0" borderId="48" xfId="5" applyFont="1" applyBorder="1" applyAlignment="1">
      <alignment horizontal="center" vertical="center" justifyLastLine="1"/>
    </xf>
    <xf numFmtId="0" fontId="5" fillId="0" borderId="49" xfId="5" applyFont="1" applyBorder="1" applyAlignment="1">
      <alignment horizontal="center" vertical="center" justifyLastLine="1"/>
    </xf>
    <xf numFmtId="0" fontId="5" fillId="0" borderId="55" xfId="5" applyFont="1" applyBorder="1" applyAlignment="1">
      <alignment horizontal="center" vertical="center" justifyLastLine="1"/>
    </xf>
    <xf numFmtId="0" fontId="5" fillId="0" borderId="47" xfId="5" applyFont="1" applyBorder="1" applyAlignment="1">
      <alignment horizontal="center" vertical="center" justifyLastLine="1"/>
    </xf>
    <xf numFmtId="0" fontId="5" fillId="0" borderId="48" xfId="5" applyFont="1" applyBorder="1" applyAlignment="1">
      <alignment horizontal="distributed" vertical="center" justifyLastLine="1"/>
    </xf>
    <xf numFmtId="0" fontId="5" fillId="0" borderId="57" xfId="5" applyFont="1" applyBorder="1" applyAlignment="1">
      <alignment horizontal="center" vertical="center"/>
    </xf>
    <xf numFmtId="0" fontId="5" fillId="0" borderId="56" xfId="5" applyFont="1" applyBorder="1" applyAlignment="1">
      <alignment horizontal="center" vertical="center"/>
    </xf>
    <xf numFmtId="0" fontId="5" fillId="0" borderId="15" xfId="5" applyFont="1" applyBorder="1" applyAlignment="1">
      <alignment horizontal="center" vertical="center" justifyLastLine="1"/>
    </xf>
    <xf numFmtId="0" fontId="5" fillId="0" borderId="58" xfId="5" applyFont="1" applyBorder="1" applyAlignment="1">
      <alignment horizontal="center" vertical="center" justifyLastLine="1"/>
    </xf>
    <xf numFmtId="0" fontId="5" fillId="0" borderId="12" xfId="5" applyFont="1" applyBorder="1" applyAlignment="1">
      <alignment horizontal="center" vertical="center" justifyLastLine="1"/>
    </xf>
    <xf numFmtId="0" fontId="5" fillId="0" borderId="25" xfId="5" applyFont="1" applyBorder="1" applyAlignment="1">
      <alignment horizontal="center" vertical="top" justifyLastLine="1"/>
    </xf>
    <xf numFmtId="0" fontId="5" fillId="0" borderId="17" xfId="5" applyFont="1" applyBorder="1" applyAlignment="1">
      <alignment horizontal="center" vertical="top" justifyLastLine="1"/>
    </xf>
    <xf numFmtId="0" fontId="5" fillId="0" borderId="23" xfId="5" applyFont="1" applyBorder="1" applyAlignment="1">
      <alignment horizontal="center" vertical="top" justifyLastLine="1"/>
    </xf>
    <xf numFmtId="0" fontId="5" fillId="0" borderId="30" xfId="5" applyFont="1" applyBorder="1" applyAlignment="1">
      <alignment horizontal="center" vertical="center" justifyLastLine="1"/>
    </xf>
    <xf numFmtId="0" fontId="5" fillId="0" borderId="52" xfId="5" applyFont="1" applyBorder="1" applyAlignment="1">
      <alignment horizontal="center" vertical="center" justifyLastLine="1"/>
    </xf>
    <xf numFmtId="0" fontId="5" fillId="0" borderId="39" xfId="5" applyFont="1" applyBorder="1" applyAlignment="1">
      <alignment horizontal="center" vertical="center" justifyLastLine="1"/>
    </xf>
    <xf numFmtId="0" fontId="5" fillId="0" borderId="57" xfId="5" applyFont="1" applyBorder="1" applyAlignment="1">
      <alignment horizontal="center" vertical="center" justifyLastLine="1"/>
    </xf>
    <xf numFmtId="0" fontId="5" fillId="0" borderId="15" xfId="5" applyFont="1" applyBorder="1" applyAlignment="1">
      <alignment horizontal="right" vertical="center" justifyLastLine="1"/>
    </xf>
    <xf numFmtId="0" fontId="5" fillId="0" borderId="18" xfId="5" applyFont="1" applyBorder="1" applyAlignment="1">
      <alignment horizontal="right" vertical="center" justifyLastLine="1"/>
    </xf>
    <xf numFmtId="0" fontId="5" fillId="0" borderId="35" xfId="5" applyFont="1" applyBorder="1" applyAlignment="1">
      <alignment horizontal="left" vertical="center" justifyLastLine="1"/>
    </xf>
    <xf numFmtId="0" fontId="5" fillId="0" borderId="29" xfId="5" applyFont="1" applyBorder="1" applyAlignment="1">
      <alignment horizontal="left" vertical="center" justifyLastLine="1"/>
    </xf>
    <xf numFmtId="0" fontId="5" fillId="0" borderId="24" xfId="5" applyFont="1" applyBorder="1" applyAlignment="1">
      <alignment horizontal="distributed" vertical="center"/>
    </xf>
    <xf numFmtId="0" fontId="5" fillId="0" borderId="44" xfId="5" applyFont="1" applyBorder="1" applyAlignment="1">
      <alignment horizontal="distributed" vertical="center"/>
    </xf>
    <xf numFmtId="0" fontId="5" fillId="0" borderId="24" xfId="2" applyNumberFormat="1" applyFont="1" applyFill="1" applyBorder="1" applyAlignment="1">
      <alignment horizontal="center" vertical="justify"/>
    </xf>
    <xf numFmtId="0" fontId="5" fillId="0" borderId="44" xfId="2" applyNumberFormat="1" applyFont="1" applyFill="1" applyBorder="1" applyAlignment="1">
      <alignment horizontal="center" vertical="justify"/>
    </xf>
    <xf numFmtId="0" fontId="5" fillId="0" borderId="10" xfId="2" applyNumberFormat="1" applyFont="1" applyFill="1" applyBorder="1" applyAlignment="1">
      <alignment horizontal="center" vertical="justify"/>
    </xf>
    <xf numFmtId="0" fontId="5" fillId="0" borderId="59" xfId="2" applyNumberFormat="1" applyFont="1" applyFill="1" applyBorder="1" applyAlignment="1">
      <alignment horizontal="center" vertical="justify"/>
    </xf>
    <xf numFmtId="0" fontId="5" fillId="0" borderId="40" xfId="5" applyFont="1" applyBorder="1" applyAlignment="1">
      <alignment horizontal="center" vertical="center" justifyLastLine="1"/>
    </xf>
    <xf numFmtId="0" fontId="5" fillId="0" borderId="22" xfId="5" applyFont="1" applyBorder="1" applyAlignment="1">
      <alignment horizontal="center" vertical="center" justifyLastLine="1"/>
    </xf>
    <xf numFmtId="0" fontId="5" fillId="0" borderId="16" xfId="5" applyFont="1" applyBorder="1" applyAlignment="1">
      <alignment horizontal="center" vertical="center" justifyLastLine="1"/>
    </xf>
    <xf numFmtId="0" fontId="5" fillId="0" borderId="4" xfId="5" applyFont="1" applyBorder="1" applyAlignment="1">
      <alignment horizontal="center" vertical="center" justifyLastLine="1"/>
    </xf>
    <xf numFmtId="0" fontId="5" fillId="0" borderId="21" xfId="5" applyFont="1" applyBorder="1" applyAlignment="1">
      <alignment horizontal="distributed" vertical="center" justifyLastLine="1"/>
    </xf>
    <xf numFmtId="0" fontId="5" fillId="0" borderId="31" xfId="5" applyFont="1" applyBorder="1" applyAlignment="1">
      <alignment horizontal="distributed" vertical="center" justifyLastLine="1"/>
    </xf>
    <xf numFmtId="0" fontId="5" fillId="0" borderId="1" xfId="5" applyFont="1" applyBorder="1" applyAlignment="1">
      <alignment horizontal="distributed" vertical="center" justifyLastLine="1"/>
    </xf>
    <xf numFmtId="0" fontId="5" fillId="0" borderId="2" xfId="5" applyFont="1" applyBorder="1" applyAlignment="1">
      <alignment horizontal="distributed" vertical="center" justifyLastLine="1"/>
    </xf>
    <xf numFmtId="0" fontId="5" fillId="0" borderId="62" xfId="5" applyFont="1" applyBorder="1" applyAlignment="1">
      <alignment horizontal="distributed" vertical="center" justifyLastLine="1"/>
    </xf>
    <xf numFmtId="0" fontId="5" fillId="0" borderId="61" xfId="5" applyFont="1" applyBorder="1" applyAlignment="1">
      <alignment horizontal="distributed" vertical="center" justifyLastLine="1"/>
    </xf>
    <xf numFmtId="0" fontId="7" fillId="0" borderId="82" xfId="5" applyFont="1" applyBorder="1" applyAlignment="1">
      <alignment horizontal="center" vertical="center" justifyLastLine="1"/>
    </xf>
    <xf numFmtId="0" fontId="7" fillId="0" borderId="81" xfId="5" applyFont="1" applyBorder="1" applyAlignment="1">
      <alignment horizontal="center" vertical="center" justifyLastLine="1"/>
    </xf>
    <xf numFmtId="0" fontId="7" fillId="0" borderId="24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 textRotation="255" shrinkToFit="1"/>
    </xf>
    <xf numFmtId="0" fontId="7" fillId="0" borderId="76" xfId="0" applyFont="1" applyBorder="1" applyAlignment="1">
      <alignment horizontal="center" vertical="center" textRotation="255" shrinkToFit="1"/>
    </xf>
    <xf numFmtId="0" fontId="7" fillId="0" borderId="71" xfId="0" applyFont="1" applyBorder="1" applyAlignment="1">
      <alignment horizontal="center" vertical="center" textRotation="255" shrinkToFit="1"/>
    </xf>
    <xf numFmtId="0" fontId="4" fillId="0" borderId="71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textRotation="255" shrinkToFit="1"/>
    </xf>
    <xf numFmtId="0" fontId="7" fillId="0" borderId="24" xfId="5" applyFont="1" applyBorder="1" applyAlignment="1">
      <alignment horizontal="distributed" vertical="center" wrapText="1" justifyLastLine="1"/>
    </xf>
    <xf numFmtId="0" fontId="7" fillId="0" borderId="18" xfId="5" applyFont="1" applyBorder="1" applyAlignment="1">
      <alignment horizontal="distributed" vertical="center" wrapText="1" justifyLastLine="1"/>
    </xf>
    <xf numFmtId="0" fontId="7" fillId="0" borderId="44" xfId="5" applyFont="1" applyBorder="1" applyAlignment="1">
      <alignment horizontal="distributed" vertical="center" wrapText="1" justifyLastLine="1"/>
    </xf>
    <xf numFmtId="0" fontId="7" fillId="0" borderId="25" xfId="5" applyFont="1" applyBorder="1" applyAlignment="1">
      <alignment horizontal="center" vertical="center" justifyLastLine="1"/>
    </xf>
    <xf numFmtId="0" fontId="7" fillId="0" borderId="23" xfId="5" applyFont="1" applyBorder="1" applyAlignment="1">
      <alignment horizontal="center" vertical="center" justifyLastLine="1"/>
    </xf>
    <xf numFmtId="0" fontId="4" fillId="0" borderId="0" xfId="5" applyFont="1" applyAlignment="1">
      <alignment horizontal="right" vertical="center"/>
    </xf>
    <xf numFmtId="0" fontId="27" fillId="0" borderId="0" xfId="5" applyFont="1" applyAlignment="1">
      <alignment horizontal="center" vertical="center" wrapText="1"/>
    </xf>
    <xf numFmtId="0" fontId="7" fillId="0" borderId="0" xfId="5" applyFont="1" applyAlignment="1">
      <alignment horizontal="distributed" vertical="center" justifyLastLine="1"/>
    </xf>
    <xf numFmtId="0" fontId="4" fillId="0" borderId="0" xfId="5" applyFont="1" applyAlignment="1">
      <alignment horizontal="center" vertical="center" wrapText="1" justifyLastLine="1"/>
    </xf>
    <xf numFmtId="0" fontId="5" fillId="0" borderId="18" xfId="5" applyFont="1" applyBorder="1" applyAlignment="1">
      <alignment horizontal="distributed" vertical="center" justifyLastLine="1"/>
    </xf>
    <xf numFmtId="0" fontId="5" fillId="0" borderId="58" xfId="5" applyFont="1" applyBorder="1" applyAlignment="1">
      <alignment horizontal="distributed" vertical="center" justifyLastLine="1"/>
    </xf>
    <xf numFmtId="0" fontId="5" fillId="0" borderId="15" xfId="5" applyFont="1" applyBorder="1" applyAlignment="1">
      <alignment horizontal="distributed" vertical="center" justifyLastLine="1"/>
    </xf>
    <xf numFmtId="0" fontId="5" fillId="0" borderId="44" xfId="5" applyFont="1" applyBorder="1" applyAlignment="1">
      <alignment horizontal="distributed" vertical="center" justifyLastLine="1"/>
    </xf>
    <xf numFmtId="0" fontId="6" fillId="0" borderId="0" xfId="5" applyFont="1" applyAlignment="1">
      <alignment horizontal="center"/>
    </xf>
    <xf numFmtId="0" fontId="5" fillId="0" borderId="82" xfId="5" applyFont="1" applyBorder="1" applyAlignment="1">
      <alignment horizontal="center"/>
    </xf>
    <xf numFmtId="0" fontId="5" fillId="0" borderId="81" xfId="5" applyFont="1" applyBorder="1" applyAlignment="1">
      <alignment horizontal="center"/>
    </xf>
    <xf numFmtId="0" fontId="5" fillId="0" borderId="82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25" xfId="7" applyFont="1" applyBorder="1" applyAlignment="1">
      <alignment horizontal="center" vertical="center" wrapText="1"/>
    </xf>
    <xf numFmtId="0" fontId="5" fillId="0" borderId="23" xfId="7" applyFont="1" applyBorder="1" applyAlignment="1">
      <alignment horizontal="center" vertical="center" wrapText="1"/>
    </xf>
    <xf numFmtId="0" fontId="5" fillId="0" borderId="82" xfId="7" applyFont="1" applyBorder="1" applyAlignment="1">
      <alignment horizontal="left" vertical="center"/>
    </xf>
    <xf numFmtId="0" fontId="5" fillId="0" borderId="81" xfId="7" applyFont="1" applyBorder="1" applyAlignment="1">
      <alignment horizontal="left" vertical="center"/>
    </xf>
    <xf numFmtId="0" fontId="5" fillId="0" borderId="17" xfId="7" applyFont="1" applyBorder="1" applyAlignment="1">
      <alignment horizontal="center" vertical="center" wrapText="1"/>
    </xf>
    <xf numFmtId="0" fontId="5" fillId="0" borderId="25" xfId="7" applyFont="1" applyBorder="1" applyAlignment="1">
      <alignment horizontal="left" vertical="center" wrapText="1"/>
    </xf>
    <xf numFmtId="0" fontId="5" fillId="0" borderId="17" xfId="7" applyFont="1" applyBorder="1" applyAlignment="1">
      <alignment horizontal="left" vertical="center" wrapText="1"/>
    </xf>
    <xf numFmtId="0" fontId="5" fillId="0" borderId="23" xfId="7" applyFont="1" applyBorder="1" applyAlignment="1">
      <alignment horizontal="left" vertical="center" wrapText="1"/>
    </xf>
    <xf numFmtId="0" fontId="6" fillId="0" borderId="0" xfId="7" applyFont="1" applyAlignment="1">
      <alignment horizontal="center" vertical="center"/>
    </xf>
    <xf numFmtId="0" fontId="5" fillId="0" borderId="82" xfId="7" applyFont="1" applyBorder="1" applyAlignment="1">
      <alignment horizontal="center" vertical="center"/>
    </xf>
    <xf numFmtId="0" fontId="5" fillId="0" borderId="83" xfId="7" applyFont="1" applyBorder="1" applyAlignment="1">
      <alignment horizontal="center" vertical="center"/>
    </xf>
    <xf numFmtId="0" fontId="5" fillId="0" borderId="81" xfId="7" applyFont="1" applyBorder="1" applyAlignment="1">
      <alignment horizontal="center" vertical="center"/>
    </xf>
    <xf numFmtId="0" fontId="7" fillId="0" borderId="25" xfId="7" applyFont="1" applyBorder="1" applyAlignment="1">
      <alignment horizontal="left" vertical="center" wrapText="1"/>
    </xf>
    <xf numFmtId="0" fontId="7" fillId="0" borderId="23" xfId="7" applyFont="1" applyBorder="1" applyAlignment="1">
      <alignment horizontal="left" vertical="center" wrapText="1"/>
    </xf>
    <xf numFmtId="0" fontId="7" fillId="0" borderId="82" xfId="5" applyFont="1" applyBorder="1" applyAlignment="1">
      <alignment horizontal="center"/>
    </xf>
    <xf numFmtId="0" fontId="7" fillId="0" borderId="81" xfId="5" applyFont="1" applyBorder="1" applyAlignment="1">
      <alignment horizontal="center"/>
    </xf>
    <xf numFmtId="0" fontId="7" fillId="0" borderId="40" xfId="5" applyFont="1" applyBorder="1" applyAlignment="1">
      <alignment horizontal="distributed" vertical="center"/>
    </xf>
    <xf numFmtId="0" fontId="7" fillId="0" borderId="26" xfId="5" applyFont="1" applyBorder="1" applyAlignment="1">
      <alignment horizontal="distributed" vertical="center"/>
    </xf>
    <xf numFmtId="0" fontId="7" fillId="0" borderId="82" xfId="5" applyFont="1" applyBorder="1" applyAlignment="1">
      <alignment horizontal="center" vertical="center"/>
    </xf>
    <xf numFmtId="0" fontId="7" fillId="0" borderId="81" xfId="5" applyFont="1" applyBorder="1" applyAlignment="1">
      <alignment horizontal="center" vertical="center"/>
    </xf>
    <xf numFmtId="0" fontId="5" fillId="0" borderId="24" xfId="0" applyFont="1" applyBorder="1" applyAlignment="1">
      <alignment horizontal="distributed" vertical="center"/>
    </xf>
    <xf numFmtId="0" fontId="5" fillId="0" borderId="44" xfId="0" applyFont="1" applyBorder="1" applyAlignment="1">
      <alignment horizontal="distributed" vertical="center"/>
    </xf>
    <xf numFmtId="0" fontId="5" fillId="0" borderId="39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60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center" vertical="center"/>
    </xf>
    <xf numFmtId="0" fontId="5" fillId="0" borderId="82" xfId="0" applyFont="1" applyBorder="1" applyAlignment="1">
      <alignment horizontal="left" vertical="top" wrapText="1" justifyLastLine="1"/>
    </xf>
    <xf numFmtId="0" fontId="5" fillId="0" borderId="81" xfId="0" applyFont="1" applyBorder="1" applyAlignment="1">
      <alignment horizontal="left" vertical="top" justifyLastLine="1"/>
    </xf>
    <xf numFmtId="0" fontId="5" fillId="0" borderId="41" xfId="0" applyFont="1" applyBorder="1" applyAlignment="1">
      <alignment horizontal="center" vertical="justify"/>
    </xf>
    <xf numFmtId="0" fontId="5" fillId="0" borderId="42" xfId="0" applyFont="1" applyBorder="1" applyAlignment="1">
      <alignment horizontal="center" vertical="justify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25" fillId="0" borderId="18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8" fillId="0" borderId="12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5" fillId="0" borderId="53" xfId="5" applyFont="1" applyBorder="1" applyAlignment="1">
      <alignment horizontal="center" vertical="center"/>
    </xf>
    <xf numFmtId="0" fontId="5" fillId="0" borderId="64" xfId="5" applyFont="1" applyBorder="1" applyAlignment="1">
      <alignment horizontal="center" vertical="center"/>
    </xf>
    <xf numFmtId="0" fontId="5" fillId="0" borderId="92" xfId="5" applyFont="1" applyBorder="1" applyAlignment="1">
      <alignment horizontal="center" vertical="center"/>
    </xf>
    <xf numFmtId="38" fontId="8" fillId="0" borderId="53" xfId="3" applyFont="1" applyFill="1" applyBorder="1" applyAlignment="1">
      <alignment horizontal="center" vertical="center" shrinkToFit="1"/>
    </xf>
    <xf numFmtId="38" fontId="8" fillId="0" borderId="64" xfId="3" applyFont="1" applyFill="1" applyBorder="1" applyAlignment="1">
      <alignment horizontal="center" vertical="center" shrinkToFit="1"/>
    </xf>
    <xf numFmtId="38" fontId="8" fillId="0" borderId="56" xfId="3" applyFont="1" applyFill="1" applyBorder="1" applyAlignment="1">
      <alignment horizontal="center" vertical="center" shrinkToFit="1"/>
    </xf>
    <xf numFmtId="38" fontId="8" fillId="0" borderId="57" xfId="3" applyFont="1" applyFill="1" applyBorder="1" applyAlignment="1">
      <alignment horizontal="center" vertical="center" shrinkToFit="1"/>
    </xf>
    <xf numFmtId="38" fontId="36" fillId="0" borderId="57" xfId="3" applyFont="1" applyFill="1" applyBorder="1" applyAlignment="1">
      <alignment horizontal="center" vertical="center" shrinkToFit="1"/>
    </xf>
    <xf numFmtId="38" fontId="36" fillId="0" borderId="64" xfId="3" applyFont="1" applyFill="1" applyBorder="1" applyAlignment="1">
      <alignment horizontal="center" vertical="center" shrinkToFit="1"/>
    </xf>
    <xf numFmtId="38" fontId="36" fillId="0" borderId="56" xfId="3" applyFont="1" applyFill="1" applyBorder="1" applyAlignment="1">
      <alignment horizontal="center" vertical="center" shrinkToFit="1"/>
    </xf>
    <xf numFmtId="38" fontId="8" fillId="0" borderId="92" xfId="3" applyFont="1" applyFill="1" applyBorder="1" applyAlignment="1">
      <alignment horizontal="center" vertical="center" shrinkToFit="1"/>
    </xf>
    <xf numFmtId="0" fontId="4" fillId="0" borderId="18" xfId="5" applyFont="1" applyBorder="1" applyAlignment="1">
      <alignment horizontal="right"/>
    </xf>
    <xf numFmtId="38" fontId="8" fillId="0" borderId="0" xfId="5" applyNumberFormat="1" applyFont="1" applyAlignment="1">
      <alignment horizontal="center"/>
    </xf>
    <xf numFmtId="0" fontId="5" fillId="0" borderId="10" xfId="5" applyFont="1" applyBorder="1" applyAlignment="1">
      <alignment horizontal="center" vertical="center"/>
    </xf>
    <xf numFmtId="0" fontId="5" fillId="0" borderId="14" xfId="5" applyFont="1" applyBorder="1" applyAlignment="1">
      <alignment horizontal="center" vertical="center"/>
    </xf>
    <xf numFmtId="0" fontId="5" fillId="0" borderId="59" xfId="5" applyFont="1" applyBorder="1" applyAlignment="1">
      <alignment horizontal="center" vertical="center"/>
    </xf>
    <xf numFmtId="38" fontId="8" fillId="0" borderId="10" xfId="3" applyFont="1" applyFill="1" applyBorder="1" applyAlignment="1">
      <alignment horizontal="center" vertical="center" shrinkToFit="1"/>
    </xf>
    <xf numFmtId="38" fontId="8" fillId="0" borderId="14" xfId="3" applyFont="1" applyFill="1" applyBorder="1" applyAlignment="1">
      <alignment horizontal="center" vertical="center" shrinkToFit="1"/>
    </xf>
    <xf numFmtId="38" fontId="8" fillId="0" borderId="5" xfId="3" applyFont="1" applyFill="1" applyBorder="1" applyAlignment="1">
      <alignment horizontal="center" vertical="center" shrinkToFit="1"/>
    </xf>
    <xf numFmtId="38" fontId="8" fillId="0" borderId="27" xfId="3" applyFont="1" applyFill="1" applyBorder="1" applyAlignment="1">
      <alignment horizontal="center" vertical="center" shrinkToFit="1"/>
    </xf>
    <xf numFmtId="38" fontId="8" fillId="0" borderId="59" xfId="3" applyFont="1" applyFill="1" applyBorder="1" applyAlignment="1">
      <alignment horizontal="center" vertical="center" shrinkToFit="1"/>
    </xf>
    <xf numFmtId="0" fontId="5" fillId="0" borderId="24" xfId="5" applyFont="1" applyBorder="1" applyAlignment="1">
      <alignment horizontal="left" justifyLastLine="1"/>
    </xf>
    <xf numFmtId="0" fontId="5" fillId="0" borderId="18" xfId="5" applyFont="1" applyBorder="1" applyAlignment="1">
      <alignment horizontal="left" justifyLastLine="1"/>
    </xf>
    <xf numFmtId="0" fontId="5" fillId="0" borderId="44" xfId="5" applyFont="1" applyBorder="1" applyAlignment="1">
      <alignment horizontal="left" justifyLastLine="1"/>
    </xf>
    <xf numFmtId="0" fontId="5" fillId="0" borderId="10" xfId="5" applyFont="1" applyBorder="1" applyAlignment="1">
      <alignment horizontal="left" justifyLastLine="1"/>
    </xf>
    <xf numFmtId="0" fontId="5" fillId="0" borderId="14" xfId="5" applyFont="1" applyBorder="1" applyAlignment="1">
      <alignment horizontal="left" justifyLastLine="1"/>
    </xf>
    <xf numFmtId="0" fontId="5" fillId="0" borderId="59" xfId="5" applyFont="1" applyBorder="1" applyAlignment="1">
      <alignment horizontal="left" justifyLastLine="1"/>
    </xf>
    <xf numFmtId="0" fontId="5" fillId="0" borderId="24" xfId="5" applyFont="1" applyBorder="1" applyAlignment="1">
      <alignment horizontal="distributed" vertical="center" justifyLastLine="1" shrinkToFit="1"/>
    </xf>
    <xf numFmtId="0" fontId="5" fillId="0" borderId="18" xfId="5" applyFont="1" applyBorder="1" applyAlignment="1">
      <alignment horizontal="distributed" vertical="center" justifyLastLine="1" shrinkToFit="1"/>
    </xf>
    <xf numFmtId="0" fontId="5" fillId="0" borderId="44" xfId="5" applyFont="1" applyBorder="1" applyAlignment="1">
      <alignment horizontal="distributed" vertical="center" justifyLastLine="1" shrinkToFit="1"/>
    </xf>
    <xf numFmtId="0" fontId="5" fillId="0" borderId="54" xfId="5" applyFont="1" applyBorder="1" applyAlignment="1">
      <alignment horizontal="distributed" vertical="center" justifyLastLine="1" shrinkToFit="1"/>
    </xf>
    <xf numFmtId="0" fontId="5" fillId="0" borderId="63" xfId="5" applyFont="1" applyBorder="1" applyAlignment="1">
      <alignment horizontal="distributed" vertical="center" justifyLastLine="1" shrinkToFit="1"/>
    </xf>
    <xf numFmtId="0" fontId="5" fillId="0" borderId="13" xfId="5" applyFont="1" applyBorder="1" applyAlignment="1">
      <alignment horizontal="distributed" vertical="center" justifyLastLine="1" shrinkToFit="1"/>
    </xf>
    <xf numFmtId="0" fontId="5" fillId="0" borderId="93" xfId="5" applyFont="1" applyBorder="1" applyAlignment="1">
      <alignment horizontal="distributed" vertical="center" justifyLastLine="1" shrinkToFit="1"/>
    </xf>
    <xf numFmtId="0" fontId="6" fillId="0" borderId="0" xfId="8" applyFont="1" applyAlignment="1">
      <alignment horizontal="center" vertical="center"/>
    </xf>
    <xf numFmtId="0" fontId="5" fillId="0" borderId="39" xfId="8" applyFont="1" applyBorder="1" applyAlignment="1">
      <alignment horizontal="center" vertical="center"/>
    </xf>
    <xf numFmtId="0" fontId="5" fillId="0" borderId="28" xfId="8" applyFont="1" applyBorder="1" applyAlignment="1">
      <alignment horizontal="center" vertical="center"/>
    </xf>
    <xf numFmtId="0" fontId="5" fillId="0" borderId="50" xfId="8" applyFont="1" applyBorder="1" applyAlignment="1">
      <alignment horizontal="center" vertical="center" wrapText="1"/>
    </xf>
    <xf numFmtId="0" fontId="5" fillId="0" borderId="93" xfId="8" applyFont="1" applyBorder="1" applyAlignment="1">
      <alignment horizontal="center" vertical="center" wrapText="1"/>
    </xf>
    <xf numFmtId="0" fontId="5" fillId="0" borderId="32" xfId="8" applyFont="1" applyBorder="1" applyAlignment="1">
      <alignment horizontal="right" vertical="top"/>
    </xf>
    <xf numFmtId="0" fontId="5" fillId="0" borderId="107" xfId="8" applyFont="1" applyBorder="1" applyAlignment="1">
      <alignment horizontal="right" vertical="top"/>
    </xf>
    <xf numFmtId="0" fontId="5" fillId="0" borderId="34" xfId="8" applyFont="1" applyBorder="1" applyAlignment="1">
      <alignment horizontal="right" vertical="top"/>
    </xf>
    <xf numFmtId="0" fontId="5" fillId="0" borderId="105" xfId="8" applyFont="1" applyBorder="1" applyAlignment="1">
      <alignment horizontal="right" vertical="top"/>
    </xf>
    <xf numFmtId="0" fontId="5" fillId="0" borderId="30" xfId="8" applyFont="1" applyBorder="1" applyAlignment="1">
      <alignment horizontal="center" vertical="center"/>
    </xf>
    <xf numFmtId="0" fontId="5" fillId="0" borderId="12" xfId="8" applyFont="1" applyBorder="1" applyAlignment="1">
      <alignment horizontal="center" vertical="center"/>
    </xf>
    <xf numFmtId="0" fontId="5" fillId="0" borderId="53" xfId="8" applyFont="1" applyBorder="1" applyAlignment="1">
      <alignment horizontal="center" vertical="center" wrapText="1"/>
    </xf>
    <xf numFmtId="0" fontId="5" fillId="0" borderId="92" xfId="8" applyFont="1" applyBorder="1" applyAlignment="1">
      <alignment horizontal="center" vertical="center" wrapText="1"/>
    </xf>
    <xf numFmtId="0" fontId="5" fillId="0" borderId="38" xfId="8" applyFont="1" applyBorder="1" applyAlignment="1">
      <alignment horizontal="center" vertical="center"/>
    </xf>
    <xf numFmtId="0" fontId="5" fillId="0" borderId="50" xfId="8" applyFont="1" applyBorder="1" applyAlignment="1">
      <alignment horizontal="center" vertical="center"/>
    </xf>
    <xf numFmtId="0" fontId="5" fillId="0" borderId="29" xfId="8" applyFont="1" applyBorder="1" applyAlignment="1">
      <alignment horizontal="center" vertical="center"/>
    </xf>
    <xf numFmtId="0" fontId="5" fillId="0" borderId="106" xfId="8" applyFont="1" applyBorder="1" applyAlignment="1">
      <alignment horizontal="center" vertical="center"/>
    </xf>
    <xf numFmtId="0" fontId="5" fillId="0" borderId="35" xfId="8" applyFont="1" applyBorder="1" applyAlignment="1">
      <alignment horizontal="center" vertical="center"/>
    </xf>
    <xf numFmtId="186" fontId="8" fillId="0" borderId="0" xfId="8" applyNumberFormat="1" applyFont="1" applyAlignment="1">
      <alignment horizontal="center" vertical="center"/>
    </xf>
    <xf numFmtId="0" fontId="5" fillId="0" borderId="10" xfId="8" applyFont="1" applyBorder="1" applyAlignment="1">
      <alignment horizontal="center" vertical="center" wrapText="1"/>
    </xf>
    <xf numFmtId="0" fontId="5" fillId="0" borderId="59" xfId="8" applyFont="1" applyBorder="1" applyAlignment="1">
      <alignment horizontal="center" vertical="center" wrapText="1"/>
    </xf>
    <xf numFmtId="0" fontId="5" fillId="0" borderId="0" xfId="8" applyFont="1" applyAlignment="1">
      <alignment horizontal="center" vertical="center" wrapText="1"/>
    </xf>
    <xf numFmtId="0" fontId="5" fillId="0" borderId="46" xfId="0" applyFont="1" applyBorder="1" applyAlignment="1">
      <alignment horizontal="distributed" vertical="distributed" justifyLastLine="1"/>
    </xf>
    <xf numFmtId="0" fontId="5" fillId="0" borderId="62" xfId="0" applyFont="1" applyBorder="1" applyAlignment="1">
      <alignment horizontal="distributed" vertical="distributed" justifyLastLine="1"/>
    </xf>
    <xf numFmtId="0" fontId="5" fillId="0" borderId="97" xfId="0" applyFont="1" applyBorder="1" applyAlignment="1">
      <alignment horizontal="distributed" vertical="distributed" justifyLastLine="1"/>
    </xf>
    <xf numFmtId="0" fontId="5" fillId="0" borderId="82" xfId="5" applyFont="1" applyBorder="1" applyAlignment="1">
      <alignment horizontal="center" vertical="distributed" justifyLastLine="1"/>
    </xf>
    <xf numFmtId="0" fontId="5" fillId="0" borderId="83" xfId="5" applyFont="1" applyBorder="1" applyAlignment="1">
      <alignment horizontal="center" vertical="distributed" justifyLastLine="1"/>
    </xf>
    <xf numFmtId="0" fontId="5" fillId="0" borderId="83" xfId="5" applyFont="1" applyBorder="1" applyAlignment="1">
      <alignment horizontal="distributed" vertical="distributed" justifyLastLine="1"/>
    </xf>
    <xf numFmtId="0" fontId="5" fillId="0" borderId="81" xfId="5" applyFont="1" applyBorder="1" applyAlignment="1">
      <alignment horizontal="distributed" vertical="distributed" justifyLastLine="1"/>
    </xf>
    <xf numFmtId="0" fontId="4" fillId="0" borderId="0" xfId="5" applyFont="1" applyAlignment="1">
      <alignment horizontal="right"/>
    </xf>
    <xf numFmtId="0" fontId="5" fillId="0" borderId="46" xfId="5" applyFont="1" applyBorder="1" applyAlignment="1">
      <alignment horizontal="center" vertical="center"/>
    </xf>
    <xf numFmtId="0" fontId="5" fillId="0" borderId="62" xfId="5" applyFont="1" applyBorder="1" applyAlignment="1">
      <alignment horizontal="center" vertical="center"/>
    </xf>
    <xf numFmtId="0" fontId="5" fillId="0" borderId="61" xfId="5" applyFont="1" applyBorder="1" applyAlignment="1">
      <alignment horizontal="center" vertical="center"/>
    </xf>
    <xf numFmtId="0" fontId="5" fillId="0" borderId="46" xfId="5" applyFont="1" applyBorder="1" applyAlignment="1">
      <alignment horizontal="distributed" vertical="distributed" justifyLastLine="1"/>
    </xf>
    <xf numFmtId="0" fontId="5" fillId="0" borderId="62" xfId="5" applyFont="1" applyBorder="1" applyAlignment="1">
      <alignment horizontal="distributed" vertical="distributed" justifyLastLine="1"/>
    </xf>
    <xf numFmtId="0" fontId="5" fillId="0" borderId="61" xfId="5" applyFont="1" applyBorder="1" applyAlignment="1">
      <alignment horizontal="distributed" vertical="distributed" justifyLastLine="1"/>
    </xf>
    <xf numFmtId="0" fontId="5" fillId="0" borderId="96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shrinkToFit="1"/>
    </xf>
    <xf numFmtId="0" fontId="4" fillId="0" borderId="25" xfId="5" applyFont="1" applyBorder="1" applyAlignment="1">
      <alignment horizontal="left" justifyLastLine="1"/>
    </xf>
    <xf numFmtId="0" fontId="4" fillId="0" borderId="17" xfId="5" applyFont="1" applyBorder="1" applyAlignment="1">
      <alignment horizontal="left" justifyLastLine="1"/>
    </xf>
    <xf numFmtId="0" fontId="4" fillId="0" borderId="23" xfId="5" applyFont="1" applyBorder="1" applyAlignment="1">
      <alignment horizontal="left" justifyLastLine="1"/>
    </xf>
    <xf numFmtId="0" fontId="5" fillId="0" borderId="46" xfId="5" applyFont="1" applyBorder="1" applyAlignment="1">
      <alignment horizontal="distributed" vertical="center" justifyLastLine="1"/>
    </xf>
    <xf numFmtId="0" fontId="5" fillId="0" borderId="17" xfId="5" applyFont="1" applyBorder="1" applyAlignment="1">
      <alignment horizontal="center" vertical="center" wrapText="1" justifyLastLine="1"/>
    </xf>
    <xf numFmtId="0" fontId="5" fillId="0" borderId="23" xfId="5" applyFont="1" applyBorder="1" applyAlignment="1">
      <alignment horizontal="center" vertical="center" wrapText="1" justifyLastLine="1"/>
    </xf>
    <xf numFmtId="0" fontId="5" fillId="0" borderId="1" xfId="5" applyFont="1" applyBorder="1" applyAlignment="1">
      <alignment horizontal="center" vertical="center" justifyLastLine="1"/>
    </xf>
    <xf numFmtId="0" fontId="5" fillId="0" borderId="82" xfId="5" applyFont="1" applyBorder="1" applyAlignment="1">
      <alignment horizontal="distributed" vertical="distributed" justifyLastLine="1"/>
    </xf>
    <xf numFmtId="0" fontId="4" fillId="0" borderId="3" xfId="5" applyFont="1" applyBorder="1" applyAlignment="1">
      <alignment horizontal="center" vertical="center" justifyLastLine="1"/>
    </xf>
    <xf numFmtId="0" fontId="4" fillId="0" borderId="4" xfId="5" applyFont="1" applyBorder="1" applyAlignment="1">
      <alignment horizontal="center" vertical="center" justifyLastLine="1"/>
    </xf>
    <xf numFmtId="0" fontId="7" fillId="0" borderId="60" xfId="5" applyFont="1" applyBorder="1" applyAlignment="1">
      <alignment horizontal="center" vertical="center" justifyLastLine="1"/>
    </xf>
    <xf numFmtId="0" fontId="7" fillId="0" borderId="59" xfId="5" applyFont="1" applyBorder="1" applyAlignment="1">
      <alignment horizontal="center" vertical="center" justifyLastLine="1"/>
    </xf>
  </cellXfs>
  <cellStyles count="10">
    <cellStyle name="パーセント" xfId="6" builtinId="5"/>
    <cellStyle name="パーセント 2" xfId="1" xr:uid="{00000000-0005-0000-0000-000000000000}"/>
    <cellStyle name="桁区切り" xfId="2" builtinId="6"/>
    <cellStyle name="桁区切り 2" xfId="3" xr:uid="{00000000-0005-0000-0000-000002000000}"/>
    <cellStyle name="桁区切り 3" xfId="4" xr:uid="{00000000-0005-0000-0000-000003000000}"/>
    <cellStyle name="標準" xfId="0" builtinId="0"/>
    <cellStyle name="標準 2" xfId="5" xr:uid="{00000000-0005-0000-0000-000005000000}"/>
    <cellStyle name="標準_グ ラ フ" xfId="9" xr:uid="{BECA389E-98B4-4F9E-9382-C8DFEE98F7E8}"/>
    <cellStyle name="標準_めぶき★" xfId="8" xr:uid="{D65AEB82-53A3-4863-9394-7C90D9BF6B9C}"/>
    <cellStyle name="標準_地域支援事業利用状況 (改)" xfId="7" xr:uid="{8228A7D2-9BA0-4198-82AD-E4BFA98EFD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（単位：世帯）</a:t>
            </a:r>
          </a:p>
        </c:rich>
      </c:tx>
      <c:layout>
        <c:manualLayout>
          <c:xMode val="edge"/>
          <c:yMode val="edge"/>
          <c:x val="6.8026918978451945E-3"/>
          <c:y val="1.63399722093561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404456936070999E-2"/>
          <c:y val="0.16643538675312644"/>
          <c:w val="0.8952392847035564"/>
          <c:h val="0.7159205985197819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'グラフ '!$E$78</c:f>
              <c:strCache>
                <c:ptCount val="1"/>
                <c:pt idx="0">
                  <c:v>高齢者世帯</c:v>
                </c:pt>
              </c:strCache>
            </c:strRef>
          </c:tx>
          <c:spPr>
            <a:pattFill prst="pct9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);[Red]\(#,##0\)" sourceLinked="0"/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'!$A$79:$A$83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'グラフ '!$E$79:$E$83</c:f>
              <c:numCache>
                <c:formatCode>General</c:formatCode>
                <c:ptCount val="5"/>
                <c:pt idx="0">
                  <c:v>1062</c:v>
                </c:pt>
                <c:pt idx="1">
                  <c:v>1068</c:v>
                </c:pt>
                <c:pt idx="2">
                  <c:v>1094</c:v>
                </c:pt>
                <c:pt idx="3">
                  <c:v>1127</c:v>
                </c:pt>
                <c:pt idx="4">
                  <c:v>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4-4BE5-88E4-1ED484C47D37}"/>
            </c:ext>
          </c:extLst>
        </c:ser>
        <c:ser>
          <c:idx val="0"/>
          <c:order val="1"/>
          <c:tx>
            <c:strRef>
              <c:f>'グラフ '!$D$78</c:f>
              <c:strCache>
                <c:ptCount val="1"/>
                <c:pt idx="0">
                  <c:v>母子世帯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'!$A$79:$A$83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'グラフ '!$D$79:$D$83</c:f>
              <c:numCache>
                <c:formatCode>General</c:formatCode>
                <c:ptCount val="5"/>
                <c:pt idx="0">
                  <c:v>110</c:v>
                </c:pt>
                <c:pt idx="1">
                  <c:v>108</c:v>
                </c:pt>
                <c:pt idx="2">
                  <c:v>97</c:v>
                </c:pt>
                <c:pt idx="3">
                  <c:v>80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4-4BE5-88E4-1ED484C47D37}"/>
            </c:ext>
          </c:extLst>
        </c:ser>
        <c:ser>
          <c:idx val="4"/>
          <c:order val="2"/>
          <c:tx>
            <c:strRef>
              <c:f>'グラフ '!$C$78</c:f>
              <c:strCache>
                <c:ptCount val="1"/>
                <c:pt idx="0">
                  <c:v>傷病・障害者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'!$A$79:$A$83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'グラフ '!$C$79:$C$83</c:f>
              <c:numCache>
                <c:formatCode>General</c:formatCode>
                <c:ptCount val="5"/>
                <c:pt idx="0">
                  <c:v>630</c:v>
                </c:pt>
                <c:pt idx="1">
                  <c:v>638</c:v>
                </c:pt>
                <c:pt idx="2">
                  <c:v>635</c:v>
                </c:pt>
                <c:pt idx="3">
                  <c:v>625</c:v>
                </c:pt>
                <c:pt idx="4">
                  <c:v>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A4-4BE5-88E4-1ED484C47D37}"/>
            </c:ext>
          </c:extLst>
        </c:ser>
        <c:ser>
          <c:idx val="2"/>
          <c:order val="3"/>
          <c:tx>
            <c:strRef>
              <c:f>'グラフ '!$B$78</c:f>
              <c:strCache>
                <c:ptCount val="1"/>
                <c:pt idx="0">
                  <c:v>その他の世帯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4.4444444444444444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A4-4BE5-88E4-1ED484C47D37}"/>
                </c:ext>
              </c:extLst>
            </c:dLbl>
            <c:dLbl>
              <c:idx val="1"/>
              <c:layout>
                <c:manualLayout>
                  <c:x val="0"/>
                  <c:y val="-1.1892041002229568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A4-4BE5-88E4-1ED484C47D37}"/>
                </c:ext>
              </c:extLst>
            </c:dLbl>
            <c:dLbl>
              <c:idx val="2"/>
              <c:layout>
                <c:manualLayout>
                  <c:x val="-1.4110780918837609E-7"/>
                  <c:y val="-5.9475361831189903E-4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A4-4BE5-88E4-1ED484C47D37}"/>
                </c:ext>
              </c:extLst>
            </c:dLbl>
            <c:dLbl>
              <c:idx val="3"/>
              <c:layout>
                <c:manualLayout>
                  <c:x val="0"/>
                  <c:y val="-5.9505675471266959E-4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A4-4BE5-88E4-1ED484C47D37}"/>
                </c:ext>
              </c:extLst>
            </c:dLbl>
            <c:dLbl>
              <c:idx val="4"/>
              <c:layout>
                <c:manualLayout>
                  <c:x val="-1.314168881516681E-16"/>
                  <c:y val="-4.4445859080981375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A4-4BE5-88E4-1ED484C47D37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'!$A$79:$A$83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'グラフ '!$B$79:$B$83</c:f>
              <c:numCache>
                <c:formatCode>General</c:formatCode>
                <c:ptCount val="5"/>
                <c:pt idx="0">
                  <c:v>205</c:v>
                </c:pt>
                <c:pt idx="1">
                  <c:v>203</c:v>
                </c:pt>
                <c:pt idx="2">
                  <c:v>219</c:v>
                </c:pt>
                <c:pt idx="3">
                  <c:v>208</c:v>
                </c:pt>
                <c:pt idx="4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A4-4BE5-88E4-1ED484C47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474349984"/>
        <c:axId val="1"/>
      </c:barChart>
      <c:catAx>
        <c:axId val="147434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4349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020866447109088E-2"/>
          <c:y val="4.1666779695040408E-2"/>
          <c:w val="0.87239805195630893"/>
          <c:h val="0.6472239779296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'!$A$89</c:f>
              <c:strCache>
                <c:ptCount val="1"/>
                <c:pt idx="0">
                  <c:v>（保 護 開 始）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'!$B$88:$J$88</c:f>
              <c:strCache>
                <c:ptCount val="9"/>
                <c:pt idx="0">
                  <c:v>傷病によるもの</c:v>
                </c:pt>
                <c:pt idx="1">
                  <c:v>転入</c:v>
                </c:pt>
                <c:pt idx="2">
                  <c:v>貯蓄等減少
 ・喪失</c:v>
                </c:pt>
                <c:pt idx="3">
                  <c:v>働きによる収入
の減少・喪失</c:v>
                </c:pt>
                <c:pt idx="4">
                  <c:v>仕送りの減少
・喪失</c:v>
                </c:pt>
                <c:pt idx="5">
                  <c:v>要介護状態</c:v>
                </c:pt>
                <c:pt idx="6">
                  <c:v>働いていた者の
死亡・離別</c:v>
                </c:pt>
                <c:pt idx="7">
                  <c:v>社会保険給付
減少・喪失</c:v>
                </c:pt>
                <c:pt idx="8">
                  <c:v>その他</c:v>
                </c:pt>
              </c:strCache>
            </c:strRef>
          </c:cat>
          <c:val>
            <c:numRef>
              <c:f>'グラフ '!$B$89:$J$89</c:f>
              <c:numCache>
                <c:formatCode>#,##0_);[Red]\(#,##0\)</c:formatCode>
                <c:ptCount val="9"/>
                <c:pt idx="0">
                  <c:v>85</c:v>
                </c:pt>
                <c:pt idx="1">
                  <c:v>19</c:v>
                </c:pt>
                <c:pt idx="2">
                  <c:v>50</c:v>
                </c:pt>
                <c:pt idx="3">
                  <c:v>29</c:v>
                </c:pt>
                <c:pt idx="4">
                  <c:v>22</c:v>
                </c:pt>
                <c:pt idx="5">
                  <c:v>16</c:v>
                </c:pt>
                <c:pt idx="6">
                  <c:v>8</c:v>
                </c:pt>
                <c:pt idx="7">
                  <c:v>2</c:v>
                </c:pt>
                <c:pt idx="8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9-48D4-A7CF-FE500AA56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42169776"/>
        <c:axId val="1"/>
      </c:barChart>
      <c:catAx>
        <c:axId val="1542169776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2169776"/>
        <c:crosses val="autoZero"/>
        <c:crossBetween val="between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（単位： 人 ）</a:t>
            </a:r>
          </a:p>
        </c:rich>
      </c:tx>
      <c:layout>
        <c:manualLayout>
          <c:xMode val="edge"/>
          <c:yMode val="edge"/>
          <c:x val="1.3698826439798473E-2"/>
          <c:y val="1.6339887338644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5641520862143"/>
          <c:y val="0.11842996898115009"/>
          <c:w val="0.81421793704358381"/>
          <c:h val="0.7597197168535750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'グラフ '!$B$70</c:f>
              <c:strCache>
                <c:ptCount val="1"/>
                <c:pt idx="0">
                  <c:v>受給者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8182379280773649E-3"/>
                  <c:y val="-6.083688349868720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BB-4811-AE0F-F9B46D0DEAD8}"/>
                </c:ext>
              </c:extLst>
            </c:dLbl>
            <c:dLbl>
              <c:idx val="1"/>
              <c:layout>
                <c:manualLayout>
                  <c:x val="2.8189827329889229E-6"/>
                  <c:y val="-5.2856147840724226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BB-4811-AE0F-F9B46D0DEAD8}"/>
                </c:ext>
              </c:extLst>
            </c:dLbl>
            <c:dLbl>
              <c:idx val="2"/>
              <c:layout>
                <c:manualLayout>
                  <c:x val="-5.5489449586203007E-5"/>
                  <c:y val="-4.5563209770151207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BB-4811-AE0F-F9B46D0DEAD8}"/>
                </c:ext>
              </c:extLst>
            </c:dLbl>
            <c:dLbl>
              <c:idx val="3"/>
              <c:layout>
                <c:manualLayout>
                  <c:x val="1.831893673905874E-3"/>
                  <c:y val="-3.265971837858855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BB-4811-AE0F-F9B46D0DEAD8}"/>
                </c:ext>
              </c:extLst>
            </c:dLbl>
            <c:dLbl>
              <c:idx val="4"/>
              <c:layout>
                <c:manualLayout>
                  <c:x val="0"/>
                  <c:y val="-2.9361054370564618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BB-4811-AE0F-F9B46D0DEAD8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'!$A$71:$A$75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'グラフ '!$B$71:$B$75</c:f>
              <c:numCache>
                <c:formatCode>#,##0_);[Red]\(#,##0\)</c:formatCode>
                <c:ptCount val="5"/>
                <c:pt idx="0">
                  <c:v>20997</c:v>
                </c:pt>
                <c:pt idx="1">
                  <c:v>21404</c:v>
                </c:pt>
                <c:pt idx="2">
                  <c:v>21795</c:v>
                </c:pt>
                <c:pt idx="3">
                  <c:v>22211</c:v>
                </c:pt>
                <c:pt idx="4">
                  <c:v>22538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BB-4811-AE0F-F9B46D0D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542173104"/>
        <c:axId val="1"/>
      </c:barChart>
      <c:lineChart>
        <c:grouping val="standard"/>
        <c:varyColors val="0"/>
        <c:ser>
          <c:idx val="4"/>
          <c:order val="1"/>
          <c:tx>
            <c:strRef>
              <c:f>'グラフ '!$C$70</c:f>
              <c:strCache>
                <c:ptCount val="1"/>
                <c:pt idx="0">
                  <c:v>受給金額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001162508380221E-2"/>
                  <c:y val="-5.021264253803476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BB-4811-AE0F-F9B46D0DEAD8}"/>
                </c:ext>
              </c:extLst>
            </c:dLbl>
            <c:dLbl>
              <c:idx val="1"/>
              <c:layout>
                <c:manualLayout>
                  <c:x val="-4.9123594070172215E-2"/>
                  <c:y val="-5.014299781056274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BB-4811-AE0F-F9B46D0DEAD8}"/>
                </c:ext>
              </c:extLst>
            </c:dLbl>
            <c:dLbl>
              <c:idx val="2"/>
              <c:layout>
                <c:manualLayout>
                  <c:x val="-4.9039015744876353E-2"/>
                  <c:y val="-4.9736586154145793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BB-4811-AE0F-F9B46D0DEAD8}"/>
                </c:ext>
              </c:extLst>
            </c:dLbl>
            <c:dLbl>
              <c:idx val="3"/>
              <c:layout>
                <c:manualLayout>
                  <c:x val="-4.8956655382656297E-2"/>
                  <c:y val="-4.6859746372595087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BB-4811-AE0F-F9B46D0DEAD8}"/>
                </c:ext>
              </c:extLst>
            </c:dLbl>
            <c:dLbl>
              <c:idx val="4"/>
              <c:layout>
                <c:manualLayout>
                  <c:x val="-4.8787203003654314E-2"/>
                  <c:y val="-4.9120938822986036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BB-4811-AE0F-F9B46D0DEAD8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'!$A$71:$A$75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'グラフ '!$C$71:$C$75</c:f>
              <c:numCache>
                <c:formatCode>0.00</c:formatCode>
                <c:ptCount val="5"/>
                <c:pt idx="0">
                  <c:v>130.91</c:v>
                </c:pt>
                <c:pt idx="1">
                  <c:v>132.97999999999999</c:v>
                </c:pt>
                <c:pt idx="2">
                  <c:v>134.26</c:v>
                </c:pt>
                <c:pt idx="3">
                  <c:v>139.1</c:v>
                </c:pt>
                <c:pt idx="4" formatCode="#,##0.00_);[Red]\(#,##0.00\)">
                  <c:v>144.53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BB-4811-AE0F-F9B46D0D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42173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（単位：億円）</a:t>
                </a:r>
              </a:p>
            </c:rich>
          </c:tx>
          <c:layout>
            <c:manualLayout>
              <c:xMode val="edge"/>
              <c:yMode val="edge"/>
              <c:x val="0.86781609195402298"/>
              <c:y val="1.281054780433147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2173104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0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574056508538754"/>
          <c:y val="1.2929193509902171E-2"/>
          <c:w val="0.33068123378627018"/>
          <c:h val="4.96883202099737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77804439695484E-2"/>
          <c:y val="4.4444527489611051E-2"/>
          <c:w val="0.82552190067150699"/>
          <c:h val="0.6472239779296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'!$A$92</c:f>
              <c:strCache>
                <c:ptCount val="1"/>
                <c:pt idx="0">
                  <c:v>（保 護 廃 止）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'!$B$91:$I$91</c:f>
              <c:strCache>
                <c:ptCount val="8"/>
                <c:pt idx="0">
                  <c:v>死亡・失踪　</c:v>
                </c:pt>
                <c:pt idx="1">
                  <c:v>転出</c:v>
                </c:pt>
                <c:pt idx="2">
                  <c:v>働きによる収入
の増・取得</c:v>
                </c:pt>
                <c:pt idx="3">
                  <c:v>親類・縁者等
の引取り</c:v>
                </c:pt>
                <c:pt idx="4">
                  <c:v>仕送及び社会保
障給付金の増加</c:v>
                </c:pt>
                <c:pt idx="5">
                  <c:v>施設入所及び医
療費の他法負担</c:v>
                </c:pt>
                <c:pt idx="6">
                  <c:v>傷病の治ゆ　</c:v>
                </c:pt>
                <c:pt idx="7">
                  <c:v>その他　</c:v>
                </c:pt>
              </c:strCache>
            </c:strRef>
          </c:cat>
          <c:val>
            <c:numRef>
              <c:f>'グラフ '!$B$92:$I$92</c:f>
              <c:numCache>
                <c:formatCode>#,##0_);[Red]\(#,##0\)</c:formatCode>
                <c:ptCount val="8"/>
                <c:pt idx="0">
                  <c:v>95</c:v>
                </c:pt>
                <c:pt idx="1">
                  <c:v>40</c:v>
                </c:pt>
                <c:pt idx="2">
                  <c:v>38</c:v>
                </c:pt>
                <c:pt idx="3">
                  <c:v>10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8-4CE5-940D-2A50F995D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42168944"/>
        <c:axId val="1"/>
      </c:barChart>
      <c:catAx>
        <c:axId val="1542168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542168944"/>
        <c:crosses val="autoZero"/>
        <c:crossBetween val="between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19</xdr:row>
      <xdr:rowOff>142875</xdr:rowOff>
    </xdr:from>
    <xdr:to>
      <xdr:col>9</xdr:col>
      <xdr:colOff>946439</xdr:colOff>
      <xdr:row>38</xdr:row>
      <xdr:rowOff>150668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91701DE-2E3D-4659-BACD-8D49C82115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485775</xdr:colOff>
      <xdr:row>43</xdr:row>
      <xdr:rowOff>0</xdr:rowOff>
    </xdr:from>
    <xdr:to>
      <xdr:col>5</xdr:col>
      <xdr:colOff>662421</xdr:colOff>
      <xdr:row>63</xdr:row>
      <xdr:rowOff>69272</xdr:rowOff>
    </xdr:to>
    <xdr:graphicFrame macro="">
      <xdr:nvGraphicFramePr>
        <xdr:cNvPr id="3" name="グラフ 4">
          <a:extLst>
            <a:ext uri="{FF2B5EF4-FFF2-40B4-BE49-F238E27FC236}">
              <a16:creationId xmlns:a16="http://schemas.microsoft.com/office/drawing/2014/main" id="{01384F91-BF80-4922-A14D-B10FC3E25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504825</xdr:colOff>
      <xdr:row>1</xdr:row>
      <xdr:rowOff>114300</xdr:rowOff>
    </xdr:from>
    <xdr:to>
      <xdr:col>9</xdr:col>
      <xdr:colOff>476250</xdr:colOff>
      <xdr:row>19</xdr:row>
      <xdr:rowOff>47625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A87E189C-28FC-49AF-A267-999D0DE04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409575</xdr:colOff>
      <xdr:row>42</xdr:row>
      <xdr:rowOff>158613</xdr:rowOff>
    </xdr:from>
    <xdr:to>
      <xdr:col>9</xdr:col>
      <xdr:colOff>1036493</xdr:colOff>
      <xdr:row>63</xdr:row>
      <xdr:rowOff>58167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40E8DB14-FFC9-46C9-9693-27B9EA250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5603</xdr:colOff>
      <xdr:row>42</xdr:row>
      <xdr:rowOff>29696</xdr:rowOff>
    </xdr:from>
    <xdr:to>
      <xdr:col>6</xdr:col>
      <xdr:colOff>377078</xdr:colOff>
      <xdr:row>43</xdr:row>
      <xdr:rowOff>20171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7C5ACA71-04F7-47ED-96CA-55CDD544523A}"/>
            </a:ext>
          </a:extLst>
        </xdr:cNvPr>
        <xdr:cNvSpPr txBox="1">
          <a:spLocks noChangeArrowheads="1"/>
        </xdr:cNvSpPr>
      </xdr:nvSpPr>
      <xdr:spPr bwMode="auto">
        <a:xfrm>
          <a:off x="3472703" y="7754471"/>
          <a:ext cx="10572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（単位：世帯）</a:t>
          </a:r>
        </a:p>
      </xdr:txBody>
    </xdr:sp>
    <xdr:clientData/>
  </xdr:twoCellAnchor>
  <xdr:twoCellAnchor>
    <xdr:from>
      <xdr:col>3</xdr:col>
      <xdr:colOff>0</xdr:colOff>
      <xdr:row>21</xdr:row>
      <xdr:rowOff>19050</xdr:rowOff>
    </xdr:from>
    <xdr:to>
      <xdr:col>3</xdr:col>
      <xdr:colOff>219075</xdr:colOff>
      <xdr:row>21</xdr:row>
      <xdr:rowOff>152400</xdr:rowOff>
    </xdr:to>
    <xdr:sp macro="" textlink="">
      <xdr:nvSpPr>
        <xdr:cNvPr id="7" name="Rectangle 6" descr="5%">
          <a:extLst>
            <a:ext uri="{FF2B5EF4-FFF2-40B4-BE49-F238E27FC236}">
              <a16:creationId xmlns:a16="http://schemas.microsoft.com/office/drawing/2014/main" id="{46B04F82-343C-4FAB-87BD-F9A515795D87}"/>
            </a:ext>
          </a:extLst>
        </xdr:cNvPr>
        <xdr:cNvSpPr>
          <a:spLocks noChangeArrowheads="1"/>
        </xdr:cNvSpPr>
      </xdr:nvSpPr>
      <xdr:spPr bwMode="auto">
        <a:xfrm>
          <a:off x="2095500" y="4048125"/>
          <a:ext cx="219075" cy="133350"/>
        </a:xfrm>
        <a:prstGeom prst="rect">
          <a:avLst/>
        </a:prstGeom>
        <a:blipFill dpi="0" rotWithShape="0">
          <a:blip xmlns:r="http://schemas.openxmlformats.org/officeDocument/2006/relationships" r:embed="rId5"/>
          <a:srcRect/>
          <a:tile tx="0" ty="0" sx="100000" sy="100000" flip="none" algn="tl"/>
        </a:blip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22</xdr:row>
      <xdr:rowOff>19050</xdr:rowOff>
    </xdr:from>
    <xdr:to>
      <xdr:col>3</xdr:col>
      <xdr:colOff>219075</xdr:colOff>
      <xdr:row>22</xdr:row>
      <xdr:rowOff>152400</xdr:rowOff>
    </xdr:to>
    <xdr:sp macro="" textlink="">
      <xdr:nvSpPr>
        <xdr:cNvPr id="8" name="Rectangle 7" descr="右上がり対角線">
          <a:extLst>
            <a:ext uri="{FF2B5EF4-FFF2-40B4-BE49-F238E27FC236}">
              <a16:creationId xmlns:a16="http://schemas.microsoft.com/office/drawing/2014/main" id="{7EF64CBC-21DB-4864-A819-37D8C2D435EC}"/>
            </a:ext>
          </a:extLst>
        </xdr:cNvPr>
        <xdr:cNvSpPr>
          <a:spLocks noChangeArrowheads="1"/>
        </xdr:cNvSpPr>
      </xdr:nvSpPr>
      <xdr:spPr bwMode="auto">
        <a:xfrm>
          <a:off x="2095500" y="4219575"/>
          <a:ext cx="219075" cy="133350"/>
        </a:xfrm>
        <a:prstGeom prst="rect">
          <a:avLst/>
        </a:prstGeom>
        <a:blipFill dpi="0" rotWithShape="0">
          <a:blip xmlns:r="http://schemas.openxmlformats.org/officeDocument/2006/relationships" r:embed="rId6"/>
          <a:srcRect/>
          <a:tile tx="0" ty="0" sx="100000" sy="100000" flip="none" algn="tl"/>
        </a:blip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21</xdr:row>
      <xdr:rowOff>19050</xdr:rowOff>
    </xdr:from>
    <xdr:to>
      <xdr:col>5</xdr:col>
      <xdr:colOff>219075</xdr:colOff>
      <xdr:row>21</xdr:row>
      <xdr:rowOff>152400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D4B8C15-B955-4416-BEDD-3CD433759D9D}"/>
            </a:ext>
          </a:extLst>
        </xdr:cNvPr>
        <xdr:cNvSpPr>
          <a:spLocks noChangeArrowheads="1"/>
        </xdr:cNvSpPr>
      </xdr:nvSpPr>
      <xdr:spPr bwMode="auto">
        <a:xfrm>
          <a:off x="3467100" y="4048125"/>
          <a:ext cx="2190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22</xdr:row>
      <xdr:rowOff>19050</xdr:rowOff>
    </xdr:from>
    <xdr:to>
      <xdr:col>5</xdr:col>
      <xdr:colOff>219075</xdr:colOff>
      <xdr:row>22</xdr:row>
      <xdr:rowOff>152400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70E60C08-DA3C-40C7-8F8F-0464D70EEEF6}"/>
            </a:ext>
          </a:extLst>
        </xdr:cNvPr>
        <xdr:cNvSpPr>
          <a:spLocks noChangeArrowheads="1"/>
        </xdr:cNvSpPr>
      </xdr:nvSpPr>
      <xdr:spPr bwMode="auto">
        <a:xfrm>
          <a:off x="3467100" y="4219575"/>
          <a:ext cx="2190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428625</xdr:colOff>
      <xdr:row>17</xdr:row>
      <xdr:rowOff>0</xdr:rowOff>
    </xdr:from>
    <xdr:to>
      <xdr:col>0</xdr:col>
      <xdr:colOff>428625</xdr:colOff>
      <xdr:row>22</xdr:row>
      <xdr:rowOff>0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E60C8359-AD1C-486E-B42A-EE7985E57934}"/>
            </a:ext>
          </a:extLst>
        </xdr:cNvPr>
        <xdr:cNvSpPr>
          <a:spLocks noChangeShapeType="1"/>
        </xdr:cNvSpPr>
      </xdr:nvSpPr>
      <xdr:spPr bwMode="auto">
        <a:xfrm>
          <a:off x="428625" y="3295650"/>
          <a:ext cx="0" cy="9048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428625</xdr:colOff>
      <xdr:row>1</xdr:row>
      <xdr:rowOff>0</xdr:rowOff>
    </xdr:from>
    <xdr:to>
      <xdr:col>0</xdr:col>
      <xdr:colOff>428625</xdr:colOff>
      <xdr:row>19</xdr:row>
      <xdr:rowOff>0</xdr:rowOff>
    </xdr:to>
    <xdr:sp macro="" textlink="">
      <xdr:nvSpPr>
        <xdr:cNvPr id="12" name="Line 13">
          <a:extLst>
            <a:ext uri="{FF2B5EF4-FFF2-40B4-BE49-F238E27FC236}">
              <a16:creationId xmlns:a16="http://schemas.microsoft.com/office/drawing/2014/main" id="{CA757CC0-9150-4BA2-8875-36F4681FDF63}"/>
            </a:ext>
          </a:extLst>
        </xdr:cNvPr>
        <xdr:cNvSpPr>
          <a:spLocks noChangeShapeType="1"/>
        </xdr:cNvSpPr>
      </xdr:nvSpPr>
      <xdr:spPr bwMode="auto">
        <a:xfrm>
          <a:off x="428625" y="219075"/>
          <a:ext cx="0" cy="34194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77</xdr:row>
      <xdr:rowOff>19050</xdr:rowOff>
    </xdr:from>
    <xdr:to>
      <xdr:col>7</xdr:col>
      <xdr:colOff>0</xdr:colOff>
      <xdr:row>77</xdr:row>
      <xdr:rowOff>228600</xdr:rowOff>
    </xdr:to>
    <xdr:sp macro="" textlink="">
      <xdr:nvSpPr>
        <xdr:cNvPr id="13" name="Rectangle 14">
          <a:extLst>
            <a:ext uri="{FF2B5EF4-FFF2-40B4-BE49-F238E27FC236}">
              <a16:creationId xmlns:a16="http://schemas.microsoft.com/office/drawing/2014/main" id="{4EED2A60-C6C3-4ECD-A2B8-27FA054C5345}"/>
            </a:ext>
          </a:extLst>
        </xdr:cNvPr>
        <xdr:cNvSpPr>
          <a:spLocks noChangeArrowheads="1"/>
        </xdr:cNvSpPr>
      </xdr:nvSpPr>
      <xdr:spPr bwMode="auto">
        <a:xfrm>
          <a:off x="4838700" y="13744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7</xdr:col>
      <xdr:colOff>0</xdr:colOff>
      <xdr:row>77</xdr:row>
      <xdr:rowOff>19050</xdr:rowOff>
    </xdr:from>
    <xdr:to>
      <xdr:col>7</xdr:col>
      <xdr:colOff>0</xdr:colOff>
      <xdr:row>77</xdr:row>
      <xdr:rowOff>228600</xdr:rowOff>
    </xdr:to>
    <xdr:sp macro="" textlink="">
      <xdr:nvSpPr>
        <xdr:cNvPr id="14" name="Rectangle 15">
          <a:extLst>
            <a:ext uri="{FF2B5EF4-FFF2-40B4-BE49-F238E27FC236}">
              <a16:creationId xmlns:a16="http://schemas.microsoft.com/office/drawing/2014/main" id="{D906DF87-009B-43F3-9CBE-0D4C1BDCBF77}"/>
            </a:ext>
          </a:extLst>
        </xdr:cNvPr>
        <xdr:cNvSpPr>
          <a:spLocks noChangeArrowheads="1"/>
        </xdr:cNvSpPr>
      </xdr:nvSpPr>
      <xdr:spPr bwMode="auto">
        <a:xfrm>
          <a:off x="4838700" y="13744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7</xdr:col>
      <xdr:colOff>0</xdr:colOff>
      <xdr:row>77</xdr:row>
      <xdr:rowOff>19050</xdr:rowOff>
    </xdr:from>
    <xdr:to>
      <xdr:col>7</xdr:col>
      <xdr:colOff>0</xdr:colOff>
      <xdr:row>77</xdr:row>
      <xdr:rowOff>228600</xdr:rowOff>
    </xdr:to>
    <xdr:sp macro="" textlink="">
      <xdr:nvSpPr>
        <xdr:cNvPr id="15" name="Rectangle 16">
          <a:extLst>
            <a:ext uri="{FF2B5EF4-FFF2-40B4-BE49-F238E27FC236}">
              <a16:creationId xmlns:a16="http://schemas.microsoft.com/office/drawing/2014/main" id="{2FED7817-2E69-42DE-9D73-8722630FD52E}"/>
            </a:ext>
          </a:extLst>
        </xdr:cNvPr>
        <xdr:cNvSpPr>
          <a:spLocks noChangeArrowheads="1"/>
        </xdr:cNvSpPr>
      </xdr:nvSpPr>
      <xdr:spPr bwMode="auto">
        <a:xfrm>
          <a:off x="4838700" y="13744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7</xdr:col>
      <xdr:colOff>0</xdr:colOff>
      <xdr:row>89</xdr:row>
      <xdr:rowOff>57150</xdr:rowOff>
    </xdr:from>
    <xdr:to>
      <xdr:col>7</xdr:col>
      <xdr:colOff>0</xdr:colOff>
      <xdr:row>91</xdr:row>
      <xdr:rowOff>95250</xdr:rowOff>
    </xdr:to>
    <xdr:sp macro="" textlink="">
      <xdr:nvSpPr>
        <xdr:cNvPr id="16" name="Rectangle 17">
          <a:extLst>
            <a:ext uri="{FF2B5EF4-FFF2-40B4-BE49-F238E27FC236}">
              <a16:creationId xmlns:a16="http://schemas.microsoft.com/office/drawing/2014/main" id="{A02FE080-C56C-4887-B6B9-36F4306E29DC}"/>
            </a:ext>
          </a:extLst>
        </xdr:cNvPr>
        <xdr:cNvSpPr>
          <a:spLocks noChangeArrowheads="1"/>
        </xdr:cNvSpPr>
      </xdr:nvSpPr>
      <xdr:spPr bwMode="auto">
        <a:xfrm>
          <a:off x="4838700" y="160496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7</xdr:col>
      <xdr:colOff>0</xdr:colOff>
      <xdr:row>91</xdr:row>
      <xdr:rowOff>200025</xdr:rowOff>
    </xdr:from>
    <xdr:to>
      <xdr:col>7</xdr:col>
      <xdr:colOff>0</xdr:colOff>
      <xdr:row>92</xdr:row>
      <xdr:rowOff>180975</xdr:rowOff>
    </xdr:to>
    <xdr:sp macro="" textlink="">
      <xdr:nvSpPr>
        <xdr:cNvPr id="17" name="Rectangle 18">
          <a:extLst>
            <a:ext uri="{FF2B5EF4-FFF2-40B4-BE49-F238E27FC236}">
              <a16:creationId xmlns:a16="http://schemas.microsoft.com/office/drawing/2014/main" id="{33101677-E1DC-4166-8C87-C12A4BC6658D}"/>
            </a:ext>
          </a:extLst>
        </xdr:cNvPr>
        <xdr:cNvSpPr>
          <a:spLocks noChangeArrowheads="1"/>
        </xdr:cNvSpPr>
      </xdr:nvSpPr>
      <xdr:spPr bwMode="auto">
        <a:xfrm>
          <a:off x="4838700" y="1668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  <xdr:twoCellAnchor>
    <xdr:from>
      <xdr:col>7</xdr:col>
      <xdr:colOff>0</xdr:colOff>
      <xdr:row>89</xdr:row>
      <xdr:rowOff>57150</xdr:rowOff>
    </xdr:from>
    <xdr:to>
      <xdr:col>7</xdr:col>
      <xdr:colOff>0</xdr:colOff>
      <xdr:row>91</xdr:row>
      <xdr:rowOff>95250</xdr:rowOff>
    </xdr:to>
    <xdr:sp macro="" textlink="">
      <xdr:nvSpPr>
        <xdr:cNvPr id="18" name="Rectangle 19">
          <a:extLst>
            <a:ext uri="{FF2B5EF4-FFF2-40B4-BE49-F238E27FC236}">
              <a16:creationId xmlns:a16="http://schemas.microsoft.com/office/drawing/2014/main" id="{78BCEE94-3636-413F-B58D-DD5A98A45C53}"/>
            </a:ext>
          </a:extLst>
        </xdr:cNvPr>
        <xdr:cNvSpPr>
          <a:spLocks noChangeArrowheads="1"/>
        </xdr:cNvSpPr>
      </xdr:nvSpPr>
      <xdr:spPr bwMode="auto">
        <a:xfrm>
          <a:off x="4838700" y="160496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7</xdr:col>
      <xdr:colOff>0</xdr:colOff>
      <xdr:row>91</xdr:row>
      <xdr:rowOff>200025</xdr:rowOff>
    </xdr:from>
    <xdr:to>
      <xdr:col>7</xdr:col>
      <xdr:colOff>0</xdr:colOff>
      <xdr:row>92</xdr:row>
      <xdr:rowOff>180975</xdr:rowOff>
    </xdr:to>
    <xdr:sp macro="" textlink="">
      <xdr:nvSpPr>
        <xdr:cNvPr id="19" name="Rectangle 20">
          <a:extLst>
            <a:ext uri="{FF2B5EF4-FFF2-40B4-BE49-F238E27FC236}">
              <a16:creationId xmlns:a16="http://schemas.microsoft.com/office/drawing/2014/main" id="{31CB1F86-70E6-495C-AFBD-6F39C328277E}"/>
            </a:ext>
          </a:extLst>
        </xdr:cNvPr>
        <xdr:cNvSpPr>
          <a:spLocks noChangeArrowheads="1"/>
        </xdr:cNvSpPr>
      </xdr:nvSpPr>
      <xdr:spPr bwMode="auto">
        <a:xfrm>
          <a:off x="4838700" y="1668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  <xdr:twoCellAnchor>
    <xdr:from>
      <xdr:col>7</xdr:col>
      <xdr:colOff>0</xdr:colOff>
      <xdr:row>93</xdr:row>
      <xdr:rowOff>19050</xdr:rowOff>
    </xdr:from>
    <xdr:to>
      <xdr:col>7</xdr:col>
      <xdr:colOff>0</xdr:colOff>
      <xdr:row>94</xdr:row>
      <xdr:rowOff>95250</xdr:rowOff>
    </xdr:to>
    <xdr:sp macro="" textlink="">
      <xdr:nvSpPr>
        <xdr:cNvPr id="20" name="Rectangle 21">
          <a:extLst>
            <a:ext uri="{FF2B5EF4-FFF2-40B4-BE49-F238E27FC236}">
              <a16:creationId xmlns:a16="http://schemas.microsoft.com/office/drawing/2014/main" id="{5A170F35-CDB5-46CD-8A3A-712F4CC589CB}"/>
            </a:ext>
          </a:extLst>
        </xdr:cNvPr>
        <xdr:cNvSpPr>
          <a:spLocks noChangeArrowheads="1"/>
        </xdr:cNvSpPr>
      </xdr:nvSpPr>
      <xdr:spPr bwMode="auto">
        <a:xfrm>
          <a:off x="4838700" y="168783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7</xdr:col>
      <xdr:colOff>0</xdr:colOff>
      <xdr:row>95</xdr:row>
      <xdr:rowOff>19050</xdr:rowOff>
    </xdr:from>
    <xdr:to>
      <xdr:col>7</xdr:col>
      <xdr:colOff>0</xdr:colOff>
      <xdr:row>96</xdr:row>
      <xdr:rowOff>0</xdr:rowOff>
    </xdr:to>
    <xdr:sp macro="" textlink="">
      <xdr:nvSpPr>
        <xdr:cNvPr id="21" name="Rectangle 22">
          <a:extLst>
            <a:ext uri="{FF2B5EF4-FFF2-40B4-BE49-F238E27FC236}">
              <a16:creationId xmlns:a16="http://schemas.microsoft.com/office/drawing/2014/main" id="{710C5AEC-78D6-4C93-B04D-196933D75E36}"/>
            </a:ext>
          </a:extLst>
        </xdr:cNvPr>
        <xdr:cNvSpPr>
          <a:spLocks noChangeArrowheads="1"/>
        </xdr:cNvSpPr>
      </xdr:nvSpPr>
      <xdr:spPr bwMode="auto">
        <a:xfrm>
          <a:off x="4838700" y="1722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7</xdr:col>
      <xdr:colOff>0</xdr:colOff>
      <xdr:row>93</xdr:row>
      <xdr:rowOff>19050</xdr:rowOff>
    </xdr:from>
    <xdr:to>
      <xdr:col>7</xdr:col>
      <xdr:colOff>0</xdr:colOff>
      <xdr:row>94</xdr:row>
      <xdr:rowOff>95250</xdr:rowOff>
    </xdr:to>
    <xdr:sp macro="" textlink="">
      <xdr:nvSpPr>
        <xdr:cNvPr id="22" name="Rectangle 23">
          <a:extLst>
            <a:ext uri="{FF2B5EF4-FFF2-40B4-BE49-F238E27FC236}">
              <a16:creationId xmlns:a16="http://schemas.microsoft.com/office/drawing/2014/main" id="{2413F0A7-78FD-497E-8867-F9DDB60A79B8}"/>
            </a:ext>
          </a:extLst>
        </xdr:cNvPr>
        <xdr:cNvSpPr>
          <a:spLocks noChangeArrowheads="1"/>
        </xdr:cNvSpPr>
      </xdr:nvSpPr>
      <xdr:spPr bwMode="auto">
        <a:xfrm>
          <a:off x="4838700" y="168783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7</xdr:col>
      <xdr:colOff>0</xdr:colOff>
      <xdr:row>95</xdr:row>
      <xdr:rowOff>19050</xdr:rowOff>
    </xdr:from>
    <xdr:to>
      <xdr:col>7</xdr:col>
      <xdr:colOff>0</xdr:colOff>
      <xdr:row>96</xdr:row>
      <xdr:rowOff>0</xdr:rowOff>
    </xdr:to>
    <xdr:sp macro="" textlink="">
      <xdr:nvSpPr>
        <xdr:cNvPr id="23" name="Rectangle 24">
          <a:extLst>
            <a:ext uri="{FF2B5EF4-FFF2-40B4-BE49-F238E27FC236}">
              <a16:creationId xmlns:a16="http://schemas.microsoft.com/office/drawing/2014/main" id="{4B74FBB9-7313-48CF-813C-88BCA2C58D07}"/>
            </a:ext>
          </a:extLst>
        </xdr:cNvPr>
        <xdr:cNvSpPr>
          <a:spLocks noChangeArrowheads="1"/>
        </xdr:cNvSpPr>
      </xdr:nvSpPr>
      <xdr:spPr bwMode="auto">
        <a:xfrm>
          <a:off x="4838700" y="1722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7</xdr:col>
      <xdr:colOff>0</xdr:colOff>
      <xdr:row>90</xdr:row>
      <xdr:rowOff>200025</xdr:rowOff>
    </xdr:from>
    <xdr:to>
      <xdr:col>7</xdr:col>
      <xdr:colOff>0</xdr:colOff>
      <xdr:row>91</xdr:row>
      <xdr:rowOff>180975</xdr:rowOff>
    </xdr:to>
    <xdr:sp macro="" textlink="">
      <xdr:nvSpPr>
        <xdr:cNvPr id="24" name="Rectangle 25">
          <a:extLst>
            <a:ext uri="{FF2B5EF4-FFF2-40B4-BE49-F238E27FC236}">
              <a16:creationId xmlns:a16="http://schemas.microsoft.com/office/drawing/2014/main" id="{931BE3B8-6212-476B-8C46-046DC55D3609}"/>
            </a:ext>
          </a:extLst>
        </xdr:cNvPr>
        <xdr:cNvSpPr>
          <a:spLocks noChangeArrowheads="1"/>
        </xdr:cNvSpPr>
      </xdr:nvSpPr>
      <xdr:spPr bwMode="auto">
        <a:xfrm>
          <a:off x="4838700" y="1636395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  <xdr:twoCellAnchor>
    <xdr:from>
      <xdr:col>7</xdr:col>
      <xdr:colOff>0</xdr:colOff>
      <xdr:row>90</xdr:row>
      <xdr:rowOff>200025</xdr:rowOff>
    </xdr:from>
    <xdr:to>
      <xdr:col>7</xdr:col>
      <xdr:colOff>0</xdr:colOff>
      <xdr:row>91</xdr:row>
      <xdr:rowOff>180975</xdr:rowOff>
    </xdr:to>
    <xdr:sp macro="" textlink="">
      <xdr:nvSpPr>
        <xdr:cNvPr id="25" name="Rectangle 26">
          <a:extLst>
            <a:ext uri="{FF2B5EF4-FFF2-40B4-BE49-F238E27FC236}">
              <a16:creationId xmlns:a16="http://schemas.microsoft.com/office/drawing/2014/main" id="{F2C6B96A-C577-4F49-BD8F-421C87D29F4F}"/>
            </a:ext>
          </a:extLst>
        </xdr:cNvPr>
        <xdr:cNvSpPr>
          <a:spLocks noChangeArrowheads="1"/>
        </xdr:cNvSpPr>
      </xdr:nvSpPr>
      <xdr:spPr bwMode="auto">
        <a:xfrm>
          <a:off x="4838700" y="1636395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  <xdr:twoCellAnchor>
    <xdr:from>
      <xdr:col>3</xdr:col>
      <xdr:colOff>334773</xdr:colOff>
      <xdr:row>24</xdr:row>
      <xdr:rowOff>15020</xdr:rowOff>
    </xdr:from>
    <xdr:to>
      <xdr:col>4</xdr:col>
      <xdr:colOff>296672</xdr:colOff>
      <xdr:row>25</xdr:row>
      <xdr:rowOff>43595</xdr:rowOff>
    </xdr:to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EEF2A785-F9D0-4D01-8056-778673650B7E}"/>
            </a:ext>
          </a:extLst>
        </xdr:cNvPr>
        <xdr:cNvSpPr txBox="1">
          <a:spLocks noChangeArrowheads="1"/>
        </xdr:cNvSpPr>
      </xdr:nvSpPr>
      <xdr:spPr bwMode="auto">
        <a:xfrm>
          <a:off x="2430273" y="4558445"/>
          <a:ext cx="647699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2,017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200688</xdr:colOff>
      <xdr:row>24</xdr:row>
      <xdr:rowOff>12456</xdr:rowOff>
    </xdr:from>
    <xdr:to>
      <xdr:col>6</xdr:col>
      <xdr:colOff>162588</xdr:colOff>
      <xdr:row>25</xdr:row>
      <xdr:rowOff>41031</xdr:rowOff>
    </xdr:to>
    <xdr:sp macro="" textlink="">
      <xdr:nvSpPr>
        <xdr:cNvPr id="27" name="Text Box 5">
          <a:extLst>
            <a:ext uri="{FF2B5EF4-FFF2-40B4-BE49-F238E27FC236}">
              <a16:creationId xmlns:a16="http://schemas.microsoft.com/office/drawing/2014/main" id="{B0D91B81-967E-4E66-B1FD-A4C21DEBBD5E}"/>
            </a:ext>
          </a:extLst>
        </xdr:cNvPr>
        <xdr:cNvSpPr txBox="1">
          <a:spLocks noChangeArrowheads="1"/>
        </xdr:cNvSpPr>
      </xdr:nvSpPr>
      <xdr:spPr bwMode="auto">
        <a:xfrm>
          <a:off x="3667788" y="4555881"/>
          <a:ext cx="6477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2,045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137370</xdr:colOff>
      <xdr:row>23</xdr:row>
      <xdr:rowOff>149367</xdr:rowOff>
    </xdr:from>
    <xdr:to>
      <xdr:col>8</xdr:col>
      <xdr:colOff>99269</xdr:colOff>
      <xdr:row>25</xdr:row>
      <xdr:rowOff>6490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7B93A31A-54EB-4BD3-8CA4-63168E08113F}"/>
            </a:ext>
          </a:extLst>
        </xdr:cNvPr>
        <xdr:cNvSpPr txBox="1">
          <a:spLocks noChangeArrowheads="1"/>
        </xdr:cNvSpPr>
      </xdr:nvSpPr>
      <xdr:spPr bwMode="auto">
        <a:xfrm>
          <a:off x="4976070" y="4521342"/>
          <a:ext cx="647699" cy="20002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2,040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8</xdr:col>
      <xdr:colOff>691184</xdr:colOff>
      <xdr:row>23</xdr:row>
      <xdr:rowOff>156698</xdr:rowOff>
    </xdr:from>
    <xdr:to>
      <xdr:col>9</xdr:col>
      <xdr:colOff>272083</xdr:colOff>
      <xdr:row>25</xdr:row>
      <xdr:rowOff>13823</xdr:rowOff>
    </xdr:to>
    <xdr:sp macro="" textlink="">
      <xdr:nvSpPr>
        <xdr:cNvPr id="29" name="Text Box 5">
          <a:extLst>
            <a:ext uri="{FF2B5EF4-FFF2-40B4-BE49-F238E27FC236}">
              <a16:creationId xmlns:a16="http://schemas.microsoft.com/office/drawing/2014/main" id="{3B6CA394-4BE2-46C4-A311-D7C8109B2EA0}"/>
            </a:ext>
          </a:extLst>
        </xdr:cNvPr>
        <xdr:cNvSpPr txBox="1">
          <a:spLocks noChangeArrowheads="1"/>
        </xdr:cNvSpPr>
      </xdr:nvSpPr>
      <xdr:spPr bwMode="auto">
        <a:xfrm>
          <a:off x="6215684" y="4528673"/>
          <a:ext cx="647699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2,061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443147</xdr:colOff>
      <xdr:row>24</xdr:row>
      <xdr:rowOff>29933</xdr:rowOff>
    </xdr:from>
    <xdr:to>
      <xdr:col>2</xdr:col>
      <xdr:colOff>405045</xdr:colOff>
      <xdr:row>25</xdr:row>
      <xdr:rowOff>53092</xdr:rowOff>
    </xdr:to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6A02E2B8-F9B6-48E6-9A7C-657381CAA532}"/>
            </a:ext>
          </a:extLst>
        </xdr:cNvPr>
        <xdr:cNvSpPr txBox="1">
          <a:spLocks noChangeArrowheads="1"/>
        </xdr:cNvSpPr>
      </xdr:nvSpPr>
      <xdr:spPr bwMode="auto">
        <a:xfrm>
          <a:off x="1128947" y="4573358"/>
          <a:ext cx="647698" cy="19460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2,007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3</xdr:row>
      <xdr:rowOff>123825</xdr:rowOff>
    </xdr:from>
    <xdr:to>
      <xdr:col>0</xdr:col>
      <xdr:colOff>561974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EA2C4C-02A6-4B0A-B6AF-70DC61CC9B03}"/>
            </a:ext>
          </a:extLst>
        </xdr:cNvPr>
        <xdr:cNvSpPr txBox="1"/>
      </xdr:nvSpPr>
      <xdr:spPr>
        <a:xfrm>
          <a:off x="19049" y="838200"/>
          <a:ext cx="54292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</a:p>
      </xdr:txBody>
    </xdr:sp>
    <xdr:clientData/>
  </xdr:twoCellAnchor>
  <xdr:twoCellAnchor>
    <xdr:from>
      <xdr:col>0</xdr:col>
      <xdr:colOff>4763</xdr:colOff>
      <xdr:row>2</xdr:row>
      <xdr:rowOff>0</xdr:rowOff>
    </xdr:from>
    <xdr:to>
      <xdr:col>1</xdr:col>
      <xdr:colOff>1</xdr:colOff>
      <xdr:row>5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673C680-FDDB-4ACE-A3DE-080F57B58747}"/>
            </a:ext>
          </a:extLst>
        </xdr:cNvPr>
        <xdr:cNvCxnSpPr/>
      </xdr:nvCxnSpPr>
      <xdr:spPr>
        <a:xfrm flipH="1" flipV="1">
          <a:off x="4763" y="476250"/>
          <a:ext cx="681038" cy="714376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19049</xdr:colOff>
      <xdr:row>3</xdr:row>
      <xdr:rowOff>123825</xdr:rowOff>
    </xdr:from>
    <xdr:to>
      <xdr:col>0</xdr:col>
      <xdr:colOff>561974</xdr:colOff>
      <xdr:row>5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2FDF05C-1E4F-4F57-BC32-11A69204C11B}"/>
            </a:ext>
          </a:extLst>
        </xdr:cNvPr>
        <xdr:cNvSpPr txBox="1"/>
      </xdr:nvSpPr>
      <xdr:spPr>
        <a:xfrm>
          <a:off x="19049" y="733425"/>
          <a:ext cx="54292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</a:p>
      </xdr:txBody>
    </xdr:sp>
    <xdr:clientData/>
  </xdr:twoCellAnchor>
  <xdr:twoCellAnchor>
    <xdr:from>
      <xdr:col>0</xdr:col>
      <xdr:colOff>4763</xdr:colOff>
      <xdr:row>2</xdr:row>
      <xdr:rowOff>0</xdr:rowOff>
    </xdr:from>
    <xdr:to>
      <xdr:col>1</xdr:col>
      <xdr:colOff>1</xdr:colOff>
      <xdr:row>5</xdr:row>
      <xdr:rowOff>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AD1CCC-1C80-4773-83DA-827855628E73}"/>
            </a:ext>
          </a:extLst>
        </xdr:cNvPr>
        <xdr:cNvCxnSpPr/>
      </xdr:nvCxnSpPr>
      <xdr:spPr>
        <a:xfrm flipH="1" flipV="1">
          <a:off x="4763" y="438150"/>
          <a:ext cx="957263" cy="514351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2</xdr:row>
      <xdr:rowOff>0</xdr:rowOff>
    </xdr:from>
    <xdr:to>
      <xdr:col>2</xdr:col>
      <xdr:colOff>133350</xdr:colOff>
      <xdr:row>3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D83C22-AB4C-4197-B4E5-7ECB146814C2}"/>
            </a:ext>
          </a:extLst>
        </xdr:cNvPr>
        <xdr:cNvSpPr txBox="1"/>
      </xdr:nvSpPr>
      <xdr:spPr>
        <a:xfrm>
          <a:off x="1371600" y="476250"/>
          <a:ext cx="1333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</a:p>
      </xdr:txBody>
    </xdr:sp>
    <xdr:clientData/>
  </xdr:twoCellAnchor>
  <xdr:twoCellAnchor>
    <xdr:from>
      <xdr:col>0</xdr:col>
      <xdr:colOff>0</xdr:colOff>
      <xdr:row>2</xdr:row>
      <xdr:rowOff>152400</xdr:rowOff>
    </xdr:from>
    <xdr:to>
      <xdr:col>1</xdr:col>
      <xdr:colOff>257175</xdr:colOff>
      <xdr:row>4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52D418-948B-4441-B6DD-8B2599278E59}"/>
            </a:ext>
          </a:extLst>
        </xdr:cNvPr>
        <xdr:cNvSpPr txBox="1"/>
      </xdr:nvSpPr>
      <xdr:spPr>
        <a:xfrm>
          <a:off x="0" y="628650"/>
          <a:ext cx="9429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</a:p>
      </xdr:txBody>
    </xdr:sp>
    <xdr:clientData/>
  </xdr:twoCellAnchor>
  <xdr:twoCellAnchor>
    <xdr:from>
      <xdr:col>0</xdr:col>
      <xdr:colOff>2381</xdr:colOff>
      <xdr:row>2</xdr:row>
      <xdr:rowOff>2381</xdr:rowOff>
    </xdr:from>
    <xdr:to>
      <xdr:col>2</xdr:col>
      <xdr:colOff>4763</xdr:colOff>
      <xdr:row>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7527506-998C-4710-9328-B4F4E3C59EDE}"/>
            </a:ext>
          </a:extLst>
        </xdr:cNvPr>
        <xdr:cNvCxnSpPr/>
      </xdr:nvCxnSpPr>
      <xdr:spPr>
        <a:xfrm flipH="1" flipV="1">
          <a:off x="2381" y="478631"/>
          <a:ext cx="1373982" cy="473869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876300</xdr:colOff>
      <xdr:row>2</xdr:row>
      <xdr:rowOff>0</xdr:rowOff>
    </xdr:from>
    <xdr:to>
      <xdr:col>2</xdr:col>
      <xdr:colOff>133350</xdr:colOff>
      <xdr:row>3</xdr:row>
      <xdr:rowOff>47625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EE8777D-F07A-434C-A021-F13430393B3C}"/>
            </a:ext>
          </a:extLst>
        </xdr:cNvPr>
        <xdr:cNvSpPr txBox="1"/>
      </xdr:nvSpPr>
      <xdr:spPr>
        <a:xfrm>
          <a:off x="1171575" y="438150"/>
          <a:ext cx="5524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</a:p>
      </xdr:txBody>
    </xdr:sp>
    <xdr:clientData/>
  </xdr:twoCellAnchor>
  <xdr:twoCellAnchor>
    <xdr:from>
      <xdr:col>0</xdr:col>
      <xdr:colOff>0</xdr:colOff>
      <xdr:row>2</xdr:row>
      <xdr:rowOff>152400</xdr:rowOff>
    </xdr:from>
    <xdr:to>
      <xdr:col>1</xdr:col>
      <xdr:colOff>257175</xdr:colOff>
      <xdr:row>4</xdr:row>
      <xdr:rowOff>95250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3D9F8A9-E10A-4DF0-AB22-7520715F3A95}"/>
            </a:ext>
          </a:extLst>
        </xdr:cNvPr>
        <xdr:cNvSpPr txBox="1"/>
      </xdr:nvSpPr>
      <xdr:spPr>
        <a:xfrm>
          <a:off x="0" y="590550"/>
          <a:ext cx="5524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</a:p>
      </xdr:txBody>
    </xdr:sp>
    <xdr:clientData/>
  </xdr:twoCellAnchor>
  <xdr:twoCellAnchor>
    <xdr:from>
      <xdr:col>0</xdr:col>
      <xdr:colOff>2381</xdr:colOff>
      <xdr:row>2</xdr:row>
      <xdr:rowOff>2381</xdr:rowOff>
    </xdr:from>
    <xdr:to>
      <xdr:col>2</xdr:col>
      <xdr:colOff>4763</xdr:colOff>
      <xdr:row>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F51B091-5775-494A-A2B3-51322C577735}"/>
            </a:ext>
          </a:extLst>
        </xdr:cNvPr>
        <xdr:cNvCxnSpPr/>
      </xdr:nvCxnSpPr>
      <xdr:spPr>
        <a:xfrm flipH="1" flipV="1">
          <a:off x="2381" y="440531"/>
          <a:ext cx="1593057" cy="397669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2</xdr:row>
      <xdr:rowOff>0</xdr:rowOff>
    </xdr:from>
    <xdr:to>
      <xdr:col>0</xdr:col>
      <xdr:colOff>1314450</xdr:colOff>
      <xdr:row>3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514118-D6CE-434F-94F1-1A61AD8D7C8C}"/>
            </a:ext>
          </a:extLst>
        </xdr:cNvPr>
        <xdr:cNvSpPr txBox="1"/>
      </xdr:nvSpPr>
      <xdr:spPr>
        <a:xfrm>
          <a:off x="685800" y="342900"/>
          <a:ext cx="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</a:p>
      </xdr:txBody>
    </xdr:sp>
    <xdr:clientData/>
  </xdr:twoCellAnchor>
  <xdr:twoCellAnchor>
    <xdr:from>
      <xdr:col>0</xdr:col>
      <xdr:colOff>0</xdr:colOff>
      <xdr:row>2</xdr:row>
      <xdr:rowOff>171450</xdr:rowOff>
    </xdr:from>
    <xdr:to>
      <xdr:col>0</xdr:col>
      <xdr:colOff>552450</xdr:colOff>
      <xdr:row>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AE2E87-00AE-46BE-8E9A-93B353694ED7}"/>
            </a:ext>
          </a:extLst>
        </xdr:cNvPr>
        <xdr:cNvSpPr txBox="1"/>
      </xdr:nvSpPr>
      <xdr:spPr>
        <a:xfrm>
          <a:off x="0" y="514350"/>
          <a:ext cx="55245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年次</a:t>
          </a:r>
        </a:p>
      </xdr:txBody>
    </xdr:sp>
    <xdr:clientData/>
  </xdr:twoCellAnchor>
  <xdr:twoCellAnchor>
    <xdr:from>
      <xdr:col>0</xdr:col>
      <xdr:colOff>0</xdr:colOff>
      <xdr:row>1</xdr:row>
      <xdr:rowOff>164224</xdr:rowOff>
    </xdr:from>
    <xdr:to>
      <xdr:col>1</xdr:col>
      <xdr:colOff>6569</xdr:colOff>
      <xdr:row>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B27E8C3-0782-47A1-B9F3-072D1066D1BD}"/>
            </a:ext>
          </a:extLst>
        </xdr:cNvPr>
        <xdr:cNvCxnSpPr/>
      </xdr:nvCxnSpPr>
      <xdr:spPr>
        <a:xfrm>
          <a:off x="0" y="335674"/>
          <a:ext cx="692369" cy="35012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762000</xdr:colOff>
      <xdr:row>2</xdr:row>
      <xdr:rowOff>0</xdr:rowOff>
    </xdr:from>
    <xdr:to>
      <xdr:col>0</xdr:col>
      <xdr:colOff>1314450</xdr:colOff>
      <xdr:row>3</xdr:row>
      <xdr:rowOff>133350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01E6044-9598-4745-A0B6-F2D4B807CA64}"/>
            </a:ext>
          </a:extLst>
        </xdr:cNvPr>
        <xdr:cNvSpPr txBox="1"/>
      </xdr:nvSpPr>
      <xdr:spPr>
        <a:xfrm>
          <a:off x="762000" y="495300"/>
          <a:ext cx="5524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</a:p>
      </xdr:txBody>
    </xdr:sp>
    <xdr:clientData/>
  </xdr:twoCellAnchor>
  <xdr:twoCellAnchor>
    <xdr:from>
      <xdr:col>0</xdr:col>
      <xdr:colOff>0</xdr:colOff>
      <xdr:row>2</xdr:row>
      <xdr:rowOff>171450</xdr:rowOff>
    </xdr:from>
    <xdr:to>
      <xdr:col>0</xdr:col>
      <xdr:colOff>552450</xdr:colOff>
      <xdr:row>4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6E50262-3FC6-493A-8264-A60BE0B19FA2}"/>
            </a:ext>
          </a:extLst>
        </xdr:cNvPr>
        <xdr:cNvSpPr txBox="1"/>
      </xdr:nvSpPr>
      <xdr:spPr>
        <a:xfrm>
          <a:off x="0" y="666750"/>
          <a:ext cx="5524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年次</a:t>
          </a:r>
        </a:p>
      </xdr:txBody>
    </xdr:sp>
    <xdr:clientData/>
  </xdr:twoCellAnchor>
  <xdr:twoCellAnchor>
    <xdr:from>
      <xdr:col>0</xdr:col>
      <xdr:colOff>0</xdr:colOff>
      <xdr:row>1</xdr:row>
      <xdr:rowOff>164224</xdr:rowOff>
    </xdr:from>
    <xdr:to>
      <xdr:col>1</xdr:col>
      <xdr:colOff>6569</xdr:colOff>
      <xdr:row>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9F87045C-38E5-4BB0-915C-50432C6DAEF4}"/>
            </a:ext>
          </a:extLst>
        </xdr:cNvPr>
        <xdr:cNvCxnSpPr/>
      </xdr:nvCxnSpPr>
      <xdr:spPr>
        <a:xfrm>
          <a:off x="0" y="497599"/>
          <a:ext cx="1330544" cy="41680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504824</xdr:colOff>
      <xdr:row>1</xdr:row>
      <xdr:rowOff>114300</xdr:rowOff>
    </xdr:from>
    <xdr:to>
      <xdr:col>2</xdr:col>
      <xdr:colOff>104774</xdr:colOff>
      <xdr:row>2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C12661-51A9-4BE9-A62A-033313DFD48D}"/>
            </a:ext>
          </a:extLst>
        </xdr:cNvPr>
        <xdr:cNvSpPr txBox="1"/>
      </xdr:nvSpPr>
      <xdr:spPr>
        <a:xfrm>
          <a:off x="1190624" y="285750"/>
          <a:ext cx="2857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171450</xdr:colOff>
      <xdr:row>3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095C5F-ADE9-453D-896E-F3CDB7ACB6FF}"/>
            </a:ext>
          </a:extLst>
        </xdr:cNvPr>
        <xdr:cNvSpPr txBox="1"/>
      </xdr:nvSpPr>
      <xdr:spPr>
        <a:xfrm>
          <a:off x="0" y="352425"/>
          <a:ext cx="857250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</a:p>
      </xdr:txBody>
    </xdr:sp>
    <xdr:clientData/>
  </xdr:twoCellAnchor>
  <xdr:twoCellAnchor>
    <xdr:from>
      <xdr:col>0</xdr:col>
      <xdr:colOff>0</xdr:colOff>
      <xdr:row>2</xdr:row>
      <xdr:rowOff>2381</xdr:rowOff>
    </xdr:from>
    <xdr:to>
      <xdr:col>1</xdr:col>
      <xdr:colOff>1035844</xdr:colOff>
      <xdr:row>2</xdr:row>
      <xdr:rowOff>226219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49826A9-3725-474C-9138-0C24773CB49C}"/>
            </a:ext>
          </a:extLst>
        </xdr:cNvPr>
        <xdr:cNvCxnSpPr/>
      </xdr:nvCxnSpPr>
      <xdr:spPr>
        <a:xfrm flipH="1" flipV="1">
          <a:off x="0" y="345281"/>
          <a:ext cx="1369219" cy="166688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504824</xdr:colOff>
      <xdr:row>1</xdr:row>
      <xdr:rowOff>114300</xdr:rowOff>
    </xdr:from>
    <xdr:to>
      <xdr:col>2</xdr:col>
      <xdr:colOff>104774</xdr:colOff>
      <xdr:row>2</xdr:row>
      <xdr:rowOff>190500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BB4BB49-D373-44A9-A1D0-DDEA34394052}"/>
            </a:ext>
          </a:extLst>
        </xdr:cNvPr>
        <xdr:cNvSpPr txBox="1"/>
      </xdr:nvSpPr>
      <xdr:spPr>
        <a:xfrm>
          <a:off x="904874" y="381000"/>
          <a:ext cx="6381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171450</xdr:colOff>
      <xdr:row>3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45156F6-0D73-4256-BC12-9C8E29BFC96C}"/>
            </a:ext>
          </a:extLst>
        </xdr:cNvPr>
        <xdr:cNvSpPr txBox="1"/>
      </xdr:nvSpPr>
      <xdr:spPr>
        <a:xfrm>
          <a:off x="0" y="447675"/>
          <a:ext cx="5715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</a:p>
      </xdr:txBody>
    </xdr:sp>
    <xdr:clientData/>
  </xdr:twoCellAnchor>
  <xdr:twoCellAnchor>
    <xdr:from>
      <xdr:col>0</xdr:col>
      <xdr:colOff>0</xdr:colOff>
      <xdr:row>2</xdr:row>
      <xdr:rowOff>2381</xdr:rowOff>
    </xdr:from>
    <xdr:to>
      <xdr:col>1</xdr:col>
      <xdr:colOff>1035844</xdr:colOff>
      <xdr:row>2</xdr:row>
      <xdr:rowOff>226219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7BEF916-6D3F-41A2-9BE0-1B082D3EF6C7}"/>
            </a:ext>
          </a:extLst>
        </xdr:cNvPr>
        <xdr:cNvCxnSpPr/>
      </xdr:nvCxnSpPr>
      <xdr:spPr>
        <a:xfrm flipH="1" flipV="1">
          <a:off x="0" y="440531"/>
          <a:ext cx="1435894" cy="223838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104775</xdr:rowOff>
    </xdr:from>
    <xdr:to>
      <xdr:col>0</xdr:col>
      <xdr:colOff>571500</xdr:colOff>
      <xdr:row>4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B0BD01-E660-447C-80A7-1992E375C6E8}"/>
            </a:ext>
          </a:extLst>
        </xdr:cNvPr>
        <xdr:cNvSpPr txBox="1"/>
      </xdr:nvSpPr>
      <xdr:spPr>
        <a:xfrm>
          <a:off x="0" y="619125"/>
          <a:ext cx="571500" cy="66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</a:p>
      </xdr:txBody>
    </xdr:sp>
    <xdr:clientData/>
  </xdr:twoCellAnchor>
  <xdr:twoCellAnchor>
    <xdr:from>
      <xdr:col>0</xdr:col>
      <xdr:colOff>733425</xdr:colOff>
      <xdr:row>2</xdr:row>
      <xdr:rowOff>9525</xdr:rowOff>
    </xdr:from>
    <xdr:to>
      <xdr:col>1</xdr:col>
      <xdr:colOff>114300</xdr:colOff>
      <xdr:row>3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F6F0D1-02AB-4FC0-84CC-128E9E1FC318}"/>
            </a:ext>
          </a:extLst>
        </xdr:cNvPr>
        <xdr:cNvSpPr txBox="1"/>
      </xdr:nvSpPr>
      <xdr:spPr>
        <a:xfrm>
          <a:off x="685800" y="352425"/>
          <a:ext cx="1143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</a:p>
      </xdr:txBody>
    </xdr:sp>
    <xdr:clientData/>
  </xdr:twoCellAnchor>
  <xdr:twoCellAnchor>
    <xdr:from>
      <xdr:col>0</xdr:col>
      <xdr:colOff>2381</xdr:colOff>
      <xdr:row>2</xdr:row>
      <xdr:rowOff>2381</xdr:rowOff>
    </xdr:from>
    <xdr:to>
      <xdr:col>1</xdr:col>
      <xdr:colOff>4763</xdr:colOff>
      <xdr:row>3</xdr:row>
      <xdr:rowOff>321469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00BBD47-7734-48AD-9744-E5FAD10C9D0C}"/>
            </a:ext>
          </a:extLst>
        </xdr:cNvPr>
        <xdr:cNvCxnSpPr/>
      </xdr:nvCxnSpPr>
      <xdr:spPr>
        <a:xfrm flipH="1" flipV="1">
          <a:off x="2381" y="345281"/>
          <a:ext cx="688182" cy="338138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104775</xdr:rowOff>
    </xdr:from>
    <xdr:to>
      <xdr:col>0</xdr:col>
      <xdr:colOff>571500</xdr:colOff>
      <xdr:row>4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65CF7B9-B860-4D6D-BB94-E7E76F7AC1B7}"/>
            </a:ext>
          </a:extLst>
        </xdr:cNvPr>
        <xdr:cNvSpPr txBox="1"/>
      </xdr:nvSpPr>
      <xdr:spPr>
        <a:xfrm>
          <a:off x="0" y="847725"/>
          <a:ext cx="5715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</a:p>
      </xdr:txBody>
    </xdr:sp>
    <xdr:clientData/>
  </xdr:twoCellAnchor>
  <xdr:twoCellAnchor>
    <xdr:from>
      <xdr:col>0</xdr:col>
      <xdr:colOff>733425</xdr:colOff>
      <xdr:row>2</xdr:row>
      <xdr:rowOff>9525</xdr:rowOff>
    </xdr:from>
    <xdr:to>
      <xdr:col>1</xdr:col>
      <xdr:colOff>114300</xdr:colOff>
      <xdr:row>3</xdr:row>
      <xdr:rowOff>47625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64F3395-2A59-4774-B717-1CD0231B3EAE}"/>
            </a:ext>
          </a:extLst>
        </xdr:cNvPr>
        <xdr:cNvSpPr txBox="1"/>
      </xdr:nvSpPr>
      <xdr:spPr>
        <a:xfrm>
          <a:off x="733425" y="571500"/>
          <a:ext cx="5715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</a:p>
      </xdr:txBody>
    </xdr:sp>
    <xdr:clientData/>
  </xdr:twoCellAnchor>
  <xdr:twoCellAnchor>
    <xdr:from>
      <xdr:col>0</xdr:col>
      <xdr:colOff>2381</xdr:colOff>
      <xdr:row>2</xdr:row>
      <xdr:rowOff>2381</xdr:rowOff>
    </xdr:from>
    <xdr:to>
      <xdr:col>1</xdr:col>
      <xdr:colOff>4763</xdr:colOff>
      <xdr:row>3</xdr:row>
      <xdr:rowOff>321469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0E85D1C-CE65-47B7-B2FF-002E17E996D8}"/>
            </a:ext>
          </a:extLst>
        </xdr:cNvPr>
        <xdr:cNvCxnSpPr/>
      </xdr:nvCxnSpPr>
      <xdr:spPr>
        <a:xfrm flipH="1" flipV="1">
          <a:off x="2381" y="564356"/>
          <a:ext cx="1193007" cy="500063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1</xdr:row>
      <xdr:rowOff>171449</xdr:rowOff>
    </xdr:from>
    <xdr:to>
      <xdr:col>1</xdr:col>
      <xdr:colOff>152400</xdr:colOff>
      <xdr:row>2</xdr:row>
      <xdr:rowOff>219074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7914FF-CF55-4611-BC1F-257C2157CA9E}"/>
            </a:ext>
          </a:extLst>
        </xdr:cNvPr>
        <xdr:cNvSpPr txBox="1"/>
      </xdr:nvSpPr>
      <xdr:spPr>
        <a:xfrm>
          <a:off x="428625" y="342899"/>
          <a:ext cx="4095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581025</xdr:colOff>
      <xdr:row>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5AB444-7D99-447C-BB55-DF9B4A67F372}"/>
            </a:ext>
          </a:extLst>
        </xdr:cNvPr>
        <xdr:cNvSpPr txBox="1"/>
      </xdr:nvSpPr>
      <xdr:spPr>
        <a:xfrm>
          <a:off x="0" y="514350"/>
          <a:ext cx="58102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</a:p>
      </xdr:txBody>
    </xdr:sp>
    <xdr:clientData/>
  </xdr:twoCellAnchor>
  <xdr:twoCellAnchor>
    <xdr:from>
      <xdr:col>0</xdr:col>
      <xdr:colOff>2382</xdr:colOff>
      <xdr:row>2</xdr:row>
      <xdr:rowOff>0</xdr:rowOff>
    </xdr:from>
    <xdr:to>
      <xdr:col>1</xdr:col>
      <xdr:colOff>2381</xdr:colOff>
      <xdr:row>3</xdr:row>
      <xdr:rowOff>245269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DE00639-C026-4D91-B90D-5F6EB875BE96}"/>
            </a:ext>
          </a:extLst>
        </xdr:cNvPr>
        <xdr:cNvCxnSpPr/>
      </xdr:nvCxnSpPr>
      <xdr:spPr>
        <a:xfrm flipH="1" flipV="1">
          <a:off x="2382" y="342900"/>
          <a:ext cx="685799" cy="340519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428625</xdr:colOff>
      <xdr:row>1</xdr:row>
      <xdr:rowOff>171449</xdr:rowOff>
    </xdr:from>
    <xdr:to>
      <xdr:col>1</xdr:col>
      <xdr:colOff>152400</xdr:colOff>
      <xdr:row>2</xdr:row>
      <xdr:rowOff>219074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EAE51E5-85A9-4932-BC9C-FCAA218A8274}"/>
            </a:ext>
          </a:extLst>
        </xdr:cNvPr>
        <xdr:cNvSpPr txBox="1"/>
      </xdr:nvSpPr>
      <xdr:spPr>
        <a:xfrm>
          <a:off x="428625" y="438149"/>
          <a:ext cx="6096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581025</xdr:colOff>
      <xdr:row>4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E181213-01AD-4B2A-AD0D-502FA5AF8320}"/>
            </a:ext>
          </a:extLst>
        </xdr:cNvPr>
        <xdr:cNvSpPr txBox="1"/>
      </xdr:nvSpPr>
      <xdr:spPr>
        <a:xfrm>
          <a:off x="0" y="685800"/>
          <a:ext cx="5810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</a:p>
      </xdr:txBody>
    </xdr:sp>
    <xdr:clientData/>
  </xdr:twoCellAnchor>
  <xdr:twoCellAnchor>
    <xdr:from>
      <xdr:col>0</xdr:col>
      <xdr:colOff>2382</xdr:colOff>
      <xdr:row>2</xdr:row>
      <xdr:rowOff>0</xdr:rowOff>
    </xdr:from>
    <xdr:to>
      <xdr:col>1</xdr:col>
      <xdr:colOff>2381</xdr:colOff>
      <xdr:row>3</xdr:row>
      <xdr:rowOff>245269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3733FF0-9FF9-4631-905D-FB3596028A19}"/>
            </a:ext>
          </a:extLst>
        </xdr:cNvPr>
        <xdr:cNvCxnSpPr/>
      </xdr:nvCxnSpPr>
      <xdr:spPr>
        <a:xfrm flipH="1" flipV="1">
          <a:off x="2382" y="438150"/>
          <a:ext cx="885824" cy="492919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1</xdr:row>
      <xdr:rowOff>125729</xdr:rowOff>
    </xdr:from>
    <xdr:to>
      <xdr:col>2</xdr:col>
      <xdr:colOff>171450</xdr:colOff>
      <xdr:row>2</xdr:row>
      <xdr:rowOff>219132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41D8B3-6816-49F2-AE38-A473215851A2}"/>
            </a:ext>
          </a:extLst>
        </xdr:cNvPr>
        <xdr:cNvSpPr txBox="1"/>
      </xdr:nvSpPr>
      <xdr:spPr>
        <a:xfrm>
          <a:off x="1371600" y="297179"/>
          <a:ext cx="171450" cy="217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40005</xdr:colOff>
      <xdr:row>2</xdr:row>
      <xdr:rowOff>19050</xdr:rowOff>
    </xdr:from>
    <xdr:to>
      <xdr:col>1</xdr:col>
      <xdr:colOff>293323</xdr:colOff>
      <xdr:row>3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F504B1-5198-4CB4-AE88-8A96A9FF484A}"/>
            </a:ext>
          </a:extLst>
        </xdr:cNvPr>
        <xdr:cNvSpPr txBox="1"/>
      </xdr:nvSpPr>
      <xdr:spPr>
        <a:xfrm>
          <a:off x="40005" y="361950"/>
          <a:ext cx="93911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1</xdr:colOff>
      <xdr:row>2</xdr:row>
      <xdr:rowOff>2381</xdr:rowOff>
    </xdr:from>
    <xdr:to>
      <xdr:col>2</xdr:col>
      <xdr:colOff>2381</xdr:colOff>
      <xdr:row>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4BE0B94-D4DD-4246-B382-37ABC427A22A}"/>
            </a:ext>
          </a:extLst>
        </xdr:cNvPr>
        <xdr:cNvCxnSpPr/>
      </xdr:nvCxnSpPr>
      <xdr:spPr>
        <a:xfrm flipH="1" flipV="1">
          <a:off x="1" y="345281"/>
          <a:ext cx="1373980" cy="169069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762000</xdr:colOff>
      <xdr:row>1</xdr:row>
      <xdr:rowOff>125729</xdr:rowOff>
    </xdr:from>
    <xdr:to>
      <xdr:col>2</xdr:col>
      <xdr:colOff>171450</xdr:colOff>
      <xdr:row>2</xdr:row>
      <xdr:rowOff>219132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E4C238C-C4AF-4E60-A881-2D8465CB6341}"/>
            </a:ext>
          </a:extLst>
        </xdr:cNvPr>
        <xdr:cNvSpPr txBox="1"/>
      </xdr:nvSpPr>
      <xdr:spPr>
        <a:xfrm>
          <a:off x="1085850" y="392429"/>
          <a:ext cx="647700" cy="264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40005</xdr:colOff>
      <xdr:row>2</xdr:row>
      <xdr:rowOff>19050</xdr:rowOff>
    </xdr:from>
    <xdr:to>
      <xdr:col>1</xdr:col>
      <xdr:colOff>293323</xdr:colOff>
      <xdr:row>3</xdr:row>
      <xdr:rowOff>19050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25A9529-6CF4-4432-A6F2-582AE12D5497}"/>
            </a:ext>
          </a:extLst>
        </xdr:cNvPr>
        <xdr:cNvSpPr txBox="1"/>
      </xdr:nvSpPr>
      <xdr:spPr>
        <a:xfrm>
          <a:off x="40005" y="457200"/>
          <a:ext cx="577168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1</xdr:colOff>
      <xdr:row>2</xdr:row>
      <xdr:rowOff>2381</xdr:rowOff>
    </xdr:from>
    <xdr:to>
      <xdr:col>2</xdr:col>
      <xdr:colOff>2381</xdr:colOff>
      <xdr:row>3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BFC4ECDD-4FD3-4C9F-9470-867644C31B7E}"/>
            </a:ext>
          </a:extLst>
        </xdr:cNvPr>
        <xdr:cNvCxnSpPr/>
      </xdr:nvCxnSpPr>
      <xdr:spPr>
        <a:xfrm flipH="1" flipV="1">
          <a:off x="1" y="440531"/>
          <a:ext cx="1564480" cy="245269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152400</xdr:rowOff>
    </xdr:from>
    <xdr:to>
      <xdr:col>0</xdr:col>
      <xdr:colOff>666750</xdr:colOff>
      <xdr:row>2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1D394B-F7AC-4E8F-83C2-AA3F168F6CCE}"/>
            </a:ext>
          </a:extLst>
        </xdr:cNvPr>
        <xdr:cNvSpPr txBox="1"/>
      </xdr:nvSpPr>
      <xdr:spPr>
        <a:xfrm>
          <a:off x="85725" y="323850"/>
          <a:ext cx="5810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726620</xdr:colOff>
      <xdr:row>1</xdr:row>
      <xdr:rowOff>131989</xdr:rowOff>
    </xdr:from>
    <xdr:to>
      <xdr:col>3</xdr:col>
      <xdr:colOff>142874</xdr:colOff>
      <xdr:row>2</xdr:row>
      <xdr:rowOff>208189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76142F-94C4-45E2-92DB-21BA22E0781C}"/>
            </a:ext>
          </a:extLst>
        </xdr:cNvPr>
        <xdr:cNvSpPr txBox="1"/>
      </xdr:nvSpPr>
      <xdr:spPr>
        <a:xfrm>
          <a:off x="2060120" y="303439"/>
          <a:ext cx="14015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4763</xdr:rowOff>
    </xdr:from>
    <xdr:to>
      <xdr:col>2</xdr:col>
      <xdr:colOff>1185863</xdr:colOff>
      <xdr:row>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196A660-69C2-4600-AAD3-1BA15E92BC34}"/>
            </a:ext>
          </a:extLst>
        </xdr:cNvPr>
        <xdr:cNvCxnSpPr/>
      </xdr:nvCxnSpPr>
      <xdr:spPr>
        <a:xfrm flipH="1" flipV="1">
          <a:off x="0" y="347663"/>
          <a:ext cx="2052638" cy="166687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85725</xdr:colOff>
      <xdr:row>1</xdr:row>
      <xdr:rowOff>152400</xdr:rowOff>
    </xdr:from>
    <xdr:to>
      <xdr:col>0</xdr:col>
      <xdr:colOff>666750</xdr:colOff>
      <xdr:row>2</xdr:row>
      <xdr:rowOff>228600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08B5811-E0C2-4A0A-AFFE-FE6AF63D6A52}"/>
            </a:ext>
          </a:extLst>
        </xdr:cNvPr>
        <xdr:cNvSpPr txBox="1"/>
      </xdr:nvSpPr>
      <xdr:spPr>
        <a:xfrm>
          <a:off x="85725" y="419100"/>
          <a:ext cx="5810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726620</xdr:colOff>
      <xdr:row>1</xdr:row>
      <xdr:rowOff>131989</xdr:rowOff>
    </xdr:from>
    <xdr:to>
      <xdr:col>3</xdr:col>
      <xdr:colOff>142874</xdr:colOff>
      <xdr:row>2</xdr:row>
      <xdr:rowOff>208189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1C62658-97A6-4104-BA5E-4EB9B36705E6}"/>
            </a:ext>
          </a:extLst>
        </xdr:cNvPr>
        <xdr:cNvSpPr txBox="1"/>
      </xdr:nvSpPr>
      <xdr:spPr>
        <a:xfrm>
          <a:off x="3184070" y="398689"/>
          <a:ext cx="606879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4763</xdr:rowOff>
    </xdr:from>
    <xdr:to>
      <xdr:col>2</xdr:col>
      <xdr:colOff>1185863</xdr:colOff>
      <xdr:row>3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8B6E710-820C-46D9-A714-A193D968F548}"/>
            </a:ext>
          </a:extLst>
        </xdr:cNvPr>
        <xdr:cNvCxnSpPr/>
      </xdr:nvCxnSpPr>
      <xdr:spPr>
        <a:xfrm flipH="1" flipV="1">
          <a:off x="0" y="442913"/>
          <a:ext cx="3643313" cy="233362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1047750</xdr:colOff>
      <xdr:row>1</xdr:row>
      <xdr:rowOff>133350</xdr:rowOff>
    </xdr:from>
    <xdr:to>
      <xdr:col>2</xdr:col>
      <xdr:colOff>133350</xdr:colOff>
      <xdr:row>2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E5A9C6-F943-4F04-AA74-B9CD3251C881}"/>
            </a:ext>
          </a:extLst>
        </xdr:cNvPr>
        <xdr:cNvSpPr txBox="1"/>
      </xdr:nvSpPr>
      <xdr:spPr>
        <a:xfrm>
          <a:off x="1371600" y="304800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1</xdr:rowOff>
    </xdr:from>
    <xdr:to>
      <xdr:col>1</xdr:col>
      <xdr:colOff>514350</xdr:colOff>
      <xdr:row>3</xdr:row>
      <xdr:rowOff>66675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A22EF4-1E3F-4E1A-BDC0-EED697E4BB34}"/>
            </a:ext>
          </a:extLst>
        </xdr:cNvPr>
        <xdr:cNvSpPr txBox="1"/>
      </xdr:nvSpPr>
      <xdr:spPr>
        <a:xfrm>
          <a:off x="0" y="342901"/>
          <a:ext cx="1200150" cy="238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3</xdr:colOff>
      <xdr:row>2</xdr:row>
      <xdr:rowOff>2383</xdr:rowOff>
    </xdr:from>
    <xdr:to>
      <xdr:col>2</xdr:col>
      <xdr:colOff>2381</xdr:colOff>
      <xdr:row>2</xdr:row>
      <xdr:rowOff>245269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B90A12C-08B6-459D-BF39-C82C4DFF549D}"/>
            </a:ext>
          </a:extLst>
        </xdr:cNvPr>
        <xdr:cNvCxnSpPr/>
      </xdr:nvCxnSpPr>
      <xdr:spPr>
        <a:xfrm flipH="1" flipV="1">
          <a:off x="3" y="345283"/>
          <a:ext cx="1373978" cy="166686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1047750</xdr:colOff>
      <xdr:row>1</xdr:row>
      <xdr:rowOff>133350</xdr:rowOff>
    </xdr:from>
    <xdr:to>
      <xdr:col>2</xdr:col>
      <xdr:colOff>133350</xdr:colOff>
      <xdr:row>2</xdr:row>
      <xdr:rowOff>219075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AE71FBC-B020-4F75-9528-0931B8D53D2D}"/>
            </a:ext>
          </a:extLst>
        </xdr:cNvPr>
        <xdr:cNvSpPr txBox="1"/>
      </xdr:nvSpPr>
      <xdr:spPr>
        <a:xfrm>
          <a:off x="1266825" y="400050"/>
          <a:ext cx="5619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1</xdr:rowOff>
    </xdr:from>
    <xdr:to>
      <xdr:col>1</xdr:col>
      <xdr:colOff>514350</xdr:colOff>
      <xdr:row>3</xdr:row>
      <xdr:rowOff>66675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EDB626-B827-455D-946D-BD8FF669350F}"/>
            </a:ext>
          </a:extLst>
        </xdr:cNvPr>
        <xdr:cNvSpPr txBox="1"/>
      </xdr:nvSpPr>
      <xdr:spPr>
        <a:xfrm>
          <a:off x="0" y="438151"/>
          <a:ext cx="733425" cy="314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3</xdr:colOff>
      <xdr:row>2</xdr:row>
      <xdr:rowOff>2383</xdr:rowOff>
    </xdr:from>
    <xdr:to>
      <xdr:col>2</xdr:col>
      <xdr:colOff>2381</xdr:colOff>
      <xdr:row>2</xdr:row>
      <xdr:rowOff>245269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89B82E3-FC55-489C-9CA9-8F0CAA9FBA0A}"/>
            </a:ext>
          </a:extLst>
        </xdr:cNvPr>
        <xdr:cNvCxnSpPr/>
      </xdr:nvCxnSpPr>
      <xdr:spPr>
        <a:xfrm flipH="1" flipV="1">
          <a:off x="3" y="440533"/>
          <a:ext cx="1697828" cy="242886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1312882</xdr:colOff>
      <xdr:row>2</xdr:row>
      <xdr:rowOff>447</xdr:rowOff>
    </xdr:from>
    <xdr:to>
      <xdr:col>1</xdr:col>
      <xdr:colOff>1898824</xdr:colOff>
      <xdr:row>2</xdr:row>
      <xdr:rowOff>257174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9B05C2-1BBD-4DF6-9A7E-91AEB60CA3E5}"/>
            </a:ext>
          </a:extLst>
        </xdr:cNvPr>
        <xdr:cNvSpPr txBox="1"/>
      </xdr:nvSpPr>
      <xdr:spPr>
        <a:xfrm>
          <a:off x="1370032" y="343347"/>
          <a:ext cx="4917" cy="1710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125171</xdr:colOff>
      <xdr:row>2</xdr:row>
      <xdr:rowOff>34738</xdr:rowOff>
    </xdr:from>
    <xdr:to>
      <xdr:col>1</xdr:col>
      <xdr:colOff>393986</xdr:colOff>
      <xdr:row>3</xdr:row>
      <xdr:rowOff>448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CEB16A-801B-4804-B33E-9D49E3612541}"/>
            </a:ext>
          </a:extLst>
        </xdr:cNvPr>
        <xdr:cNvSpPr txBox="1"/>
      </xdr:nvSpPr>
      <xdr:spPr>
        <a:xfrm>
          <a:off x="125171" y="377638"/>
          <a:ext cx="954615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4763</xdr:colOff>
      <xdr:row>2</xdr:row>
      <xdr:rowOff>0</xdr:rowOff>
    </xdr:from>
    <xdr:to>
      <xdr:col>2</xdr:col>
      <xdr:colOff>2381</xdr:colOff>
      <xdr:row>2</xdr:row>
      <xdr:rowOff>283369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5CA1AB9-B908-454E-8D12-4DA2001C6883}"/>
            </a:ext>
          </a:extLst>
        </xdr:cNvPr>
        <xdr:cNvCxnSpPr/>
      </xdr:nvCxnSpPr>
      <xdr:spPr>
        <a:xfrm flipH="1" flipV="1">
          <a:off x="4763" y="342900"/>
          <a:ext cx="1369218" cy="169069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1312882</xdr:colOff>
      <xdr:row>2</xdr:row>
      <xdr:rowOff>447</xdr:rowOff>
    </xdr:from>
    <xdr:to>
      <xdr:col>1</xdr:col>
      <xdr:colOff>1898824</xdr:colOff>
      <xdr:row>2</xdr:row>
      <xdr:rowOff>257174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C2F044B-672E-45C2-9910-4CE7BE471CB3}"/>
            </a:ext>
          </a:extLst>
        </xdr:cNvPr>
        <xdr:cNvSpPr txBox="1"/>
      </xdr:nvSpPr>
      <xdr:spPr>
        <a:xfrm>
          <a:off x="1617682" y="438597"/>
          <a:ext cx="585942" cy="256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125171</xdr:colOff>
      <xdr:row>2</xdr:row>
      <xdr:rowOff>34738</xdr:rowOff>
    </xdr:from>
    <xdr:to>
      <xdr:col>1</xdr:col>
      <xdr:colOff>393986</xdr:colOff>
      <xdr:row>3</xdr:row>
      <xdr:rowOff>448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1F175D3-B269-42C3-A653-BCB3E29F1618}"/>
            </a:ext>
          </a:extLst>
        </xdr:cNvPr>
        <xdr:cNvSpPr txBox="1"/>
      </xdr:nvSpPr>
      <xdr:spPr>
        <a:xfrm>
          <a:off x="125171" y="472888"/>
          <a:ext cx="573615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4763</xdr:colOff>
      <xdr:row>2</xdr:row>
      <xdr:rowOff>0</xdr:rowOff>
    </xdr:from>
    <xdr:to>
      <xdr:col>2</xdr:col>
      <xdr:colOff>2381</xdr:colOff>
      <xdr:row>2</xdr:row>
      <xdr:rowOff>283369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C4F8B75C-6E77-4F01-8BE7-C807ECAE9B4A}"/>
            </a:ext>
          </a:extLst>
        </xdr:cNvPr>
        <xdr:cNvCxnSpPr/>
      </xdr:nvCxnSpPr>
      <xdr:spPr>
        <a:xfrm flipH="1" flipV="1">
          <a:off x="4763" y="438150"/>
          <a:ext cx="2207418" cy="283369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C9859D62-8212-47AA-A825-9585526E6AAA}"/>
            </a:ext>
          </a:extLst>
        </xdr:cNvPr>
        <xdr:cNvSpPr>
          <a:spLocks noChangeArrowheads="1"/>
        </xdr:cNvSpPr>
      </xdr:nvSpPr>
      <xdr:spPr bwMode="auto">
        <a:xfrm>
          <a:off x="48006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35B1E6DC-ECC3-43B3-89F4-DD74897E999D}"/>
            </a:ext>
          </a:extLst>
        </xdr:cNvPr>
        <xdr:cNvSpPr>
          <a:spLocks noChangeArrowheads="1"/>
        </xdr:cNvSpPr>
      </xdr:nvSpPr>
      <xdr:spPr bwMode="auto">
        <a:xfrm>
          <a:off x="48006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0</xdr:col>
      <xdr:colOff>552450</xdr:colOff>
      <xdr:row>8</xdr:row>
      <xdr:rowOff>19049</xdr:rowOff>
    </xdr:from>
    <xdr:to>
      <xdr:col>1</xdr:col>
      <xdr:colOff>38100</xdr:colOff>
      <xdr:row>10</xdr:row>
      <xdr:rowOff>57150</xdr:rowOff>
    </xdr:to>
    <xdr:sp macro="" textlink="">
      <xdr:nvSpPr>
        <xdr:cNvPr id="4" name="Rectangle 7">
          <a:extLst>
            <a:ext uri="{FF2B5EF4-FFF2-40B4-BE49-F238E27FC236}">
              <a16:creationId xmlns:a16="http://schemas.microsoft.com/office/drawing/2014/main" id="{CC6AB454-F4C5-415F-83B3-222DD4EB3EFE}"/>
            </a:ext>
          </a:extLst>
        </xdr:cNvPr>
        <xdr:cNvSpPr>
          <a:spLocks noChangeArrowheads="1"/>
        </xdr:cNvSpPr>
      </xdr:nvSpPr>
      <xdr:spPr bwMode="auto">
        <a:xfrm>
          <a:off x="552450" y="1390649"/>
          <a:ext cx="171450" cy="38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533400</xdr:colOff>
      <xdr:row>11</xdr:row>
      <xdr:rowOff>0</xdr:rowOff>
    </xdr:to>
    <xdr:sp macro="" textlink="">
      <xdr:nvSpPr>
        <xdr:cNvPr id="5" name="Rectangle 8">
          <a:extLst>
            <a:ext uri="{FF2B5EF4-FFF2-40B4-BE49-F238E27FC236}">
              <a16:creationId xmlns:a16="http://schemas.microsoft.com/office/drawing/2014/main" id="{5283E891-77FF-4E4C-A8E1-48BA2341FB03}"/>
            </a:ext>
          </a:extLst>
        </xdr:cNvPr>
        <xdr:cNvSpPr>
          <a:spLocks noChangeArrowheads="1"/>
        </xdr:cNvSpPr>
      </xdr:nvSpPr>
      <xdr:spPr bwMode="auto">
        <a:xfrm>
          <a:off x="0" y="1714500"/>
          <a:ext cx="533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6" name="Rectangle 9">
          <a:extLst>
            <a:ext uri="{FF2B5EF4-FFF2-40B4-BE49-F238E27FC236}">
              <a16:creationId xmlns:a16="http://schemas.microsoft.com/office/drawing/2014/main" id="{520FD4E3-5C3A-4C7F-A806-0F53E0FEAEB3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7" name="Rectangle 12">
          <a:extLst>
            <a:ext uri="{FF2B5EF4-FFF2-40B4-BE49-F238E27FC236}">
              <a16:creationId xmlns:a16="http://schemas.microsoft.com/office/drawing/2014/main" id="{F3A1F4A7-723A-4E5C-9C36-3BB82CB9CD36}"/>
            </a:ext>
          </a:extLst>
        </xdr:cNvPr>
        <xdr:cNvSpPr>
          <a:spLocks noChangeArrowheads="1"/>
        </xdr:cNvSpPr>
      </xdr:nvSpPr>
      <xdr:spPr bwMode="auto">
        <a:xfrm>
          <a:off x="48006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8" name="Rectangle 15">
          <a:extLst>
            <a:ext uri="{FF2B5EF4-FFF2-40B4-BE49-F238E27FC236}">
              <a16:creationId xmlns:a16="http://schemas.microsoft.com/office/drawing/2014/main" id="{7B217AFA-4460-47FE-9189-5070E4A267B2}"/>
            </a:ext>
          </a:extLst>
        </xdr:cNvPr>
        <xdr:cNvSpPr>
          <a:spLocks noChangeArrowheads="1"/>
        </xdr:cNvSpPr>
      </xdr:nvSpPr>
      <xdr:spPr bwMode="auto">
        <a:xfrm>
          <a:off x="48006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9" name="Rectangle 18">
          <a:extLst>
            <a:ext uri="{FF2B5EF4-FFF2-40B4-BE49-F238E27FC236}">
              <a16:creationId xmlns:a16="http://schemas.microsoft.com/office/drawing/2014/main" id="{54E6A3B1-0DE3-4D46-95CC-AEE7079B008D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0" name="Rectangle 21">
          <a:extLst>
            <a:ext uri="{FF2B5EF4-FFF2-40B4-BE49-F238E27FC236}">
              <a16:creationId xmlns:a16="http://schemas.microsoft.com/office/drawing/2014/main" id="{BC76C37D-AD78-4B70-8244-288759558892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1" name="Rectangle 24">
          <a:extLst>
            <a:ext uri="{FF2B5EF4-FFF2-40B4-BE49-F238E27FC236}">
              <a16:creationId xmlns:a16="http://schemas.microsoft.com/office/drawing/2014/main" id="{8649F822-D277-4391-8F59-CC5F4D9FFAB5}"/>
            </a:ext>
          </a:extLst>
        </xdr:cNvPr>
        <xdr:cNvSpPr>
          <a:spLocks noChangeArrowheads="1"/>
        </xdr:cNvSpPr>
      </xdr:nvSpPr>
      <xdr:spPr bwMode="auto">
        <a:xfrm>
          <a:off x="48006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2" name="Rectangle 27">
          <a:extLst>
            <a:ext uri="{FF2B5EF4-FFF2-40B4-BE49-F238E27FC236}">
              <a16:creationId xmlns:a16="http://schemas.microsoft.com/office/drawing/2014/main" id="{18615E67-FC4B-4728-93AF-DADB5B942AE6}"/>
            </a:ext>
          </a:extLst>
        </xdr:cNvPr>
        <xdr:cNvSpPr>
          <a:spLocks noChangeArrowheads="1"/>
        </xdr:cNvSpPr>
      </xdr:nvSpPr>
      <xdr:spPr bwMode="auto">
        <a:xfrm>
          <a:off x="48006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3" name="Rectangle 30">
          <a:extLst>
            <a:ext uri="{FF2B5EF4-FFF2-40B4-BE49-F238E27FC236}">
              <a16:creationId xmlns:a16="http://schemas.microsoft.com/office/drawing/2014/main" id="{7844421F-A4A3-4216-8BDE-905AE26DF45C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" name="Rectangle 33">
          <a:extLst>
            <a:ext uri="{FF2B5EF4-FFF2-40B4-BE49-F238E27FC236}">
              <a16:creationId xmlns:a16="http://schemas.microsoft.com/office/drawing/2014/main" id="{F7170160-7BB9-4B33-B8F7-FBAD0E6D82EF}"/>
            </a:ext>
          </a:extLst>
        </xdr:cNvPr>
        <xdr:cNvSpPr>
          <a:spLocks noChangeArrowheads="1"/>
        </xdr:cNvSpPr>
      </xdr:nvSpPr>
      <xdr:spPr bwMode="auto">
        <a:xfrm>
          <a:off x="48006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5" name="Rectangle 36">
          <a:extLst>
            <a:ext uri="{FF2B5EF4-FFF2-40B4-BE49-F238E27FC236}">
              <a16:creationId xmlns:a16="http://schemas.microsoft.com/office/drawing/2014/main" id="{71711768-DAEF-4F9A-8671-F45EAD7FE3D7}"/>
            </a:ext>
          </a:extLst>
        </xdr:cNvPr>
        <xdr:cNvSpPr>
          <a:spLocks noChangeArrowheads="1"/>
        </xdr:cNvSpPr>
      </xdr:nvSpPr>
      <xdr:spPr bwMode="auto">
        <a:xfrm>
          <a:off x="48006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6" name="Rectangle 39">
          <a:extLst>
            <a:ext uri="{FF2B5EF4-FFF2-40B4-BE49-F238E27FC236}">
              <a16:creationId xmlns:a16="http://schemas.microsoft.com/office/drawing/2014/main" id="{A409915C-62BC-4D95-8483-99E546D8B3ED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7" name="Rectangle 42">
          <a:extLst>
            <a:ext uri="{FF2B5EF4-FFF2-40B4-BE49-F238E27FC236}">
              <a16:creationId xmlns:a16="http://schemas.microsoft.com/office/drawing/2014/main" id="{1DDBE747-6DB4-4F9F-8E39-CADF659A22EE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8" name="Rectangle 9">
          <a:extLst>
            <a:ext uri="{FF2B5EF4-FFF2-40B4-BE49-F238E27FC236}">
              <a16:creationId xmlns:a16="http://schemas.microsoft.com/office/drawing/2014/main" id="{EF058A59-6FAF-47C1-996A-1535F9FA55C0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B6149F9A-7B7D-4829-A37E-638D31B36B03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20" name="Rectangle 21">
          <a:extLst>
            <a:ext uri="{FF2B5EF4-FFF2-40B4-BE49-F238E27FC236}">
              <a16:creationId xmlns:a16="http://schemas.microsoft.com/office/drawing/2014/main" id="{45846F50-7C93-49B0-B9DB-6696F7F662CC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21" name="Rectangle 30">
          <a:extLst>
            <a:ext uri="{FF2B5EF4-FFF2-40B4-BE49-F238E27FC236}">
              <a16:creationId xmlns:a16="http://schemas.microsoft.com/office/drawing/2014/main" id="{E5496FB0-BEF6-4FE9-9BD5-DB121AFCA354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22" name="Rectangle 39">
          <a:extLst>
            <a:ext uri="{FF2B5EF4-FFF2-40B4-BE49-F238E27FC236}">
              <a16:creationId xmlns:a16="http://schemas.microsoft.com/office/drawing/2014/main" id="{3BCE5279-844F-4CF5-94E2-CE89503A4CB2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23" name="Rectangle 42">
          <a:extLst>
            <a:ext uri="{FF2B5EF4-FFF2-40B4-BE49-F238E27FC236}">
              <a16:creationId xmlns:a16="http://schemas.microsoft.com/office/drawing/2014/main" id="{E9C7FCFE-736D-4476-A99B-16A998EFE623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0</xdr:col>
      <xdr:colOff>552450</xdr:colOff>
      <xdr:row>8</xdr:row>
      <xdr:rowOff>19050</xdr:rowOff>
    </xdr:from>
    <xdr:to>
      <xdr:col>1</xdr:col>
      <xdr:colOff>38100</xdr:colOff>
      <xdr:row>8</xdr:row>
      <xdr:rowOff>238125</xdr:rowOff>
    </xdr:to>
    <xdr:sp macro="" textlink="">
      <xdr:nvSpPr>
        <xdr:cNvPr id="24" name="Rectangle 7">
          <a:extLst>
            <a:ext uri="{FF2B5EF4-FFF2-40B4-BE49-F238E27FC236}">
              <a16:creationId xmlns:a16="http://schemas.microsoft.com/office/drawing/2014/main" id="{A602B7B7-31A0-4508-B891-3697FA23831D}"/>
            </a:ext>
          </a:extLst>
        </xdr:cNvPr>
        <xdr:cNvSpPr>
          <a:spLocks noChangeArrowheads="1"/>
        </xdr:cNvSpPr>
      </xdr:nvSpPr>
      <xdr:spPr bwMode="auto">
        <a:xfrm>
          <a:off x="552450" y="1390650"/>
          <a:ext cx="1714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25" name="Rectangle 9">
          <a:extLst>
            <a:ext uri="{FF2B5EF4-FFF2-40B4-BE49-F238E27FC236}">
              <a16:creationId xmlns:a16="http://schemas.microsoft.com/office/drawing/2014/main" id="{234D149C-6D04-4388-AA58-B86D803CE8FF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26" name="Rectangle 18">
          <a:extLst>
            <a:ext uri="{FF2B5EF4-FFF2-40B4-BE49-F238E27FC236}">
              <a16:creationId xmlns:a16="http://schemas.microsoft.com/office/drawing/2014/main" id="{51482C0C-4C3D-4F89-B2ED-CDB75D581798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27" name="Rectangle 21">
          <a:extLst>
            <a:ext uri="{FF2B5EF4-FFF2-40B4-BE49-F238E27FC236}">
              <a16:creationId xmlns:a16="http://schemas.microsoft.com/office/drawing/2014/main" id="{CC98C28F-0A58-4A30-9388-5FC78EB07120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28" name="Rectangle 30">
          <a:extLst>
            <a:ext uri="{FF2B5EF4-FFF2-40B4-BE49-F238E27FC236}">
              <a16:creationId xmlns:a16="http://schemas.microsoft.com/office/drawing/2014/main" id="{9A2222C4-5198-40A0-AEE8-BF6541D2CFC0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29" name="Rectangle 39">
          <a:extLst>
            <a:ext uri="{FF2B5EF4-FFF2-40B4-BE49-F238E27FC236}">
              <a16:creationId xmlns:a16="http://schemas.microsoft.com/office/drawing/2014/main" id="{752EA5D3-17DC-4B7C-B753-5022A51DD272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30" name="Rectangle 42">
          <a:extLst>
            <a:ext uri="{FF2B5EF4-FFF2-40B4-BE49-F238E27FC236}">
              <a16:creationId xmlns:a16="http://schemas.microsoft.com/office/drawing/2014/main" id="{8754400E-AA3F-47D6-B19C-AAFE415E6AB2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31" name="Rectangle 9">
          <a:extLst>
            <a:ext uri="{FF2B5EF4-FFF2-40B4-BE49-F238E27FC236}">
              <a16:creationId xmlns:a16="http://schemas.microsoft.com/office/drawing/2014/main" id="{C1A3C7FF-6313-4C21-91CA-09A8FF37DF14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32" name="Rectangle 18">
          <a:extLst>
            <a:ext uri="{FF2B5EF4-FFF2-40B4-BE49-F238E27FC236}">
              <a16:creationId xmlns:a16="http://schemas.microsoft.com/office/drawing/2014/main" id="{84A95D8C-0221-4D1F-8982-29996530CA9F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33" name="Rectangle 21">
          <a:extLst>
            <a:ext uri="{FF2B5EF4-FFF2-40B4-BE49-F238E27FC236}">
              <a16:creationId xmlns:a16="http://schemas.microsoft.com/office/drawing/2014/main" id="{3D584F0A-1824-4DB3-A653-17E0B8CEC724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34" name="Rectangle 30">
          <a:extLst>
            <a:ext uri="{FF2B5EF4-FFF2-40B4-BE49-F238E27FC236}">
              <a16:creationId xmlns:a16="http://schemas.microsoft.com/office/drawing/2014/main" id="{96F2C882-C437-467D-9938-FC2C6044A348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35" name="Rectangle 39">
          <a:extLst>
            <a:ext uri="{FF2B5EF4-FFF2-40B4-BE49-F238E27FC236}">
              <a16:creationId xmlns:a16="http://schemas.microsoft.com/office/drawing/2014/main" id="{BA2291B0-4479-4CC1-89B4-D7D22B53F680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36" name="Rectangle 42">
          <a:extLst>
            <a:ext uri="{FF2B5EF4-FFF2-40B4-BE49-F238E27FC236}">
              <a16:creationId xmlns:a16="http://schemas.microsoft.com/office/drawing/2014/main" id="{CD18C6D8-A94B-4ADE-875B-98488052E3D2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0</xdr:col>
      <xdr:colOff>552450</xdr:colOff>
      <xdr:row>8</xdr:row>
      <xdr:rowOff>19050</xdr:rowOff>
    </xdr:from>
    <xdr:to>
      <xdr:col>1</xdr:col>
      <xdr:colOff>38100</xdr:colOff>
      <xdr:row>8</xdr:row>
      <xdr:rowOff>238125</xdr:rowOff>
    </xdr:to>
    <xdr:sp macro="" textlink="">
      <xdr:nvSpPr>
        <xdr:cNvPr id="37" name="Rectangle 7">
          <a:extLst>
            <a:ext uri="{FF2B5EF4-FFF2-40B4-BE49-F238E27FC236}">
              <a16:creationId xmlns:a16="http://schemas.microsoft.com/office/drawing/2014/main" id="{A4236D0A-FC0C-4C24-A8BD-3D8EFD28D7C0}"/>
            </a:ext>
          </a:extLst>
        </xdr:cNvPr>
        <xdr:cNvSpPr>
          <a:spLocks noChangeArrowheads="1"/>
        </xdr:cNvSpPr>
      </xdr:nvSpPr>
      <xdr:spPr bwMode="auto">
        <a:xfrm>
          <a:off x="552450" y="1390650"/>
          <a:ext cx="1714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</a:t>
          </a:r>
        </a:p>
      </xdr:txBody>
    </xdr:sp>
    <xdr:clientData/>
  </xdr:twoCellAnchor>
  <xdr:twoCellAnchor>
    <xdr:from>
      <xdr:col>0</xdr:col>
      <xdr:colOff>552450</xdr:colOff>
      <xdr:row>8</xdr:row>
      <xdr:rowOff>19050</xdr:rowOff>
    </xdr:from>
    <xdr:to>
      <xdr:col>1</xdr:col>
      <xdr:colOff>38100</xdr:colOff>
      <xdr:row>8</xdr:row>
      <xdr:rowOff>238125</xdr:rowOff>
    </xdr:to>
    <xdr:sp macro="" textlink="">
      <xdr:nvSpPr>
        <xdr:cNvPr id="38" name="Rectangle 7">
          <a:extLst>
            <a:ext uri="{FF2B5EF4-FFF2-40B4-BE49-F238E27FC236}">
              <a16:creationId xmlns:a16="http://schemas.microsoft.com/office/drawing/2014/main" id="{67377C90-AB5F-4FAE-800A-7B75B3539763}"/>
            </a:ext>
          </a:extLst>
        </xdr:cNvPr>
        <xdr:cNvSpPr>
          <a:spLocks noChangeArrowheads="1"/>
        </xdr:cNvSpPr>
      </xdr:nvSpPr>
      <xdr:spPr bwMode="auto">
        <a:xfrm>
          <a:off x="552450" y="1390650"/>
          <a:ext cx="1714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39" name="Rectangle 9">
          <a:extLst>
            <a:ext uri="{FF2B5EF4-FFF2-40B4-BE49-F238E27FC236}">
              <a16:creationId xmlns:a16="http://schemas.microsoft.com/office/drawing/2014/main" id="{F4A6B2EA-6024-46AD-8ECB-638847748E8F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40" name="Rectangle 18">
          <a:extLst>
            <a:ext uri="{FF2B5EF4-FFF2-40B4-BE49-F238E27FC236}">
              <a16:creationId xmlns:a16="http://schemas.microsoft.com/office/drawing/2014/main" id="{F3BBC86B-7935-485C-9F7A-33F435FEA154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41" name="Rectangle 21">
          <a:extLst>
            <a:ext uri="{FF2B5EF4-FFF2-40B4-BE49-F238E27FC236}">
              <a16:creationId xmlns:a16="http://schemas.microsoft.com/office/drawing/2014/main" id="{472726F5-148E-4A6D-B742-8AF208406792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42" name="Rectangle 30">
          <a:extLst>
            <a:ext uri="{FF2B5EF4-FFF2-40B4-BE49-F238E27FC236}">
              <a16:creationId xmlns:a16="http://schemas.microsoft.com/office/drawing/2014/main" id="{CE895194-9E49-48EE-9568-0DD8B478F1D9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43" name="Rectangle 39">
          <a:extLst>
            <a:ext uri="{FF2B5EF4-FFF2-40B4-BE49-F238E27FC236}">
              <a16:creationId xmlns:a16="http://schemas.microsoft.com/office/drawing/2014/main" id="{7DF854ED-12D5-45CE-BE40-52F21F1CEA53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44" name="Rectangle 42">
          <a:extLst>
            <a:ext uri="{FF2B5EF4-FFF2-40B4-BE49-F238E27FC236}">
              <a16:creationId xmlns:a16="http://schemas.microsoft.com/office/drawing/2014/main" id="{AFF80589-1136-426F-B4D6-253378AF5290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45" name="Rectangle 9">
          <a:extLst>
            <a:ext uri="{FF2B5EF4-FFF2-40B4-BE49-F238E27FC236}">
              <a16:creationId xmlns:a16="http://schemas.microsoft.com/office/drawing/2014/main" id="{5B883EC2-CB10-4E64-AA14-60211C9950D1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46" name="Rectangle 18">
          <a:extLst>
            <a:ext uri="{FF2B5EF4-FFF2-40B4-BE49-F238E27FC236}">
              <a16:creationId xmlns:a16="http://schemas.microsoft.com/office/drawing/2014/main" id="{996C24E9-0F41-44B2-AC20-68B47F852983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47" name="Rectangle 21">
          <a:extLst>
            <a:ext uri="{FF2B5EF4-FFF2-40B4-BE49-F238E27FC236}">
              <a16:creationId xmlns:a16="http://schemas.microsoft.com/office/drawing/2014/main" id="{DA842742-872E-404A-857A-7333A33B8C1D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48" name="Rectangle 30">
          <a:extLst>
            <a:ext uri="{FF2B5EF4-FFF2-40B4-BE49-F238E27FC236}">
              <a16:creationId xmlns:a16="http://schemas.microsoft.com/office/drawing/2014/main" id="{3E8FC5EF-46B3-4960-99F0-F9272F4F332B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49" name="Rectangle 39">
          <a:extLst>
            <a:ext uri="{FF2B5EF4-FFF2-40B4-BE49-F238E27FC236}">
              <a16:creationId xmlns:a16="http://schemas.microsoft.com/office/drawing/2014/main" id="{37E92FAB-2968-4B13-8AD1-FB5EFFB57E5F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50" name="Rectangle 42">
          <a:extLst>
            <a:ext uri="{FF2B5EF4-FFF2-40B4-BE49-F238E27FC236}">
              <a16:creationId xmlns:a16="http://schemas.microsoft.com/office/drawing/2014/main" id="{F76A8C72-B0D9-48CA-BFCB-E2A0DFCDD24A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0</xdr:col>
      <xdr:colOff>552450</xdr:colOff>
      <xdr:row>8</xdr:row>
      <xdr:rowOff>19050</xdr:rowOff>
    </xdr:from>
    <xdr:to>
      <xdr:col>1</xdr:col>
      <xdr:colOff>38100</xdr:colOff>
      <xdr:row>8</xdr:row>
      <xdr:rowOff>238125</xdr:rowOff>
    </xdr:to>
    <xdr:sp macro="" textlink="">
      <xdr:nvSpPr>
        <xdr:cNvPr id="51" name="Rectangle 7">
          <a:extLst>
            <a:ext uri="{FF2B5EF4-FFF2-40B4-BE49-F238E27FC236}">
              <a16:creationId xmlns:a16="http://schemas.microsoft.com/office/drawing/2014/main" id="{E42FDA2E-10CB-4EDE-B9B2-2CA06FA7F673}"/>
            </a:ext>
          </a:extLst>
        </xdr:cNvPr>
        <xdr:cNvSpPr>
          <a:spLocks noChangeArrowheads="1"/>
        </xdr:cNvSpPr>
      </xdr:nvSpPr>
      <xdr:spPr bwMode="auto">
        <a:xfrm>
          <a:off x="552450" y="1390650"/>
          <a:ext cx="1714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52" name="Rectangle 9">
          <a:extLst>
            <a:ext uri="{FF2B5EF4-FFF2-40B4-BE49-F238E27FC236}">
              <a16:creationId xmlns:a16="http://schemas.microsoft.com/office/drawing/2014/main" id="{AE2737FE-CDA3-4DBF-805F-30FEF845A84A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53" name="Rectangle 18">
          <a:extLst>
            <a:ext uri="{FF2B5EF4-FFF2-40B4-BE49-F238E27FC236}">
              <a16:creationId xmlns:a16="http://schemas.microsoft.com/office/drawing/2014/main" id="{E088636D-83C7-4F8E-A287-89D846A3C887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54" name="Rectangle 21">
          <a:extLst>
            <a:ext uri="{FF2B5EF4-FFF2-40B4-BE49-F238E27FC236}">
              <a16:creationId xmlns:a16="http://schemas.microsoft.com/office/drawing/2014/main" id="{8694A5F1-F447-41FC-999E-6AF06C341BD8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55" name="Rectangle 30">
          <a:extLst>
            <a:ext uri="{FF2B5EF4-FFF2-40B4-BE49-F238E27FC236}">
              <a16:creationId xmlns:a16="http://schemas.microsoft.com/office/drawing/2014/main" id="{2B6694C2-B512-46A7-8192-A83787E6FE33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56" name="Rectangle 39">
          <a:extLst>
            <a:ext uri="{FF2B5EF4-FFF2-40B4-BE49-F238E27FC236}">
              <a16:creationId xmlns:a16="http://schemas.microsoft.com/office/drawing/2014/main" id="{3CD59812-C393-4D61-B796-CDD68426D784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57" name="Rectangle 42">
          <a:extLst>
            <a:ext uri="{FF2B5EF4-FFF2-40B4-BE49-F238E27FC236}">
              <a16:creationId xmlns:a16="http://schemas.microsoft.com/office/drawing/2014/main" id="{03FBCFEA-DE30-4F86-A815-5E0415C2ADBF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58" name="Rectangle 9">
          <a:extLst>
            <a:ext uri="{FF2B5EF4-FFF2-40B4-BE49-F238E27FC236}">
              <a16:creationId xmlns:a16="http://schemas.microsoft.com/office/drawing/2014/main" id="{E709DC69-DCA3-4EA4-9C58-BE1548A23A3C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59" name="Rectangle 18">
          <a:extLst>
            <a:ext uri="{FF2B5EF4-FFF2-40B4-BE49-F238E27FC236}">
              <a16:creationId xmlns:a16="http://schemas.microsoft.com/office/drawing/2014/main" id="{B4BFCA21-18DA-4D54-80F4-D86BBB404225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60" name="Rectangle 21">
          <a:extLst>
            <a:ext uri="{FF2B5EF4-FFF2-40B4-BE49-F238E27FC236}">
              <a16:creationId xmlns:a16="http://schemas.microsoft.com/office/drawing/2014/main" id="{F74638E3-03B8-4D8E-9C41-9005CB3131AD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61" name="Rectangle 30">
          <a:extLst>
            <a:ext uri="{FF2B5EF4-FFF2-40B4-BE49-F238E27FC236}">
              <a16:creationId xmlns:a16="http://schemas.microsoft.com/office/drawing/2014/main" id="{BE84A604-86A0-4A16-B29D-8D79D24CA381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62" name="Rectangle 39">
          <a:extLst>
            <a:ext uri="{FF2B5EF4-FFF2-40B4-BE49-F238E27FC236}">
              <a16:creationId xmlns:a16="http://schemas.microsoft.com/office/drawing/2014/main" id="{E8D812E2-63D3-459F-BA9A-5638CF989A9F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63" name="Rectangle 42">
          <a:extLst>
            <a:ext uri="{FF2B5EF4-FFF2-40B4-BE49-F238E27FC236}">
              <a16:creationId xmlns:a16="http://schemas.microsoft.com/office/drawing/2014/main" id="{6DEAA572-EA29-4639-B0A1-15B90D033441}"/>
            </a:ext>
          </a:extLst>
        </xdr:cNvPr>
        <xdr:cNvSpPr>
          <a:spLocks noChangeArrowheads="1"/>
        </xdr:cNvSpPr>
      </xdr:nvSpPr>
      <xdr:spPr bwMode="auto">
        <a:xfrm>
          <a:off x="4800600" y="17145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0</xdr:col>
      <xdr:colOff>552450</xdr:colOff>
      <xdr:row>8</xdr:row>
      <xdr:rowOff>19049</xdr:rowOff>
    </xdr:from>
    <xdr:to>
      <xdr:col>1</xdr:col>
      <xdr:colOff>38100</xdr:colOff>
      <xdr:row>10</xdr:row>
      <xdr:rowOff>57150</xdr:rowOff>
    </xdr:to>
    <xdr:sp macro="" textlink="">
      <xdr:nvSpPr>
        <xdr:cNvPr id="118" name="Rectangle 7">
          <a:extLst>
            <a:ext uri="{FF2B5EF4-FFF2-40B4-BE49-F238E27FC236}">
              <a16:creationId xmlns:a16="http://schemas.microsoft.com/office/drawing/2014/main" id="{25D6EEC9-612D-4FC4-8970-B9BFA4B443CC}"/>
            </a:ext>
          </a:extLst>
        </xdr:cNvPr>
        <xdr:cNvSpPr>
          <a:spLocks noChangeArrowheads="1"/>
        </xdr:cNvSpPr>
      </xdr:nvSpPr>
      <xdr:spPr bwMode="auto">
        <a:xfrm>
          <a:off x="552450" y="1371599"/>
          <a:ext cx="47625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533400</xdr:colOff>
      <xdr:row>11</xdr:row>
      <xdr:rowOff>0</xdr:rowOff>
    </xdr:to>
    <xdr:sp macro="" textlink="">
      <xdr:nvSpPr>
        <xdr:cNvPr id="119" name="Rectangle 8">
          <a:extLst>
            <a:ext uri="{FF2B5EF4-FFF2-40B4-BE49-F238E27FC236}">
              <a16:creationId xmlns:a16="http://schemas.microsoft.com/office/drawing/2014/main" id="{0284F813-30FD-4AD9-ABE0-35208F7A152E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5334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20" name="Rectangle 9">
          <a:extLst>
            <a:ext uri="{FF2B5EF4-FFF2-40B4-BE49-F238E27FC236}">
              <a16:creationId xmlns:a16="http://schemas.microsoft.com/office/drawing/2014/main" id="{9D1834C5-3162-44AD-9061-27C0CFD23F75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21" name="Rectangle 18">
          <a:extLst>
            <a:ext uri="{FF2B5EF4-FFF2-40B4-BE49-F238E27FC236}">
              <a16:creationId xmlns:a16="http://schemas.microsoft.com/office/drawing/2014/main" id="{0E0860F5-AA07-4F22-A75E-347BEB916B92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22" name="Rectangle 21">
          <a:extLst>
            <a:ext uri="{FF2B5EF4-FFF2-40B4-BE49-F238E27FC236}">
              <a16:creationId xmlns:a16="http://schemas.microsoft.com/office/drawing/2014/main" id="{569121BB-DC25-4320-A57C-1AD36D73FE84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23" name="Rectangle 30">
          <a:extLst>
            <a:ext uri="{FF2B5EF4-FFF2-40B4-BE49-F238E27FC236}">
              <a16:creationId xmlns:a16="http://schemas.microsoft.com/office/drawing/2014/main" id="{EFF48491-B532-46DB-BD52-DDBB7407D96C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24" name="Rectangle 39">
          <a:extLst>
            <a:ext uri="{FF2B5EF4-FFF2-40B4-BE49-F238E27FC236}">
              <a16:creationId xmlns:a16="http://schemas.microsoft.com/office/drawing/2014/main" id="{148B3A44-624A-4838-8AB9-74B5555F6B76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25" name="Rectangle 42">
          <a:extLst>
            <a:ext uri="{FF2B5EF4-FFF2-40B4-BE49-F238E27FC236}">
              <a16:creationId xmlns:a16="http://schemas.microsoft.com/office/drawing/2014/main" id="{AD095FE7-4F0C-41DE-BE2D-4DC8468928E0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26" name="Rectangle 9">
          <a:extLst>
            <a:ext uri="{FF2B5EF4-FFF2-40B4-BE49-F238E27FC236}">
              <a16:creationId xmlns:a16="http://schemas.microsoft.com/office/drawing/2014/main" id="{E051F4A3-0529-4120-9C43-B0E5D23387D3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27" name="Rectangle 18">
          <a:extLst>
            <a:ext uri="{FF2B5EF4-FFF2-40B4-BE49-F238E27FC236}">
              <a16:creationId xmlns:a16="http://schemas.microsoft.com/office/drawing/2014/main" id="{9C6797A5-2339-4FCF-9719-9BEE1A6A4154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28" name="Rectangle 21">
          <a:extLst>
            <a:ext uri="{FF2B5EF4-FFF2-40B4-BE49-F238E27FC236}">
              <a16:creationId xmlns:a16="http://schemas.microsoft.com/office/drawing/2014/main" id="{866B9E8B-B5B8-4F28-80DE-B7C4763DD2C1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29" name="Rectangle 30">
          <a:extLst>
            <a:ext uri="{FF2B5EF4-FFF2-40B4-BE49-F238E27FC236}">
              <a16:creationId xmlns:a16="http://schemas.microsoft.com/office/drawing/2014/main" id="{D747FB11-C71B-499B-B313-195B383CFF07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30" name="Rectangle 39">
          <a:extLst>
            <a:ext uri="{FF2B5EF4-FFF2-40B4-BE49-F238E27FC236}">
              <a16:creationId xmlns:a16="http://schemas.microsoft.com/office/drawing/2014/main" id="{9C48B628-B0B6-462E-86BC-43AA84F286DD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31" name="Rectangle 42">
          <a:extLst>
            <a:ext uri="{FF2B5EF4-FFF2-40B4-BE49-F238E27FC236}">
              <a16:creationId xmlns:a16="http://schemas.microsoft.com/office/drawing/2014/main" id="{B77678D5-24F5-412E-85DF-7F2225472457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0</xdr:col>
      <xdr:colOff>552450</xdr:colOff>
      <xdr:row>8</xdr:row>
      <xdr:rowOff>19050</xdr:rowOff>
    </xdr:from>
    <xdr:to>
      <xdr:col>1</xdr:col>
      <xdr:colOff>38100</xdr:colOff>
      <xdr:row>8</xdr:row>
      <xdr:rowOff>238125</xdr:rowOff>
    </xdr:to>
    <xdr:sp macro="" textlink="">
      <xdr:nvSpPr>
        <xdr:cNvPr id="132" name="Rectangle 7">
          <a:extLst>
            <a:ext uri="{FF2B5EF4-FFF2-40B4-BE49-F238E27FC236}">
              <a16:creationId xmlns:a16="http://schemas.microsoft.com/office/drawing/2014/main" id="{16839A1C-2A32-431C-9D3F-FB69D6FDA218}"/>
            </a:ext>
          </a:extLst>
        </xdr:cNvPr>
        <xdr:cNvSpPr>
          <a:spLocks noChangeArrowheads="1"/>
        </xdr:cNvSpPr>
      </xdr:nvSpPr>
      <xdr:spPr bwMode="auto">
        <a:xfrm>
          <a:off x="552450" y="1371600"/>
          <a:ext cx="476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33" name="Rectangle 9">
          <a:extLst>
            <a:ext uri="{FF2B5EF4-FFF2-40B4-BE49-F238E27FC236}">
              <a16:creationId xmlns:a16="http://schemas.microsoft.com/office/drawing/2014/main" id="{5D6553B0-DABD-4C54-9A49-0ABB42AB8915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34" name="Rectangle 18">
          <a:extLst>
            <a:ext uri="{FF2B5EF4-FFF2-40B4-BE49-F238E27FC236}">
              <a16:creationId xmlns:a16="http://schemas.microsoft.com/office/drawing/2014/main" id="{6F43AD57-A9F1-407A-92BE-0AB96D0D806C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35" name="Rectangle 21">
          <a:extLst>
            <a:ext uri="{FF2B5EF4-FFF2-40B4-BE49-F238E27FC236}">
              <a16:creationId xmlns:a16="http://schemas.microsoft.com/office/drawing/2014/main" id="{9766A75B-F801-4B13-8E7D-46C6FEAAE3BB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36" name="Rectangle 30">
          <a:extLst>
            <a:ext uri="{FF2B5EF4-FFF2-40B4-BE49-F238E27FC236}">
              <a16:creationId xmlns:a16="http://schemas.microsoft.com/office/drawing/2014/main" id="{6E31485F-1A8A-40CD-BD27-54916040BB70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37" name="Rectangle 39">
          <a:extLst>
            <a:ext uri="{FF2B5EF4-FFF2-40B4-BE49-F238E27FC236}">
              <a16:creationId xmlns:a16="http://schemas.microsoft.com/office/drawing/2014/main" id="{71A7593B-D309-4AFE-A17B-987D939135E3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38" name="Rectangle 42">
          <a:extLst>
            <a:ext uri="{FF2B5EF4-FFF2-40B4-BE49-F238E27FC236}">
              <a16:creationId xmlns:a16="http://schemas.microsoft.com/office/drawing/2014/main" id="{73BF76CD-9132-48FF-AB34-A2A211B9A2F4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39" name="Rectangle 9">
          <a:extLst>
            <a:ext uri="{FF2B5EF4-FFF2-40B4-BE49-F238E27FC236}">
              <a16:creationId xmlns:a16="http://schemas.microsoft.com/office/drawing/2014/main" id="{CA301099-DF98-4DB9-BB72-271B40532BB9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40" name="Rectangle 18">
          <a:extLst>
            <a:ext uri="{FF2B5EF4-FFF2-40B4-BE49-F238E27FC236}">
              <a16:creationId xmlns:a16="http://schemas.microsoft.com/office/drawing/2014/main" id="{C7DE74FD-D126-45FE-B97D-98A68CCB57DC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41" name="Rectangle 21">
          <a:extLst>
            <a:ext uri="{FF2B5EF4-FFF2-40B4-BE49-F238E27FC236}">
              <a16:creationId xmlns:a16="http://schemas.microsoft.com/office/drawing/2014/main" id="{958A68FF-3558-4FFA-A317-05F64584D480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42" name="Rectangle 30">
          <a:extLst>
            <a:ext uri="{FF2B5EF4-FFF2-40B4-BE49-F238E27FC236}">
              <a16:creationId xmlns:a16="http://schemas.microsoft.com/office/drawing/2014/main" id="{90D4713D-CF23-48B6-80C6-85E4FE499B4C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43" name="Rectangle 39">
          <a:extLst>
            <a:ext uri="{FF2B5EF4-FFF2-40B4-BE49-F238E27FC236}">
              <a16:creationId xmlns:a16="http://schemas.microsoft.com/office/drawing/2014/main" id="{48867F89-4690-452E-9BE7-7D566F1B5E0F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44" name="Rectangle 42">
          <a:extLst>
            <a:ext uri="{FF2B5EF4-FFF2-40B4-BE49-F238E27FC236}">
              <a16:creationId xmlns:a16="http://schemas.microsoft.com/office/drawing/2014/main" id="{EDE25772-3D06-43DE-80ED-D1326AF72161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0</xdr:col>
      <xdr:colOff>552450</xdr:colOff>
      <xdr:row>8</xdr:row>
      <xdr:rowOff>19050</xdr:rowOff>
    </xdr:from>
    <xdr:to>
      <xdr:col>1</xdr:col>
      <xdr:colOff>38100</xdr:colOff>
      <xdr:row>8</xdr:row>
      <xdr:rowOff>238125</xdr:rowOff>
    </xdr:to>
    <xdr:sp macro="" textlink="">
      <xdr:nvSpPr>
        <xdr:cNvPr id="145" name="Rectangle 7">
          <a:extLst>
            <a:ext uri="{FF2B5EF4-FFF2-40B4-BE49-F238E27FC236}">
              <a16:creationId xmlns:a16="http://schemas.microsoft.com/office/drawing/2014/main" id="{C41D9322-588F-42BE-870D-D846DE9B6DD7}"/>
            </a:ext>
          </a:extLst>
        </xdr:cNvPr>
        <xdr:cNvSpPr>
          <a:spLocks noChangeArrowheads="1"/>
        </xdr:cNvSpPr>
      </xdr:nvSpPr>
      <xdr:spPr bwMode="auto">
        <a:xfrm>
          <a:off x="552450" y="1371600"/>
          <a:ext cx="476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</a:t>
          </a:r>
        </a:p>
      </xdr:txBody>
    </xdr:sp>
    <xdr:clientData/>
  </xdr:twoCellAnchor>
  <xdr:twoCellAnchor>
    <xdr:from>
      <xdr:col>0</xdr:col>
      <xdr:colOff>552450</xdr:colOff>
      <xdr:row>8</xdr:row>
      <xdr:rowOff>19050</xdr:rowOff>
    </xdr:from>
    <xdr:to>
      <xdr:col>1</xdr:col>
      <xdr:colOff>38100</xdr:colOff>
      <xdr:row>8</xdr:row>
      <xdr:rowOff>238125</xdr:rowOff>
    </xdr:to>
    <xdr:sp macro="" textlink="">
      <xdr:nvSpPr>
        <xdr:cNvPr id="146" name="Rectangle 7">
          <a:extLst>
            <a:ext uri="{FF2B5EF4-FFF2-40B4-BE49-F238E27FC236}">
              <a16:creationId xmlns:a16="http://schemas.microsoft.com/office/drawing/2014/main" id="{038C8AEB-3085-45A1-9D0D-5B640CB371EA}"/>
            </a:ext>
          </a:extLst>
        </xdr:cNvPr>
        <xdr:cNvSpPr>
          <a:spLocks noChangeArrowheads="1"/>
        </xdr:cNvSpPr>
      </xdr:nvSpPr>
      <xdr:spPr bwMode="auto">
        <a:xfrm>
          <a:off x="552450" y="1371600"/>
          <a:ext cx="476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47" name="Rectangle 9">
          <a:extLst>
            <a:ext uri="{FF2B5EF4-FFF2-40B4-BE49-F238E27FC236}">
              <a16:creationId xmlns:a16="http://schemas.microsoft.com/office/drawing/2014/main" id="{AA9E281C-B952-4B38-9892-B158B9C697B9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48" name="Rectangle 18">
          <a:extLst>
            <a:ext uri="{FF2B5EF4-FFF2-40B4-BE49-F238E27FC236}">
              <a16:creationId xmlns:a16="http://schemas.microsoft.com/office/drawing/2014/main" id="{920577EB-553C-435E-9E28-0722EA9A8FA8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49" name="Rectangle 21">
          <a:extLst>
            <a:ext uri="{FF2B5EF4-FFF2-40B4-BE49-F238E27FC236}">
              <a16:creationId xmlns:a16="http://schemas.microsoft.com/office/drawing/2014/main" id="{170D41A1-4D43-448A-99EE-4DFF4757BA3E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50" name="Rectangle 30">
          <a:extLst>
            <a:ext uri="{FF2B5EF4-FFF2-40B4-BE49-F238E27FC236}">
              <a16:creationId xmlns:a16="http://schemas.microsoft.com/office/drawing/2014/main" id="{3556F692-4625-452B-9ADD-623B75CF3712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51" name="Rectangle 39">
          <a:extLst>
            <a:ext uri="{FF2B5EF4-FFF2-40B4-BE49-F238E27FC236}">
              <a16:creationId xmlns:a16="http://schemas.microsoft.com/office/drawing/2014/main" id="{97CDFBA6-E992-4882-A665-AF626F68C323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52" name="Rectangle 42">
          <a:extLst>
            <a:ext uri="{FF2B5EF4-FFF2-40B4-BE49-F238E27FC236}">
              <a16:creationId xmlns:a16="http://schemas.microsoft.com/office/drawing/2014/main" id="{E3C36C8C-3E65-4D38-9563-DB40A45706E0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53" name="Rectangle 9">
          <a:extLst>
            <a:ext uri="{FF2B5EF4-FFF2-40B4-BE49-F238E27FC236}">
              <a16:creationId xmlns:a16="http://schemas.microsoft.com/office/drawing/2014/main" id="{DA7943EA-D502-4367-95AE-2ED3539C170E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54" name="Rectangle 18">
          <a:extLst>
            <a:ext uri="{FF2B5EF4-FFF2-40B4-BE49-F238E27FC236}">
              <a16:creationId xmlns:a16="http://schemas.microsoft.com/office/drawing/2014/main" id="{786A9654-07B3-436B-9AAF-D282195AA87D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55" name="Rectangle 21">
          <a:extLst>
            <a:ext uri="{FF2B5EF4-FFF2-40B4-BE49-F238E27FC236}">
              <a16:creationId xmlns:a16="http://schemas.microsoft.com/office/drawing/2014/main" id="{B812708B-D910-49D5-975B-B3F2465454B9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56" name="Rectangle 30">
          <a:extLst>
            <a:ext uri="{FF2B5EF4-FFF2-40B4-BE49-F238E27FC236}">
              <a16:creationId xmlns:a16="http://schemas.microsoft.com/office/drawing/2014/main" id="{CA9C2359-3467-4DDD-A5CD-C016ED524A9C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57" name="Rectangle 39">
          <a:extLst>
            <a:ext uri="{FF2B5EF4-FFF2-40B4-BE49-F238E27FC236}">
              <a16:creationId xmlns:a16="http://schemas.microsoft.com/office/drawing/2014/main" id="{9D6436D2-46EA-4ADF-AACE-F6EB7792B88A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58" name="Rectangle 42">
          <a:extLst>
            <a:ext uri="{FF2B5EF4-FFF2-40B4-BE49-F238E27FC236}">
              <a16:creationId xmlns:a16="http://schemas.microsoft.com/office/drawing/2014/main" id="{30DEAA23-619C-4B91-8833-44730AA19252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0</xdr:col>
      <xdr:colOff>552450</xdr:colOff>
      <xdr:row>8</xdr:row>
      <xdr:rowOff>19050</xdr:rowOff>
    </xdr:from>
    <xdr:to>
      <xdr:col>1</xdr:col>
      <xdr:colOff>38100</xdr:colOff>
      <xdr:row>8</xdr:row>
      <xdr:rowOff>238125</xdr:rowOff>
    </xdr:to>
    <xdr:sp macro="" textlink="">
      <xdr:nvSpPr>
        <xdr:cNvPr id="159" name="Rectangle 7">
          <a:extLst>
            <a:ext uri="{FF2B5EF4-FFF2-40B4-BE49-F238E27FC236}">
              <a16:creationId xmlns:a16="http://schemas.microsoft.com/office/drawing/2014/main" id="{B0120ADD-E221-409A-A3B1-035EF357B5E9}"/>
            </a:ext>
          </a:extLst>
        </xdr:cNvPr>
        <xdr:cNvSpPr>
          <a:spLocks noChangeArrowheads="1"/>
        </xdr:cNvSpPr>
      </xdr:nvSpPr>
      <xdr:spPr bwMode="auto">
        <a:xfrm>
          <a:off x="552450" y="1371600"/>
          <a:ext cx="476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60" name="Rectangle 9">
          <a:extLst>
            <a:ext uri="{FF2B5EF4-FFF2-40B4-BE49-F238E27FC236}">
              <a16:creationId xmlns:a16="http://schemas.microsoft.com/office/drawing/2014/main" id="{E1A54E7B-7BE3-4053-939E-C767D726B265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61" name="Rectangle 18">
          <a:extLst>
            <a:ext uri="{FF2B5EF4-FFF2-40B4-BE49-F238E27FC236}">
              <a16:creationId xmlns:a16="http://schemas.microsoft.com/office/drawing/2014/main" id="{D0EFAB5E-F1A6-40C7-8AC4-7C557FCCE321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62" name="Rectangle 21">
          <a:extLst>
            <a:ext uri="{FF2B5EF4-FFF2-40B4-BE49-F238E27FC236}">
              <a16:creationId xmlns:a16="http://schemas.microsoft.com/office/drawing/2014/main" id="{0249CD68-58E9-40C3-B07D-255FA88FFC2F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63" name="Rectangle 30">
          <a:extLst>
            <a:ext uri="{FF2B5EF4-FFF2-40B4-BE49-F238E27FC236}">
              <a16:creationId xmlns:a16="http://schemas.microsoft.com/office/drawing/2014/main" id="{D4841B25-CA8C-48EF-A8B8-47ABFD7ED6D4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64" name="Rectangle 39">
          <a:extLst>
            <a:ext uri="{FF2B5EF4-FFF2-40B4-BE49-F238E27FC236}">
              <a16:creationId xmlns:a16="http://schemas.microsoft.com/office/drawing/2014/main" id="{73348E0A-E136-4649-ABE7-224C5CCA39A5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65" name="Rectangle 42">
          <a:extLst>
            <a:ext uri="{FF2B5EF4-FFF2-40B4-BE49-F238E27FC236}">
              <a16:creationId xmlns:a16="http://schemas.microsoft.com/office/drawing/2014/main" id="{C9D27013-82FA-4845-8F66-9C8FABCFC5A1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66" name="Rectangle 9">
          <a:extLst>
            <a:ext uri="{FF2B5EF4-FFF2-40B4-BE49-F238E27FC236}">
              <a16:creationId xmlns:a16="http://schemas.microsoft.com/office/drawing/2014/main" id="{2749990E-FEA9-41AF-8712-FE619476AE7B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67" name="Rectangle 18">
          <a:extLst>
            <a:ext uri="{FF2B5EF4-FFF2-40B4-BE49-F238E27FC236}">
              <a16:creationId xmlns:a16="http://schemas.microsoft.com/office/drawing/2014/main" id="{366FB4FE-55CB-41B9-887D-9055ADB1D8FF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68" name="Rectangle 21">
          <a:extLst>
            <a:ext uri="{FF2B5EF4-FFF2-40B4-BE49-F238E27FC236}">
              <a16:creationId xmlns:a16="http://schemas.microsoft.com/office/drawing/2014/main" id="{D0F96B31-FDEA-4F48-AD8D-F0B741BFB43A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69" name="Rectangle 30">
          <a:extLst>
            <a:ext uri="{FF2B5EF4-FFF2-40B4-BE49-F238E27FC236}">
              <a16:creationId xmlns:a16="http://schemas.microsoft.com/office/drawing/2014/main" id="{077356D6-8F4C-4EAE-804D-679041279672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70" name="Rectangle 39">
          <a:extLst>
            <a:ext uri="{FF2B5EF4-FFF2-40B4-BE49-F238E27FC236}">
              <a16:creationId xmlns:a16="http://schemas.microsoft.com/office/drawing/2014/main" id="{E1447EA8-3AFF-458B-B056-07D7ABBF4EB6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142875</xdr:rowOff>
    </xdr:to>
    <xdr:sp macro="" textlink="">
      <xdr:nvSpPr>
        <xdr:cNvPr id="171" name="Rectangle 42">
          <a:extLst>
            <a:ext uri="{FF2B5EF4-FFF2-40B4-BE49-F238E27FC236}">
              <a16:creationId xmlns:a16="http://schemas.microsoft.com/office/drawing/2014/main" id="{AA0819C8-C41D-49D9-A224-931CB5F2DFA2}"/>
            </a:ext>
          </a:extLst>
        </xdr:cNvPr>
        <xdr:cNvSpPr>
          <a:spLocks noChangeArrowheads="1"/>
        </xdr:cNvSpPr>
      </xdr:nvSpPr>
      <xdr:spPr bwMode="auto">
        <a:xfrm>
          <a:off x="5972175" y="17716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981188</xdr:colOff>
      <xdr:row>1</xdr:row>
      <xdr:rowOff>156882</xdr:rowOff>
    </xdr:from>
    <xdr:to>
      <xdr:col>2</xdr:col>
      <xdr:colOff>0</xdr:colOff>
      <xdr:row>2</xdr:row>
      <xdr:rowOff>255860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398A26-4AEA-4C0C-8C34-02A87EC73736}"/>
            </a:ext>
          </a:extLst>
        </xdr:cNvPr>
        <xdr:cNvSpPr txBox="1"/>
      </xdr:nvSpPr>
      <xdr:spPr>
        <a:xfrm>
          <a:off x="1371713" y="328332"/>
          <a:ext cx="0" cy="184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44823</xdr:colOff>
      <xdr:row>2</xdr:row>
      <xdr:rowOff>74855</xdr:rowOff>
    </xdr:from>
    <xdr:to>
      <xdr:col>1</xdr:col>
      <xdr:colOff>274304</xdr:colOff>
      <xdr:row>2</xdr:row>
      <xdr:rowOff>315000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16CF48-CB66-48C7-8ACC-C92717675B54}"/>
            </a:ext>
          </a:extLst>
        </xdr:cNvPr>
        <xdr:cNvSpPr txBox="1"/>
      </xdr:nvSpPr>
      <xdr:spPr>
        <a:xfrm>
          <a:off x="44823" y="417755"/>
          <a:ext cx="915281" cy="97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4763</xdr:rowOff>
    </xdr:from>
    <xdr:to>
      <xdr:col>2</xdr:col>
      <xdr:colOff>2382</xdr:colOff>
      <xdr:row>2</xdr:row>
      <xdr:rowOff>330995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2E1F90C-91E1-49B5-A70A-1824C84FC520}"/>
            </a:ext>
          </a:extLst>
        </xdr:cNvPr>
        <xdr:cNvCxnSpPr/>
      </xdr:nvCxnSpPr>
      <xdr:spPr>
        <a:xfrm flipH="1" flipV="1">
          <a:off x="0" y="347663"/>
          <a:ext cx="1373982" cy="164307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981188</xdr:colOff>
      <xdr:row>1</xdr:row>
      <xdr:rowOff>156882</xdr:rowOff>
    </xdr:from>
    <xdr:to>
      <xdr:col>2</xdr:col>
      <xdr:colOff>0</xdr:colOff>
      <xdr:row>2</xdr:row>
      <xdr:rowOff>255860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086048C-97AC-4E81-BCED-3A19B8188F86}"/>
            </a:ext>
          </a:extLst>
        </xdr:cNvPr>
        <xdr:cNvSpPr txBox="1"/>
      </xdr:nvSpPr>
      <xdr:spPr>
        <a:xfrm>
          <a:off x="1324088" y="423582"/>
          <a:ext cx="514237" cy="270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44823</xdr:colOff>
      <xdr:row>2</xdr:row>
      <xdr:rowOff>74855</xdr:rowOff>
    </xdr:from>
    <xdr:to>
      <xdr:col>1</xdr:col>
      <xdr:colOff>274304</xdr:colOff>
      <xdr:row>2</xdr:row>
      <xdr:rowOff>315000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94DE3D6-9EAF-4F84-89F5-535B97B3D6E1}"/>
            </a:ext>
          </a:extLst>
        </xdr:cNvPr>
        <xdr:cNvSpPr txBox="1"/>
      </xdr:nvSpPr>
      <xdr:spPr>
        <a:xfrm>
          <a:off x="44823" y="513005"/>
          <a:ext cx="572381" cy="240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4763</xdr:rowOff>
    </xdr:from>
    <xdr:to>
      <xdr:col>2</xdr:col>
      <xdr:colOff>2382</xdr:colOff>
      <xdr:row>2</xdr:row>
      <xdr:rowOff>330995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95507D0E-936B-459B-A16F-4D11881E6B34}"/>
            </a:ext>
          </a:extLst>
        </xdr:cNvPr>
        <xdr:cNvCxnSpPr/>
      </xdr:nvCxnSpPr>
      <xdr:spPr>
        <a:xfrm flipH="1" flipV="1">
          <a:off x="0" y="442913"/>
          <a:ext cx="1840707" cy="326232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581025</xdr:colOff>
      <xdr:row>2</xdr:row>
      <xdr:rowOff>38100</xdr:rowOff>
    </xdr:from>
    <xdr:to>
      <xdr:col>11</xdr:col>
      <xdr:colOff>47625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94270C7-0330-41E3-93F7-EE0B9D333CB1}"/>
            </a:ext>
          </a:extLst>
        </xdr:cNvPr>
        <xdr:cNvSpPr>
          <a:spLocks noChangeArrowheads="1"/>
        </xdr:cNvSpPr>
      </xdr:nvSpPr>
      <xdr:spPr bwMode="auto">
        <a:xfrm>
          <a:off x="7439025" y="514350"/>
          <a:ext cx="1524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10</xdr:col>
      <xdr:colOff>28575</xdr:colOff>
      <xdr:row>2</xdr:row>
      <xdr:rowOff>180975</xdr:rowOff>
    </xdr:from>
    <xdr:to>
      <xdr:col>10</xdr:col>
      <xdr:colOff>533400</xdr:colOff>
      <xdr:row>3</xdr:row>
      <xdr:rowOff>123825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34DE83F-7B92-4768-9A48-9F1F1E8B1C19}"/>
            </a:ext>
          </a:extLst>
        </xdr:cNvPr>
        <xdr:cNvSpPr>
          <a:spLocks noChangeArrowheads="1"/>
        </xdr:cNvSpPr>
      </xdr:nvSpPr>
      <xdr:spPr bwMode="auto">
        <a:xfrm>
          <a:off x="6886575" y="657225"/>
          <a:ext cx="504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  <xdr:twoCellAnchor>
    <xdr:from>
      <xdr:col>22</xdr:col>
      <xdr:colOff>105508</xdr:colOff>
      <xdr:row>2</xdr:row>
      <xdr:rowOff>216144</xdr:rowOff>
    </xdr:from>
    <xdr:to>
      <xdr:col>22</xdr:col>
      <xdr:colOff>591283</xdr:colOff>
      <xdr:row>4</xdr:row>
      <xdr:rowOff>168519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7162A72D-D2A5-4C7C-9B7A-D59E2A6AA3E2}"/>
            </a:ext>
          </a:extLst>
        </xdr:cNvPr>
        <xdr:cNvSpPr>
          <a:spLocks noChangeArrowheads="1"/>
        </xdr:cNvSpPr>
      </xdr:nvSpPr>
      <xdr:spPr bwMode="auto">
        <a:xfrm>
          <a:off x="15193108" y="692394"/>
          <a:ext cx="485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10</xdr:col>
      <xdr:colOff>581025</xdr:colOff>
      <xdr:row>2</xdr:row>
      <xdr:rowOff>38100</xdr:rowOff>
    </xdr:from>
    <xdr:to>
      <xdr:col>11</xdr:col>
      <xdr:colOff>47625</xdr:colOff>
      <xdr:row>4</xdr:row>
      <xdr:rowOff>0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AC5A81A6-6A3C-496D-B91F-F65E4667F108}"/>
            </a:ext>
          </a:extLst>
        </xdr:cNvPr>
        <xdr:cNvSpPr>
          <a:spLocks noChangeArrowheads="1"/>
        </xdr:cNvSpPr>
      </xdr:nvSpPr>
      <xdr:spPr bwMode="auto">
        <a:xfrm>
          <a:off x="7439025" y="514350"/>
          <a:ext cx="1524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22</xdr:col>
      <xdr:colOff>523875</xdr:colOff>
      <xdr:row>2</xdr:row>
      <xdr:rowOff>19050</xdr:rowOff>
    </xdr:from>
    <xdr:to>
      <xdr:col>23</xdr:col>
      <xdr:colOff>0</xdr:colOff>
      <xdr:row>3</xdr:row>
      <xdr:rowOff>28575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B7BA49A9-6FC5-40CD-A410-8A5889D0C0AD}"/>
            </a:ext>
          </a:extLst>
        </xdr:cNvPr>
        <xdr:cNvSpPr>
          <a:spLocks noChangeArrowheads="1"/>
        </xdr:cNvSpPr>
      </xdr:nvSpPr>
      <xdr:spPr bwMode="auto">
        <a:xfrm>
          <a:off x="15611475" y="495300"/>
          <a:ext cx="1619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年</a:t>
          </a:r>
          <a:r>
            <a:rPr lang="ja-JP" altLang="en-US" sz="1100" b="0" i="0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度</a:t>
          </a:r>
        </a:p>
      </xdr:txBody>
    </xdr:sp>
    <xdr:clientData/>
  </xdr:twoCellAnchor>
  <xdr:twoCellAnchor>
    <xdr:from>
      <xdr:col>10</xdr:col>
      <xdr:colOff>581025</xdr:colOff>
      <xdr:row>2</xdr:row>
      <xdr:rowOff>38100</xdr:rowOff>
    </xdr:from>
    <xdr:to>
      <xdr:col>11</xdr:col>
      <xdr:colOff>47625</xdr:colOff>
      <xdr:row>4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8475F097-33AF-4EE5-B789-5FEA9DA3CF3E}"/>
            </a:ext>
          </a:extLst>
        </xdr:cNvPr>
        <xdr:cNvSpPr>
          <a:spLocks noChangeArrowheads="1"/>
        </xdr:cNvSpPr>
      </xdr:nvSpPr>
      <xdr:spPr bwMode="auto">
        <a:xfrm>
          <a:off x="7439025" y="514350"/>
          <a:ext cx="152400" cy="438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10</xdr:col>
      <xdr:colOff>28575</xdr:colOff>
      <xdr:row>2</xdr:row>
      <xdr:rowOff>180975</xdr:rowOff>
    </xdr:from>
    <xdr:to>
      <xdr:col>10</xdr:col>
      <xdr:colOff>533400</xdr:colOff>
      <xdr:row>3</xdr:row>
      <xdr:rowOff>123825</xdr:rowOff>
    </xdr:to>
    <xdr:sp macro="" textlink="">
      <xdr:nvSpPr>
        <xdr:cNvPr id="8" name="Rectangle 2">
          <a:extLst>
            <a:ext uri="{FF2B5EF4-FFF2-40B4-BE49-F238E27FC236}">
              <a16:creationId xmlns:a16="http://schemas.microsoft.com/office/drawing/2014/main" id="{E8ED444C-8B5D-49CF-9B7E-B8D73905109F}"/>
            </a:ext>
          </a:extLst>
        </xdr:cNvPr>
        <xdr:cNvSpPr>
          <a:spLocks noChangeArrowheads="1"/>
        </xdr:cNvSpPr>
      </xdr:nvSpPr>
      <xdr:spPr bwMode="auto">
        <a:xfrm>
          <a:off x="6886575" y="657225"/>
          <a:ext cx="50482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  <xdr:twoCellAnchor>
    <xdr:from>
      <xdr:col>10</xdr:col>
      <xdr:colOff>581025</xdr:colOff>
      <xdr:row>2</xdr:row>
      <xdr:rowOff>38100</xdr:rowOff>
    </xdr:from>
    <xdr:to>
      <xdr:col>11</xdr:col>
      <xdr:colOff>47625</xdr:colOff>
      <xdr:row>4</xdr:row>
      <xdr:rowOff>0</xdr:rowOff>
    </xdr:to>
    <xdr:sp macro="" textlink="">
      <xdr:nvSpPr>
        <xdr:cNvPr id="9" name="Rectangle 5">
          <a:extLst>
            <a:ext uri="{FF2B5EF4-FFF2-40B4-BE49-F238E27FC236}">
              <a16:creationId xmlns:a16="http://schemas.microsoft.com/office/drawing/2014/main" id="{36A927AE-9FF4-4FEE-A33B-9432EDAD5265}"/>
            </a:ext>
          </a:extLst>
        </xdr:cNvPr>
        <xdr:cNvSpPr>
          <a:spLocks noChangeArrowheads="1"/>
        </xdr:cNvSpPr>
      </xdr:nvSpPr>
      <xdr:spPr bwMode="auto">
        <a:xfrm>
          <a:off x="7439025" y="514350"/>
          <a:ext cx="152400" cy="438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1</xdr:col>
      <xdr:colOff>514351</xdr:colOff>
      <xdr:row>1</xdr:row>
      <xdr:rowOff>210671</xdr:rowOff>
    </xdr:from>
    <xdr:to>
      <xdr:col>2</xdr:col>
      <xdr:colOff>89647</xdr:colOff>
      <xdr:row>3</xdr:row>
      <xdr:rowOff>19050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CAE5D6D-7CC0-4704-85EB-96C9A2B3132B}"/>
            </a:ext>
          </a:extLst>
        </xdr:cNvPr>
        <xdr:cNvSpPr txBox="1"/>
      </xdr:nvSpPr>
      <xdr:spPr>
        <a:xfrm>
          <a:off x="1200151" y="448796"/>
          <a:ext cx="261096" cy="2846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33618</xdr:rowOff>
    </xdr:from>
    <xdr:to>
      <xdr:col>1</xdr:col>
      <xdr:colOff>212911</xdr:colOff>
      <xdr:row>2</xdr:row>
      <xdr:rowOff>228600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E482909-8282-4CAE-AB8A-299FD265F68F}"/>
            </a:ext>
          </a:extLst>
        </xdr:cNvPr>
        <xdr:cNvSpPr txBox="1"/>
      </xdr:nvSpPr>
      <xdr:spPr>
        <a:xfrm>
          <a:off x="0" y="509868"/>
          <a:ext cx="898711" cy="194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2381</xdr:colOff>
      <xdr:row>2</xdr:row>
      <xdr:rowOff>4763</xdr:rowOff>
    </xdr:from>
    <xdr:to>
      <xdr:col>2</xdr:col>
      <xdr:colOff>4764</xdr:colOff>
      <xdr:row>3</xdr:row>
      <xdr:rowOff>1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500C050-EADC-4134-B60F-A9750710200C}"/>
            </a:ext>
          </a:extLst>
        </xdr:cNvPr>
        <xdr:cNvCxnSpPr/>
      </xdr:nvCxnSpPr>
      <xdr:spPr>
        <a:xfrm flipH="1" flipV="1">
          <a:off x="2381" y="481013"/>
          <a:ext cx="1373983" cy="233363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514351</xdr:colOff>
      <xdr:row>1</xdr:row>
      <xdr:rowOff>210671</xdr:rowOff>
    </xdr:from>
    <xdr:to>
      <xdr:col>2</xdr:col>
      <xdr:colOff>89647</xdr:colOff>
      <xdr:row>3</xdr:row>
      <xdr:rowOff>19050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2D07415-1925-4074-989B-CBDBFCCBB975}"/>
            </a:ext>
          </a:extLst>
        </xdr:cNvPr>
        <xdr:cNvSpPr txBox="1"/>
      </xdr:nvSpPr>
      <xdr:spPr>
        <a:xfrm>
          <a:off x="809626" y="477371"/>
          <a:ext cx="518271" cy="294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33618</xdr:rowOff>
    </xdr:from>
    <xdr:to>
      <xdr:col>1</xdr:col>
      <xdr:colOff>212911</xdr:colOff>
      <xdr:row>2</xdr:row>
      <xdr:rowOff>228600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98262CE-4F40-4972-8F9B-12AD5FA99421}"/>
            </a:ext>
          </a:extLst>
        </xdr:cNvPr>
        <xdr:cNvSpPr txBox="1"/>
      </xdr:nvSpPr>
      <xdr:spPr>
        <a:xfrm>
          <a:off x="0" y="538443"/>
          <a:ext cx="508186" cy="194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2381</xdr:colOff>
      <xdr:row>2</xdr:row>
      <xdr:rowOff>4763</xdr:rowOff>
    </xdr:from>
    <xdr:to>
      <xdr:col>2</xdr:col>
      <xdr:colOff>4764</xdr:colOff>
      <xdr:row>3</xdr:row>
      <xdr:rowOff>1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68B4B3E8-DCB2-433E-BE15-B1575E8F4F2C}"/>
            </a:ext>
          </a:extLst>
        </xdr:cNvPr>
        <xdr:cNvCxnSpPr/>
      </xdr:nvCxnSpPr>
      <xdr:spPr>
        <a:xfrm flipH="1" flipV="1">
          <a:off x="2381" y="509588"/>
          <a:ext cx="1240633" cy="242888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581025</xdr:colOff>
      <xdr:row>2</xdr:row>
      <xdr:rowOff>38100</xdr:rowOff>
    </xdr:from>
    <xdr:to>
      <xdr:col>11</xdr:col>
      <xdr:colOff>47625</xdr:colOff>
      <xdr:row>4</xdr:row>
      <xdr:rowOff>0</xdr:rowOff>
    </xdr:to>
    <xdr:sp macro="" textlink="">
      <xdr:nvSpPr>
        <xdr:cNvPr id="25" name="Rectangle 1">
          <a:extLst>
            <a:ext uri="{FF2B5EF4-FFF2-40B4-BE49-F238E27FC236}">
              <a16:creationId xmlns:a16="http://schemas.microsoft.com/office/drawing/2014/main" id="{B1E46AC6-0E4E-4091-9B6C-CDDFD63D99CC}"/>
            </a:ext>
          </a:extLst>
        </xdr:cNvPr>
        <xdr:cNvSpPr>
          <a:spLocks noChangeArrowheads="1"/>
        </xdr:cNvSpPr>
      </xdr:nvSpPr>
      <xdr:spPr bwMode="auto">
        <a:xfrm>
          <a:off x="7696200" y="542925"/>
          <a:ext cx="5048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10</xdr:col>
      <xdr:colOff>28575</xdr:colOff>
      <xdr:row>2</xdr:row>
      <xdr:rowOff>180975</xdr:rowOff>
    </xdr:from>
    <xdr:to>
      <xdr:col>10</xdr:col>
      <xdr:colOff>533400</xdr:colOff>
      <xdr:row>3</xdr:row>
      <xdr:rowOff>123825</xdr:rowOff>
    </xdr:to>
    <xdr:sp macro="" textlink="">
      <xdr:nvSpPr>
        <xdr:cNvPr id="26" name="Rectangle 2">
          <a:extLst>
            <a:ext uri="{FF2B5EF4-FFF2-40B4-BE49-F238E27FC236}">
              <a16:creationId xmlns:a16="http://schemas.microsoft.com/office/drawing/2014/main" id="{691DA926-8211-43E6-961C-E73CBC580AB3}"/>
            </a:ext>
          </a:extLst>
        </xdr:cNvPr>
        <xdr:cNvSpPr>
          <a:spLocks noChangeArrowheads="1"/>
        </xdr:cNvSpPr>
      </xdr:nvSpPr>
      <xdr:spPr bwMode="auto">
        <a:xfrm>
          <a:off x="7143750" y="685800"/>
          <a:ext cx="504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  <xdr:twoCellAnchor>
    <xdr:from>
      <xdr:col>10</xdr:col>
      <xdr:colOff>581025</xdr:colOff>
      <xdr:row>2</xdr:row>
      <xdr:rowOff>38100</xdr:rowOff>
    </xdr:from>
    <xdr:to>
      <xdr:col>11</xdr:col>
      <xdr:colOff>47625</xdr:colOff>
      <xdr:row>4</xdr:row>
      <xdr:rowOff>0</xdr:rowOff>
    </xdr:to>
    <xdr:sp macro="" textlink="">
      <xdr:nvSpPr>
        <xdr:cNvPr id="27" name="Rectangle 5">
          <a:extLst>
            <a:ext uri="{FF2B5EF4-FFF2-40B4-BE49-F238E27FC236}">
              <a16:creationId xmlns:a16="http://schemas.microsoft.com/office/drawing/2014/main" id="{9C34DF94-EE4B-4456-A7FB-E151CB434D04}"/>
            </a:ext>
          </a:extLst>
        </xdr:cNvPr>
        <xdr:cNvSpPr>
          <a:spLocks noChangeArrowheads="1"/>
        </xdr:cNvSpPr>
      </xdr:nvSpPr>
      <xdr:spPr bwMode="auto">
        <a:xfrm>
          <a:off x="7696200" y="542925"/>
          <a:ext cx="5048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10</xdr:col>
      <xdr:colOff>581025</xdr:colOff>
      <xdr:row>2</xdr:row>
      <xdr:rowOff>38100</xdr:rowOff>
    </xdr:from>
    <xdr:to>
      <xdr:col>11</xdr:col>
      <xdr:colOff>47625</xdr:colOff>
      <xdr:row>4</xdr:row>
      <xdr:rowOff>0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544E8FA3-B56D-4092-BFE0-E78DE52BC664}"/>
            </a:ext>
          </a:extLst>
        </xdr:cNvPr>
        <xdr:cNvSpPr>
          <a:spLocks noChangeArrowheads="1"/>
        </xdr:cNvSpPr>
      </xdr:nvSpPr>
      <xdr:spPr bwMode="auto">
        <a:xfrm>
          <a:off x="7696200" y="542925"/>
          <a:ext cx="50482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10</xdr:col>
      <xdr:colOff>28575</xdr:colOff>
      <xdr:row>2</xdr:row>
      <xdr:rowOff>180975</xdr:rowOff>
    </xdr:from>
    <xdr:to>
      <xdr:col>10</xdr:col>
      <xdr:colOff>533400</xdr:colOff>
      <xdr:row>3</xdr:row>
      <xdr:rowOff>123825</xdr:rowOff>
    </xdr:to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id="{B783EA13-A623-4225-9459-D4A177EBFF6D}"/>
            </a:ext>
          </a:extLst>
        </xdr:cNvPr>
        <xdr:cNvSpPr>
          <a:spLocks noChangeArrowheads="1"/>
        </xdr:cNvSpPr>
      </xdr:nvSpPr>
      <xdr:spPr bwMode="auto">
        <a:xfrm>
          <a:off x="7143750" y="685800"/>
          <a:ext cx="504825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  <xdr:twoCellAnchor>
    <xdr:from>
      <xdr:col>10</xdr:col>
      <xdr:colOff>581025</xdr:colOff>
      <xdr:row>2</xdr:row>
      <xdr:rowOff>38100</xdr:rowOff>
    </xdr:from>
    <xdr:to>
      <xdr:col>11</xdr:col>
      <xdr:colOff>47625</xdr:colOff>
      <xdr:row>4</xdr:row>
      <xdr:rowOff>0</xdr:rowOff>
    </xdr:to>
    <xdr:sp macro="" textlink="">
      <xdr:nvSpPr>
        <xdr:cNvPr id="30" name="Rectangle 5">
          <a:extLst>
            <a:ext uri="{FF2B5EF4-FFF2-40B4-BE49-F238E27FC236}">
              <a16:creationId xmlns:a16="http://schemas.microsoft.com/office/drawing/2014/main" id="{EA009F7D-44A9-4C26-AE09-4B165261DA35}"/>
            </a:ext>
          </a:extLst>
        </xdr:cNvPr>
        <xdr:cNvSpPr>
          <a:spLocks noChangeArrowheads="1"/>
        </xdr:cNvSpPr>
      </xdr:nvSpPr>
      <xdr:spPr bwMode="auto">
        <a:xfrm>
          <a:off x="7696200" y="542925"/>
          <a:ext cx="50482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22</xdr:col>
      <xdr:colOff>105508</xdr:colOff>
      <xdr:row>2</xdr:row>
      <xdr:rowOff>216144</xdr:rowOff>
    </xdr:from>
    <xdr:to>
      <xdr:col>22</xdr:col>
      <xdr:colOff>591283</xdr:colOff>
      <xdr:row>4</xdr:row>
      <xdr:rowOff>168519</xdr:rowOff>
    </xdr:to>
    <xdr:sp macro="" textlink="">
      <xdr:nvSpPr>
        <xdr:cNvPr id="33" name="Rectangle 4">
          <a:extLst>
            <a:ext uri="{FF2B5EF4-FFF2-40B4-BE49-F238E27FC236}">
              <a16:creationId xmlns:a16="http://schemas.microsoft.com/office/drawing/2014/main" id="{7338BB8F-4E54-4BC9-B430-6F6DB9A3F9C2}"/>
            </a:ext>
          </a:extLst>
        </xdr:cNvPr>
        <xdr:cNvSpPr>
          <a:spLocks noChangeArrowheads="1"/>
        </xdr:cNvSpPr>
      </xdr:nvSpPr>
      <xdr:spPr bwMode="auto">
        <a:xfrm>
          <a:off x="14278708" y="720969"/>
          <a:ext cx="485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22</xdr:col>
      <xdr:colOff>523875</xdr:colOff>
      <xdr:row>2</xdr:row>
      <xdr:rowOff>19050</xdr:rowOff>
    </xdr:from>
    <xdr:to>
      <xdr:col>23</xdr:col>
      <xdr:colOff>0</xdr:colOff>
      <xdr:row>3</xdr:row>
      <xdr:rowOff>28575</xdr:rowOff>
    </xdr:to>
    <xdr:sp macro="" textlink="">
      <xdr:nvSpPr>
        <xdr:cNvPr id="34" name="Rectangle 6">
          <a:extLst>
            <a:ext uri="{FF2B5EF4-FFF2-40B4-BE49-F238E27FC236}">
              <a16:creationId xmlns:a16="http://schemas.microsoft.com/office/drawing/2014/main" id="{4E0F4036-4444-41F9-8FB4-7B0E1BE2A23C}"/>
            </a:ext>
          </a:extLst>
        </xdr:cNvPr>
        <xdr:cNvSpPr>
          <a:spLocks noChangeArrowheads="1"/>
        </xdr:cNvSpPr>
      </xdr:nvSpPr>
      <xdr:spPr bwMode="auto">
        <a:xfrm>
          <a:off x="14697075" y="523875"/>
          <a:ext cx="4381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年</a:t>
          </a:r>
          <a:r>
            <a:rPr lang="ja-JP" altLang="en-US" sz="1100" b="0" i="0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度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</xdr:row>
      <xdr:rowOff>142876</xdr:rowOff>
    </xdr:from>
    <xdr:to>
      <xdr:col>3</xdr:col>
      <xdr:colOff>171450</xdr:colOff>
      <xdr:row>2</xdr:row>
      <xdr:rowOff>257176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AF0DE9-5ABD-446C-8C49-3582C021654B}"/>
            </a:ext>
          </a:extLst>
        </xdr:cNvPr>
        <xdr:cNvSpPr txBox="1"/>
      </xdr:nvSpPr>
      <xdr:spPr>
        <a:xfrm>
          <a:off x="800100" y="314326"/>
          <a:ext cx="14287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区　分</a:t>
          </a:r>
        </a:p>
      </xdr:txBody>
    </xdr:sp>
    <xdr:clientData/>
  </xdr:twoCellAnchor>
  <xdr:twoCellAnchor>
    <xdr:from>
      <xdr:col>0</xdr:col>
      <xdr:colOff>5363</xdr:colOff>
      <xdr:row>2</xdr:row>
      <xdr:rowOff>2682</xdr:rowOff>
    </xdr:from>
    <xdr:to>
      <xdr:col>3</xdr:col>
      <xdr:colOff>4646</xdr:colOff>
      <xdr:row>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7FA3F7B-782F-485F-BE3E-81341E4E86A2}"/>
            </a:ext>
          </a:extLst>
        </xdr:cNvPr>
        <xdr:cNvCxnSpPr/>
      </xdr:nvCxnSpPr>
      <xdr:spPr>
        <a:xfrm flipH="1" flipV="1">
          <a:off x="5363" y="345582"/>
          <a:ext cx="2056683" cy="34021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B7C4E60A-FE08-45AD-BC59-04B6295258EE}"/>
            </a:ext>
          </a:extLst>
        </xdr:cNvPr>
        <xdr:cNvSpPr txBox="1">
          <a:spLocks noChangeArrowheads="1"/>
        </xdr:cNvSpPr>
      </xdr:nvSpPr>
      <xdr:spPr bwMode="auto">
        <a:xfrm>
          <a:off x="47625" y="1543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19C07D23-79AB-4731-BBB6-598E5D7F5BE9}"/>
            </a:ext>
          </a:extLst>
        </xdr:cNvPr>
        <xdr:cNvSpPr txBox="1">
          <a:spLocks noChangeArrowheads="1"/>
        </xdr:cNvSpPr>
      </xdr:nvSpPr>
      <xdr:spPr bwMode="auto">
        <a:xfrm>
          <a:off x="971550" y="154305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C47B3B32-1280-465C-8C2E-52B513F4C00F}"/>
            </a:ext>
          </a:extLst>
        </xdr:cNvPr>
        <xdr:cNvSpPr txBox="1">
          <a:spLocks noChangeArrowheads="1"/>
        </xdr:cNvSpPr>
      </xdr:nvSpPr>
      <xdr:spPr bwMode="auto">
        <a:xfrm>
          <a:off x="47625" y="1543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4ED9D480-0965-4591-9180-FC70A20314A9}"/>
            </a:ext>
          </a:extLst>
        </xdr:cNvPr>
        <xdr:cNvSpPr txBox="1">
          <a:spLocks noChangeArrowheads="1"/>
        </xdr:cNvSpPr>
      </xdr:nvSpPr>
      <xdr:spPr bwMode="auto">
        <a:xfrm>
          <a:off x="971550" y="154305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74DC57E3-CA72-4011-8CB9-4AA4622F8B5F}"/>
            </a:ext>
          </a:extLst>
        </xdr:cNvPr>
        <xdr:cNvSpPr txBox="1">
          <a:spLocks noChangeArrowheads="1"/>
        </xdr:cNvSpPr>
      </xdr:nvSpPr>
      <xdr:spPr bwMode="auto">
        <a:xfrm>
          <a:off x="47625" y="1543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7" name="Text Box 14">
          <a:extLst>
            <a:ext uri="{FF2B5EF4-FFF2-40B4-BE49-F238E27FC236}">
              <a16:creationId xmlns:a16="http://schemas.microsoft.com/office/drawing/2014/main" id="{AF3C716C-3361-453A-A42E-3F10E6DC2D0A}"/>
            </a:ext>
          </a:extLst>
        </xdr:cNvPr>
        <xdr:cNvSpPr txBox="1">
          <a:spLocks noChangeArrowheads="1"/>
        </xdr:cNvSpPr>
      </xdr:nvSpPr>
      <xdr:spPr bwMode="auto">
        <a:xfrm>
          <a:off x="971550" y="154305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47DD3705-FD4C-4018-A818-3FFF1C29AC1E}"/>
            </a:ext>
          </a:extLst>
        </xdr:cNvPr>
        <xdr:cNvSpPr txBox="1">
          <a:spLocks noChangeArrowheads="1"/>
        </xdr:cNvSpPr>
      </xdr:nvSpPr>
      <xdr:spPr bwMode="auto">
        <a:xfrm>
          <a:off x="47625" y="1543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2EF184CB-7B98-424F-9FA0-FB2BC76B3960}"/>
            </a:ext>
          </a:extLst>
        </xdr:cNvPr>
        <xdr:cNvSpPr txBox="1">
          <a:spLocks noChangeArrowheads="1"/>
        </xdr:cNvSpPr>
      </xdr:nvSpPr>
      <xdr:spPr bwMode="auto">
        <a:xfrm>
          <a:off x="971550" y="154305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65B6BC71-6388-433B-8316-0B49405943C9}"/>
            </a:ext>
          </a:extLst>
        </xdr:cNvPr>
        <xdr:cNvSpPr txBox="1">
          <a:spLocks noChangeArrowheads="1"/>
        </xdr:cNvSpPr>
      </xdr:nvSpPr>
      <xdr:spPr bwMode="auto">
        <a:xfrm>
          <a:off x="47625" y="1543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875535ED-57CC-4783-8D61-052FCFA57BA4}"/>
            </a:ext>
          </a:extLst>
        </xdr:cNvPr>
        <xdr:cNvSpPr txBox="1">
          <a:spLocks noChangeArrowheads="1"/>
        </xdr:cNvSpPr>
      </xdr:nvSpPr>
      <xdr:spPr bwMode="auto">
        <a:xfrm>
          <a:off x="971550" y="154305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76AEBE14-841D-4114-8A29-1078173A3708}"/>
            </a:ext>
          </a:extLst>
        </xdr:cNvPr>
        <xdr:cNvSpPr txBox="1">
          <a:spLocks noChangeArrowheads="1"/>
        </xdr:cNvSpPr>
      </xdr:nvSpPr>
      <xdr:spPr bwMode="auto">
        <a:xfrm>
          <a:off x="47625" y="1543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8B3F6FD2-D7CB-4CA8-9F98-0375663E24DB}"/>
            </a:ext>
          </a:extLst>
        </xdr:cNvPr>
        <xdr:cNvSpPr txBox="1">
          <a:spLocks noChangeArrowheads="1"/>
        </xdr:cNvSpPr>
      </xdr:nvSpPr>
      <xdr:spPr bwMode="auto">
        <a:xfrm>
          <a:off x="971550" y="154305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E6264CCC-CC6D-4A02-817B-4440BD212DF9}"/>
            </a:ext>
          </a:extLst>
        </xdr:cNvPr>
        <xdr:cNvSpPr txBox="1">
          <a:spLocks noChangeArrowheads="1"/>
        </xdr:cNvSpPr>
      </xdr:nvSpPr>
      <xdr:spPr bwMode="auto">
        <a:xfrm>
          <a:off x="47625" y="1543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B9DA5E9-ED42-406C-8635-53ACBEAAEE6C}"/>
            </a:ext>
          </a:extLst>
        </xdr:cNvPr>
        <xdr:cNvSpPr txBox="1">
          <a:spLocks noChangeArrowheads="1"/>
        </xdr:cNvSpPr>
      </xdr:nvSpPr>
      <xdr:spPr bwMode="auto">
        <a:xfrm>
          <a:off x="971550" y="154305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E52AF7DE-B770-4657-A639-6E166FFD9BEA}"/>
            </a:ext>
          </a:extLst>
        </xdr:cNvPr>
        <xdr:cNvSpPr txBox="1">
          <a:spLocks noChangeArrowheads="1"/>
        </xdr:cNvSpPr>
      </xdr:nvSpPr>
      <xdr:spPr bwMode="auto">
        <a:xfrm>
          <a:off x="47625" y="1543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E8836E39-89AB-493B-89C4-590AB7693DDF}"/>
            </a:ext>
          </a:extLst>
        </xdr:cNvPr>
        <xdr:cNvSpPr txBox="1">
          <a:spLocks noChangeArrowheads="1"/>
        </xdr:cNvSpPr>
      </xdr:nvSpPr>
      <xdr:spPr bwMode="auto">
        <a:xfrm>
          <a:off x="971550" y="154305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47624</xdr:colOff>
      <xdr:row>3</xdr:row>
      <xdr:rowOff>0</xdr:rowOff>
    </xdr:from>
    <xdr:to>
      <xdr:col>1</xdr:col>
      <xdr:colOff>201705</xdr:colOff>
      <xdr:row>3</xdr:row>
      <xdr:rowOff>193862</xdr:rowOff>
    </xdr:to>
    <xdr:sp macro="" textlink="">
      <xdr:nvSpPr>
        <xdr:cNvPr id="18" name="Text Box 11">
          <a:extLst>
            <a:ext uri="{FF2B5EF4-FFF2-40B4-BE49-F238E27FC236}">
              <a16:creationId xmlns:a16="http://schemas.microsoft.com/office/drawing/2014/main" id="{FB8A88FE-FC78-4EB0-8D7C-19F6164E9CF3}"/>
            </a:ext>
          </a:extLst>
        </xdr:cNvPr>
        <xdr:cNvSpPr txBox="1">
          <a:spLocks noChangeArrowheads="1"/>
        </xdr:cNvSpPr>
      </xdr:nvSpPr>
      <xdr:spPr bwMode="auto">
        <a:xfrm>
          <a:off x="47624" y="514350"/>
          <a:ext cx="839881" cy="17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14</xdr:col>
      <xdr:colOff>47624</xdr:colOff>
      <xdr:row>3</xdr:row>
      <xdr:rowOff>9525</xdr:rowOff>
    </xdr:from>
    <xdr:to>
      <xdr:col>15</xdr:col>
      <xdr:colOff>201705</xdr:colOff>
      <xdr:row>3</xdr:row>
      <xdr:rowOff>203387</xdr:rowOff>
    </xdr:to>
    <xdr:sp macro="" textlink="">
      <xdr:nvSpPr>
        <xdr:cNvPr id="19" name="Text Box 11">
          <a:extLst>
            <a:ext uri="{FF2B5EF4-FFF2-40B4-BE49-F238E27FC236}">
              <a16:creationId xmlns:a16="http://schemas.microsoft.com/office/drawing/2014/main" id="{105055CB-2030-4975-96F2-6A4ADACF2D47}"/>
            </a:ext>
          </a:extLst>
        </xdr:cNvPr>
        <xdr:cNvSpPr txBox="1">
          <a:spLocks noChangeArrowheads="1"/>
        </xdr:cNvSpPr>
      </xdr:nvSpPr>
      <xdr:spPr bwMode="auto">
        <a:xfrm>
          <a:off x="9648824" y="523875"/>
          <a:ext cx="839881" cy="165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15</xdr:col>
      <xdr:colOff>619125</xdr:colOff>
      <xdr:row>0</xdr:row>
      <xdr:rowOff>304800</xdr:rowOff>
    </xdr:from>
    <xdr:to>
      <xdr:col>16</xdr:col>
      <xdr:colOff>304800</xdr:colOff>
      <xdr:row>1</xdr:row>
      <xdr:rowOff>142875</xdr:rowOff>
    </xdr:to>
    <xdr:sp macro="" textlink="">
      <xdr:nvSpPr>
        <xdr:cNvPr id="20" name="Text Box 12">
          <a:extLst>
            <a:ext uri="{FF2B5EF4-FFF2-40B4-BE49-F238E27FC236}">
              <a16:creationId xmlns:a16="http://schemas.microsoft.com/office/drawing/2014/main" id="{5C8E9D46-AE55-4D31-B129-ABE119E6B436}"/>
            </a:ext>
          </a:extLst>
        </xdr:cNvPr>
        <xdr:cNvSpPr txBox="1">
          <a:spLocks noChangeArrowheads="1"/>
        </xdr:cNvSpPr>
      </xdr:nvSpPr>
      <xdr:spPr bwMode="auto">
        <a:xfrm>
          <a:off x="10906125" y="171450"/>
          <a:ext cx="371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D424B019-6A7E-4875-8CF4-632343ED4D59}"/>
            </a:ext>
          </a:extLst>
        </xdr:cNvPr>
        <xdr:cNvSpPr txBox="1">
          <a:spLocks noChangeArrowheads="1"/>
        </xdr:cNvSpPr>
      </xdr:nvSpPr>
      <xdr:spPr bwMode="auto">
        <a:xfrm>
          <a:off x="47625" y="1543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610D2031-4E70-4677-885F-4C586B7CA9C5}"/>
            </a:ext>
          </a:extLst>
        </xdr:cNvPr>
        <xdr:cNvSpPr txBox="1">
          <a:spLocks noChangeArrowheads="1"/>
        </xdr:cNvSpPr>
      </xdr:nvSpPr>
      <xdr:spPr bwMode="auto">
        <a:xfrm>
          <a:off x="971550" y="154305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72DD4E01-E228-4BC8-9353-66EB4F52CB3B}"/>
            </a:ext>
          </a:extLst>
        </xdr:cNvPr>
        <xdr:cNvSpPr txBox="1">
          <a:spLocks noChangeArrowheads="1"/>
        </xdr:cNvSpPr>
      </xdr:nvSpPr>
      <xdr:spPr bwMode="auto">
        <a:xfrm>
          <a:off x="47625" y="1543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1FACF773-150B-40DA-9D7B-32017A3E47AE}"/>
            </a:ext>
          </a:extLst>
        </xdr:cNvPr>
        <xdr:cNvSpPr txBox="1">
          <a:spLocks noChangeArrowheads="1"/>
        </xdr:cNvSpPr>
      </xdr:nvSpPr>
      <xdr:spPr bwMode="auto">
        <a:xfrm>
          <a:off x="971550" y="154305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25" name="Text Box 13">
          <a:extLst>
            <a:ext uri="{FF2B5EF4-FFF2-40B4-BE49-F238E27FC236}">
              <a16:creationId xmlns:a16="http://schemas.microsoft.com/office/drawing/2014/main" id="{CA044EE3-F4FE-4EA8-AF57-1C7739B3313B}"/>
            </a:ext>
          </a:extLst>
        </xdr:cNvPr>
        <xdr:cNvSpPr txBox="1">
          <a:spLocks noChangeArrowheads="1"/>
        </xdr:cNvSpPr>
      </xdr:nvSpPr>
      <xdr:spPr bwMode="auto">
        <a:xfrm>
          <a:off x="47625" y="1543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26" name="Text Box 14">
          <a:extLst>
            <a:ext uri="{FF2B5EF4-FFF2-40B4-BE49-F238E27FC236}">
              <a16:creationId xmlns:a16="http://schemas.microsoft.com/office/drawing/2014/main" id="{C0DC181A-E223-427E-9108-1A0CCF3A5511}"/>
            </a:ext>
          </a:extLst>
        </xdr:cNvPr>
        <xdr:cNvSpPr txBox="1">
          <a:spLocks noChangeArrowheads="1"/>
        </xdr:cNvSpPr>
      </xdr:nvSpPr>
      <xdr:spPr bwMode="auto">
        <a:xfrm>
          <a:off x="971550" y="154305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467A4AF0-F5E0-454A-9466-98571A45057F}"/>
            </a:ext>
          </a:extLst>
        </xdr:cNvPr>
        <xdr:cNvSpPr txBox="1">
          <a:spLocks noChangeArrowheads="1"/>
        </xdr:cNvSpPr>
      </xdr:nvSpPr>
      <xdr:spPr bwMode="auto">
        <a:xfrm>
          <a:off x="47625" y="1543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28" name="Text Box 16">
          <a:extLst>
            <a:ext uri="{FF2B5EF4-FFF2-40B4-BE49-F238E27FC236}">
              <a16:creationId xmlns:a16="http://schemas.microsoft.com/office/drawing/2014/main" id="{D2667794-A6D8-42F0-A5E7-107963177B80}"/>
            </a:ext>
          </a:extLst>
        </xdr:cNvPr>
        <xdr:cNvSpPr txBox="1">
          <a:spLocks noChangeArrowheads="1"/>
        </xdr:cNvSpPr>
      </xdr:nvSpPr>
      <xdr:spPr bwMode="auto">
        <a:xfrm>
          <a:off x="971550" y="154305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27A0C67B-E56A-4FEC-AE5F-2F5800593F80}"/>
            </a:ext>
          </a:extLst>
        </xdr:cNvPr>
        <xdr:cNvSpPr txBox="1">
          <a:spLocks noChangeArrowheads="1"/>
        </xdr:cNvSpPr>
      </xdr:nvSpPr>
      <xdr:spPr bwMode="auto">
        <a:xfrm>
          <a:off x="47625" y="1543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2CFF47B2-E4FB-4534-B0AE-48AFE9ABA41D}"/>
            </a:ext>
          </a:extLst>
        </xdr:cNvPr>
        <xdr:cNvSpPr txBox="1">
          <a:spLocks noChangeArrowheads="1"/>
        </xdr:cNvSpPr>
      </xdr:nvSpPr>
      <xdr:spPr bwMode="auto">
        <a:xfrm>
          <a:off x="971550" y="154305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4E9030A3-314F-4778-83D0-89E8CF24CA28}"/>
            </a:ext>
          </a:extLst>
        </xdr:cNvPr>
        <xdr:cNvSpPr txBox="1">
          <a:spLocks noChangeArrowheads="1"/>
        </xdr:cNvSpPr>
      </xdr:nvSpPr>
      <xdr:spPr bwMode="auto">
        <a:xfrm>
          <a:off x="47625" y="1543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32" name="Text Box 6">
          <a:extLst>
            <a:ext uri="{FF2B5EF4-FFF2-40B4-BE49-F238E27FC236}">
              <a16:creationId xmlns:a16="http://schemas.microsoft.com/office/drawing/2014/main" id="{03A85D5E-7E82-4FA8-A167-5E8470683899}"/>
            </a:ext>
          </a:extLst>
        </xdr:cNvPr>
        <xdr:cNvSpPr txBox="1">
          <a:spLocks noChangeArrowheads="1"/>
        </xdr:cNvSpPr>
      </xdr:nvSpPr>
      <xdr:spPr bwMode="auto">
        <a:xfrm>
          <a:off x="971550" y="154305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33" name="Text Box 13">
          <a:extLst>
            <a:ext uri="{FF2B5EF4-FFF2-40B4-BE49-F238E27FC236}">
              <a16:creationId xmlns:a16="http://schemas.microsoft.com/office/drawing/2014/main" id="{2943814C-B3F7-443E-9B7B-EEC73FF4CF49}"/>
            </a:ext>
          </a:extLst>
        </xdr:cNvPr>
        <xdr:cNvSpPr txBox="1">
          <a:spLocks noChangeArrowheads="1"/>
        </xdr:cNvSpPr>
      </xdr:nvSpPr>
      <xdr:spPr bwMode="auto">
        <a:xfrm>
          <a:off x="47625" y="1543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34" name="Text Box 14">
          <a:extLst>
            <a:ext uri="{FF2B5EF4-FFF2-40B4-BE49-F238E27FC236}">
              <a16:creationId xmlns:a16="http://schemas.microsoft.com/office/drawing/2014/main" id="{977D21FC-9C08-44C5-BF5B-B71C40D3707A}"/>
            </a:ext>
          </a:extLst>
        </xdr:cNvPr>
        <xdr:cNvSpPr txBox="1">
          <a:spLocks noChangeArrowheads="1"/>
        </xdr:cNvSpPr>
      </xdr:nvSpPr>
      <xdr:spPr bwMode="auto">
        <a:xfrm>
          <a:off x="971550" y="154305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315CFB5D-9A99-4344-AE96-2F8AA7450702}"/>
            </a:ext>
          </a:extLst>
        </xdr:cNvPr>
        <xdr:cNvSpPr txBox="1">
          <a:spLocks noChangeArrowheads="1"/>
        </xdr:cNvSpPr>
      </xdr:nvSpPr>
      <xdr:spPr bwMode="auto">
        <a:xfrm>
          <a:off x="47625" y="1543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36" name="Text Box 16">
          <a:extLst>
            <a:ext uri="{FF2B5EF4-FFF2-40B4-BE49-F238E27FC236}">
              <a16:creationId xmlns:a16="http://schemas.microsoft.com/office/drawing/2014/main" id="{BA436A8D-D3A4-4FB9-95FC-C2722F1BFF54}"/>
            </a:ext>
          </a:extLst>
        </xdr:cNvPr>
        <xdr:cNvSpPr txBox="1">
          <a:spLocks noChangeArrowheads="1"/>
        </xdr:cNvSpPr>
      </xdr:nvSpPr>
      <xdr:spPr bwMode="auto">
        <a:xfrm>
          <a:off x="971550" y="154305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15</xdr:col>
      <xdr:colOff>619125</xdr:colOff>
      <xdr:row>0</xdr:row>
      <xdr:rowOff>304800</xdr:rowOff>
    </xdr:from>
    <xdr:to>
      <xdr:col>16</xdr:col>
      <xdr:colOff>304800</xdr:colOff>
      <xdr:row>1</xdr:row>
      <xdr:rowOff>142875</xdr:rowOff>
    </xdr:to>
    <xdr:sp macro="" textlink="">
      <xdr:nvSpPr>
        <xdr:cNvPr id="37" name="Text Box 12">
          <a:extLst>
            <a:ext uri="{FF2B5EF4-FFF2-40B4-BE49-F238E27FC236}">
              <a16:creationId xmlns:a16="http://schemas.microsoft.com/office/drawing/2014/main" id="{71064FCD-E40D-4DEB-B4F2-B6FCB995A391}"/>
            </a:ext>
          </a:extLst>
        </xdr:cNvPr>
        <xdr:cNvSpPr txBox="1">
          <a:spLocks noChangeArrowheads="1"/>
        </xdr:cNvSpPr>
      </xdr:nvSpPr>
      <xdr:spPr bwMode="auto">
        <a:xfrm>
          <a:off x="10906125" y="171450"/>
          <a:ext cx="371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71" name="Text Box 3">
          <a:extLst>
            <a:ext uri="{FF2B5EF4-FFF2-40B4-BE49-F238E27FC236}">
              <a16:creationId xmlns:a16="http://schemas.microsoft.com/office/drawing/2014/main" id="{3F5877AF-1E64-4133-8BE0-9057B1E74A4E}"/>
            </a:ext>
          </a:extLst>
        </xdr:cNvPr>
        <xdr:cNvSpPr txBox="1">
          <a:spLocks noChangeArrowheads="1"/>
        </xdr:cNvSpPr>
      </xdr:nvSpPr>
      <xdr:spPr bwMode="auto">
        <a:xfrm>
          <a:off x="47625" y="26003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72" name="Text Box 4">
          <a:extLst>
            <a:ext uri="{FF2B5EF4-FFF2-40B4-BE49-F238E27FC236}">
              <a16:creationId xmlns:a16="http://schemas.microsoft.com/office/drawing/2014/main" id="{F7302A1B-A775-49DE-B5E0-D7A2E6162426}"/>
            </a:ext>
          </a:extLst>
        </xdr:cNvPr>
        <xdr:cNvSpPr txBox="1">
          <a:spLocks noChangeArrowheads="1"/>
        </xdr:cNvSpPr>
      </xdr:nvSpPr>
      <xdr:spPr bwMode="auto">
        <a:xfrm>
          <a:off x="685800" y="2600325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73" name="Text Box 5">
          <a:extLst>
            <a:ext uri="{FF2B5EF4-FFF2-40B4-BE49-F238E27FC236}">
              <a16:creationId xmlns:a16="http://schemas.microsoft.com/office/drawing/2014/main" id="{A5A9B54A-52EC-4F01-9AC7-ADC3F31263AC}"/>
            </a:ext>
          </a:extLst>
        </xdr:cNvPr>
        <xdr:cNvSpPr txBox="1">
          <a:spLocks noChangeArrowheads="1"/>
        </xdr:cNvSpPr>
      </xdr:nvSpPr>
      <xdr:spPr bwMode="auto">
        <a:xfrm>
          <a:off x="47625" y="26003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74" name="Text Box 6">
          <a:extLst>
            <a:ext uri="{FF2B5EF4-FFF2-40B4-BE49-F238E27FC236}">
              <a16:creationId xmlns:a16="http://schemas.microsoft.com/office/drawing/2014/main" id="{A4465132-1A20-4714-B74C-994640AE1752}"/>
            </a:ext>
          </a:extLst>
        </xdr:cNvPr>
        <xdr:cNvSpPr txBox="1">
          <a:spLocks noChangeArrowheads="1"/>
        </xdr:cNvSpPr>
      </xdr:nvSpPr>
      <xdr:spPr bwMode="auto">
        <a:xfrm>
          <a:off x="685800" y="2600325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75" name="Text Box 13">
          <a:extLst>
            <a:ext uri="{FF2B5EF4-FFF2-40B4-BE49-F238E27FC236}">
              <a16:creationId xmlns:a16="http://schemas.microsoft.com/office/drawing/2014/main" id="{AFE6ADE7-B578-49E0-9EB3-387714344BD0}"/>
            </a:ext>
          </a:extLst>
        </xdr:cNvPr>
        <xdr:cNvSpPr txBox="1">
          <a:spLocks noChangeArrowheads="1"/>
        </xdr:cNvSpPr>
      </xdr:nvSpPr>
      <xdr:spPr bwMode="auto">
        <a:xfrm>
          <a:off x="47625" y="26003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76" name="Text Box 14">
          <a:extLst>
            <a:ext uri="{FF2B5EF4-FFF2-40B4-BE49-F238E27FC236}">
              <a16:creationId xmlns:a16="http://schemas.microsoft.com/office/drawing/2014/main" id="{E41827A5-278C-478F-979D-AA47441251F4}"/>
            </a:ext>
          </a:extLst>
        </xdr:cNvPr>
        <xdr:cNvSpPr txBox="1">
          <a:spLocks noChangeArrowheads="1"/>
        </xdr:cNvSpPr>
      </xdr:nvSpPr>
      <xdr:spPr bwMode="auto">
        <a:xfrm>
          <a:off x="685800" y="2600325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875BA7C6-29A6-49DC-8B19-93643765DAE1}"/>
            </a:ext>
          </a:extLst>
        </xdr:cNvPr>
        <xdr:cNvSpPr txBox="1">
          <a:spLocks noChangeArrowheads="1"/>
        </xdr:cNvSpPr>
      </xdr:nvSpPr>
      <xdr:spPr bwMode="auto">
        <a:xfrm>
          <a:off x="47625" y="26003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78" name="Text Box 16">
          <a:extLst>
            <a:ext uri="{FF2B5EF4-FFF2-40B4-BE49-F238E27FC236}">
              <a16:creationId xmlns:a16="http://schemas.microsoft.com/office/drawing/2014/main" id="{F60C8ED9-0777-4585-9448-6500397FB3F1}"/>
            </a:ext>
          </a:extLst>
        </xdr:cNvPr>
        <xdr:cNvSpPr txBox="1">
          <a:spLocks noChangeArrowheads="1"/>
        </xdr:cNvSpPr>
      </xdr:nvSpPr>
      <xdr:spPr bwMode="auto">
        <a:xfrm>
          <a:off x="685800" y="2600325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4367C8D0-7B3D-4B89-826C-346914C86216}"/>
            </a:ext>
          </a:extLst>
        </xdr:cNvPr>
        <xdr:cNvSpPr txBox="1">
          <a:spLocks noChangeArrowheads="1"/>
        </xdr:cNvSpPr>
      </xdr:nvSpPr>
      <xdr:spPr bwMode="auto">
        <a:xfrm>
          <a:off x="47625" y="26003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0C66DA05-4705-4A16-A291-DCB7035174D6}"/>
            </a:ext>
          </a:extLst>
        </xdr:cNvPr>
        <xdr:cNvSpPr txBox="1">
          <a:spLocks noChangeArrowheads="1"/>
        </xdr:cNvSpPr>
      </xdr:nvSpPr>
      <xdr:spPr bwMode="auto">
        <a:xfrm>
          <a:off x="685800" y="2600325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7ABB79CC-6F65-4BAF-A717-F735FA47DE58}"/>
            </a:ext>
          </a:extLst>
        </xdr:cNvPr>
        <xdr:cNvSpPr txBox="1">
          <a:spLocks noChangeArrowheads="1"/>
        </xdr:cNvSpPr>
      </xdr:nvSpPr>
      <xdr:spPr bwMode="auto">
        <a:xfrm>
          <a:off x="47625" y="26003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82" name="Text Box 6">
          <a:extLst>
            <a:ext uri="{FF2B5EF4-FFF2-40B4-BE49-F238E27FC236}">
              <a16:creationId xmlns:a16="http://schemas.microsoft.com/office/drawing/2014/main" id="{C2EC7CAE-8FF2-468E-A512-4BEC6544F6F3}"/>
            </a:ext>
          </a:extLst>
        </xdr:cNvPr>
        <xdr:cNvSpPr txBox="1">
          <a:spLocks noChangeArrowheads="1"/>
        </xdr:cNvSpPr>
      </xdr:nvSpPr>
      <xdr:spPr bwMode="auto">
        <a:xfrm>
          <a:off x="685800" y="2600325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83" name="Text Box 13">
          <a:extLst>
            <a:ext uri="{FF2B5EF4-FFF2-40B4-BE49-F238E27FC236}">
              <a16:creationId xmlns:a16="http://schemas.microsoft.com/office/drawing/2014/main" id="{9B0D9C31-3076-4B7A-9B6A-6FC42EE0D668}"/>
            </a:ext>
          </a:extLst>
        </xdr:cNvPr>
        <xdr:cNvSpPr txBox="1">
          <a:spLocks noChangeArrowheads="1"/>
        </xdr:cNvSpPr>
      </xdr:nvSpPr>
      <xdr:spPr bwMode="auto">
        <a:xfrm>
          <a:off x="47625" y="26003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5B44B74A-791F-4CEA-91FA-90B0656A9403}"/>
            </a:ext>
          </a:extLst>
        </xdr:cNvPr>
        <xdr:cNvSpPr txBox="1">
          <a:spLocks noChangeArrowheads="1"/>
        </xdr:cNvSpPr>
      </xdr:nvSpPr>
      <xdr:spPr bwMode="auto">
        <a:xfrm>
          <a:off x="685800" y="2600325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A5DD4227-C4E9-4847-9B76-447AEB7B29FD}"/>
            </a:ext>
          </a:extLst>
        </xdr:cNvPr>
        <xdr:cNvSpPr txBox="1">
          <a:spLocks noChangeArrowheads="1"/>
        </xdr:cNvSpPr>
      </xdr:nvSpPr>
      <xdr:spPr bwMode="auto">
        <a:xfrm>
          <a:off x="47625" y="26003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86" name="Text Box 16">
          <a:extLst>
            <a:ext uri="{FF2B5EF4-FFF2-40B4-BE49-F238E27FC236}">
              <a16:creationId xmlns:a16="http://schemas.microsoft.com/office/drawing/2014/main" id="{AE34456D-D832-40B5-A6B6-837A289C046D}"/>
            </a:ext>
          </a:extLst>
        </xdr:cNvPr>
        <xdr:cNvSpPr txBox="1">
          <a:spLocks noChangeArrowheads="1"/>
        </xdr:cNvSpPr>
      </xdr:nvSpPr>
      <xdr:spPr bwMode="auto">
        <a:xfrm>
          <a:off x="685800" y="2600325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47624</xdr:colOff>
      <xdr:row>3</xdr:row>
      <xdr:rowOff>0</xdr:rowOff>
    </xdr:from>
    <xdr:to>
      <xdr:col>1</xdr:col>
      <xdr:colOff>201705</xdr:colOff>
      <xdr:row>3</xdr:row>
      <xdr:rowOff>193862</xdr:rowOff>
    </xdr:to>
    <xdr:sp macro="" textlink="">
      <xdr:nvSpPr>
        <xdr:cNvPr id="87" name="Text Box 11">
          <a:extLst>
            <a:ext uri="{FF2B5EF4-FFF2-40B4-BE49-F238E27FC236}">
              <a16:creationId xmlns:a16="http://schemas.microsoft.com/office/drawing/2014/main" id="{84FA676D-4D8B-43F7-99C9-F2BC1A6FEE36}"/>
            </a:ext>
          </a:extLst>
        </xdr:cNvPr>
        <xdr:cNvSpPr txBox="1">
          <a:spLocks noChangeArrowheads="1"/>
        </xdr:cNvSpPr>
      </xdr:nvSpPr>
      <xdr:spPr bwMode="auto">
        <a:xfrm>
          <a:off x="47624" y="666750"/>
          <a:ext cx="554131" cy="193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64D08B43-1436-4543-9908-45D1306F533A}"/>
            </a:ext>
          </a:extLst>
        </xdr:cNvPr>
        <xdr:cNvSpPr txBox="1">
          <a:spLocks noChangeArrowheads="1"/>
        </xdr:cNvSpPr>
      </xdr:nvSpPr>
      <xdr:spPr bwMode="auto">
        <a:xfrm>
          <a:off x="47625" y="26003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35B2539-EB6E-4E0E-A0AE-A00E2B82110F}"/>
            </a:ext>
          </a:extLst>
        </xdr:cNvPr>
        <xdr:cNvSpPr txBox="1">
          <a:spLocks noChangeArrowheads="1"/>
        </xdr:cNvSpPr>
      </xdr:nvSpPr>
      <xdr:spPr bwMode="auto">
        <a:xfrm>
          <a:off x="685800" y="2600325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D6070753-5DCD-489E-841F-6BE66E9182E8}"/>
            </a:ext>
          </a:extLst>
        </xdr:cNvPr>
        <xdr:cNvSpPr txBox="1">
          <a:spLocks noChangeArrowheads="1"/>
        </xdr:cNvSpPr>
      </xdr:nvSpPr>
      <xdr:spPr bwMode="auto">
        <a:xfrm>
          <a:off x="47625" y="26003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2F408469-FE72-4AF5-8EAB-496E8F2E4DEA}"/>
            </a:ext>
          </a:extLst>
        </xdr:cNvPr>
        <xdr:cNvSpPr txBox="1">
          <a:spLocks noChangeArrowheads="1"/>
        </xdr:cNvSpPr>
      </xdr:nvSpPr>
      <xdr:spPr bwMode="auto">
        <a:xfrm>
          <a:off x="685800" y="2600325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92" name="Text Box 13">
          <a:extLst>
            <a:ext uri="{FF2B5EF4-FFF2-40B4-BE49-F238E27FC236}">
              <a16:creationId xmlns:a16="http://schemas.microsoft.com/office/drawing/2014/main" id="{181D3E8A-0D29-4BD9-A86E-23A93D559C20}"/>
            </a:ext>
          </a:extLst>
        </xdr:cNvPr>
        <xdr:cNvSpPr txBox="1">
          <a:spLocks noChangeArrowheads="1"/>
        </xdr:cNvSpPr>
      </xdr:nvSpPr>
      <xdr:spPr bwMode="auto">
        <a:xfrm>
          <a:off x="47625" y="26003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93" name="Text Box 14">
          <a:extLst>
            <a:ext uri="{FF2B5EF4-FFF2-40B4-BE49-F238E27FC236}">
              <a16:creationId xmlns:a16="http://schemas.microsoft.com/office/drawing/2014/main" id="{0783B39F-A2DC-429C-83CE-5B94ED261FC3}"/>
            </a:ext>
          </a:extLst>
        </xdr:cNvPr>
        <xdr:cNvSpPr txBox="1">
          <a:spLocks noChangeArrowheads="1"/>
        </xdr:cNvSpPr>
      </xdr:nvSpPr>
      <xdr:spPr bwMode="auto">
        <a:xfrm>
          <a:off x="685800" y="2600325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FC2D0686-6591-4807-8D78-79536D09E976}"/>
            </a:ext>
          </a:extLst>
        </xdr:cNvPr>
        <xdr:cNvSpPr txBox="1">
          <a:spLocks noChangeArrowheads="1"/>
        </xdr:cNvSpPr>
      </xdr:nvSpPr>
      <xdr:spPr bwMode="auto">
        <a:xfrm>
          <a:off x="47625" y="26003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95" name="Text Box 16">
          <a:extLst>
            <a:ext uri="{FF2B5EF4-FFF2-40B4-BE49-F238E27FC236}">
              <a16:creationId xmlns:a16="http://schemas.microsoft.com/office/drawing/2014/main" id="{C2E17D76-7F25-4195-898D-8138A7908C75}"/>
            </a:ext>
          </a:extLst>
        </xdr:cNvPr>
        <xdr:cNvSpPr txBox="1">
          <a:spLocks noChangeArrowheads="1"/>
        </xdr:cNvSpPr>
      </xdr:nvSpPr>
      <xdr:spPr bwMode="auto">
        <a:xfrm>
          <a:off x="685800" y="2600325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96" name="Text Box 3">
          <a:extLst>
            <a:ext uri="{FF2B5EF4-FFF2-40B4-BE49-F238E27FC236}">
              <a16:creationId xmlns:a16="http://schemas.microsoft.com/office/drawing/2014/main" id="{903E621F-E07A-4A66-80B4-9DF6D6831FC1}"/>
            </a:ext>
          </a:extLst>
        </xdr:cNvPr>
        <xdr:cNvSpPr txBox="1">
          <a:spLocks noChangeArrowheads="1"/>
        </xdr:cNvSpPr>
      </xdr:nvSpPr>
      <xdr:spPr bwMode="auto">
        <a:xfrm>
          <a:off x="47625" y="26003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0FF20612-B39D-4F8C-8DD9-A6B7CB27350B}"/>
            </a:ext>
          </a:extLst>
        </xdr:cNvPr>
        <xdr:cNvSpPr txBox="1">
          <a:spLocks noChangeArrowheads="1"/>
        </xdr:cNvSpPr>
      </xdr:nvSpPr>
      <xdr:spPr bwMode="auto">
        <a:xfrm>
          <a:off x="685800" y="2600325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C77B8CE8-01DD-4A21-971F-D0D25E57FE6C}"/>
            </a:ext>
          </a:extLst>
        </xdr:cNvPr>
        <xdr:cNvSpPr txBox="1">
          <a:spLocks noChangeArrowheads="1"/>
        </xdr:cNvSpPr>
      </xdr:nvSpPr>
      <xdr:spPr bwMode="auto">
        <a:xfrm>
          <a:off x="47625" y="26003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2AFFE36B-D404-48CB-BE7B-05886BD24503}"/>
            </a:ext>
          </a:extLst>
        </xdr:cNvPr>
        <xdr:cNvSpPr txBox="1">
          <a:spLocks noChangeArrowheads="1"/>
        </xdr:cNvSpPr>
      </xdr:nvSpPr>
      <xdr:spPr bwMode="auto">
        <a:xfrm>
          <a:off x="685800" y="2600325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100" name="Text Box 13">
          <a:extLst>
            <a:ext uri="{FF2B5EF4-FFF2-40B4-BE49-F238E27FC236}">
              <a16:creationId xmlns:a16="http://schemas.microsoft.com/office/drawing/2014/main" id="{EE357439-0966-4A42-A42C-3B2D6C41C148}"/>
            </a:ext>
          </a:extLst>
        </xdr:cNvPr>
        <xdr:cNvSpPr txBox="1">
          <a:spLocks noChangeArrowheads="1"/>
        </xdr:cNvSpPr>
      </xdr:nvSpPr>
      <xdr:spPr bwMode="auto">
        <a:xfrm>
          <a:off x="47625" y="26003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101" name="Text Box 14">
          <a:extLst>
            <a:ext uri="{FF2B5EF4-FFF2-40B4-BE49-F238E27FC236}">
              <a16:creationId xmlns:a16="http://schemas.microsoft.com/office/drawing/2014/main" id="{E512DADB-BA58-4CAA-A8C1-D62FE5E72D29}"/>
            </a:ext>
          </a:extLst>
        </xdr:cNvPr>
        <xdr:cNvSpPr txBox="1">
          <a:spLocks noChangeArrowheads="1"/>
        </xdr:cNvSpPr>
      </xdr:nvSpPr>
      <xdr:spPr bwMode="auto">
        <a:xfrm>
          <a:off x="685800" y="2600325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DB2A8B53-9F38-4F33-A4B1-BDA8FCCC2CDE}"/>
            </a:ext>
          </a:extLst>
        </xdr:cNvPr>
        <xdr:cNvSpPr txBox="1">
          <a:spLocks noChangeArrowheads="1"/>
        </xdr:cNvSpPr>
      </xdr:nvSpPr>
      <xdr:spPr bwMode="auto">
        <a:xfrm>
          <a:off x="47625" y="26003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</xdr:col>
      <xdr:colOff>285750</xdr:colOff>
      <xdr:row>9</xdr:row>
      <xdr:rowOff>0</xdr:rowOff>
    </xdr:from>
    <xdr:to>
      <xdr:col>1</xdr:col>
      <xdr:colOff>657225</xdr:colOff>
      <xdr:row>9</xdr:row>
      <xdr:rowOff>0</xdr:rowOff>
    </xdr:to>
    <xdr:sp macro="" textlink="">
      <xdr:nvSpPr>
        <xdr:cNvPr id="103" name="Text Box 16">
          <a:extLst>
            <a:ext uri="{FF2B5EF4-FFF2-40B4-BE49-F238E27FC236}">
              <a16:creationId xmlns:a16="http://schemas.microsoft.com/office/drawing/2014/main" id="{9236290D-E157-400A-B042-B75B0576CC74}"/>
            </a:ext>
          </a:extLst>
        </xdr:cNvPr>
        <xdr:cNvSpPr txBox="1">
          <a:spLocks noChangeArrowheads="1"/>
        </xdr:cNvSpPr>
      </xdr:nvSpPr>
      <xdr:spPr bwMode="auto">
        <a:xfrm>
          <a:off x="685800" y="2600325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室別</a:t>
          </a:r>
        </a:p>
      </xdr:txBody>
    </xdr:sp>
    <xdr:clientData/>
  </xdr:twoCellAnchor>
  <xdr:twoCellAnchor>
    <xdr:from>
      <xdr:col>14</xdr:col>
      <xdr:colOff>47624</xdr:colOff>
      <xdr:row>3</xdr:row>
      <xdr:rowOff>9525</xdr:rowOff>
    </xdr:from>
    <xdr:to>
      <xdr:col>15</xdr:col>
      <xdr:colOff>201705</xdr:colOff>
      <xdr:row>3</xdr:row>
      <xdr:rowOff>203387</xdr:rowOff>
    </xdr:to>
    <xdr:sp macro="" textlink="">
      <xdr:nvSpPr>
        <xdr:cNvPr id="107" name="Text Box 11">
          <a:extLst>
            <a:ext uri="{FF2B5EF4-FFF2-40B4-BE49-F238E27FC236}">
              <a16:creationId xmlns:a16="http://schemas.microsoft.com/office/drawing/2014/main" id="{D9BF67EF-1A95-41C4-9D65-8C4CE1222BF6}"/>
            </a:ext>
          </a:extLst>
        </xdr:cNvPr>
        <xdr:cNvSpPr txBox="1">
          <a:spLocks noChangeArrowheads="1"/>
        </xdr:cNvSpPr>
      </xdr:nvSpPr>
      <xdr:spPr bwMode="auto">
        <a:xfrm>
          <a:off x="7400924" y="676275"/>
          <a:ext cx="601756" cy="193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15</xdr:col>
      <xdr:colOff>619125</xdr:colOff>
      <xdr:row>0</xdr:row>
      <xdr:rowOff>304800</xdr:rowOff>
    </xdr:from>
    <xdr:to>
      <xdr:col>16</xdr:col>
      <xdr:colOff>304800</xdr:colOff>
      <xdr:row>1</xdr:row>
      <xdr:rowOff>142875</xdr:rowOff>
    </xdr:to>
    <xdr:sp macro="" textlink="">
      <xdr:nvSpPr>
        <xdr:cNvPr id="108" name="Text Box 12">
          <a:extLst>
            <a:ext uri="{FF2B5EF4-FFF2-40B4-BE49-F238E27FC236}">
              <a16:creationId xmlns:a16="http://schemas.microsoft.com/office/drawing/2014/main" id="{17AE6572-2514-4F9E-94CC-A97C4EC55BC8}"/>
            </a:ext>
          </a:extLst>
        </xdr:cNvPr>
        <xdr:cNvSpPr txBox="1">
          <a:spLocks noChangeArrowheads="1"/>
        </xdr:cNvSpPr>
      </xdr:nvSpPr>
      <xdr:spPr bwMode="auto">
        <a:xfrm>
          <a:off x="8248650" y="266700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619125</xdr:colOff>
      <xdr:row>0</xdr:row>
      <xdr:rowOff>304800</xdr:rowOff>
    </xdr:from>
    <xdr:to>
      <xdr:col>16</xdr:col>
      <xdr:colOff>304800</xdr:colOff>
      <xdr:row>1</xdr:row>
      <xdr:rowOff>142875</xdr:rowOff>
    </xdr:to>
    <xdr:sp macro="" textlink="">
      <xdr:nvSpPr>
        <xdr:cNvPr id="109" name="Text Box 12">
          <a:extLst>
            <a:ext uri="{FF2B5EF4-FFF2-40B4-BE49-F238E27FC236}">
              <a16:creationId xmlns:a16="http://schemas.microsoft.com/office/drawing/2014/main" id="{4460BC6A-C522-4232-AE30-C7A21308B159}"/>
            </a:ext>
          </a:extLst>
        </xdr:cNvPr>
        <xdr:cNvSpPr txBox="1">
          <a:spLocks noChangeArrowheads="1"/>
        </xdr:cNvSpPr>
      </xdr:nvSpPr>
      <xdr:spPr bwMode="auto">
        <a:xfrm>
          <a:off x="8248650" y="266700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133350</xdr:rowOff>
    </xdr:from>
    <xdr:to>
      <xdr:col>1</xdr:col>
      <xdr:colOff>428625</xdr:colOff>
      <xdr:row>4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5CDBB2-9194-4831-8A8B-A2E70B5437F2}"/>
            </a:ext>
          </a:extLst>
        </xdr:cNvPr>
        <xdr:cNvSpPr txBox="1"/>
      </xdr:nvSpPr>
      <xdr:spPr>
        <a:xfrm>
          <a:off x="104775" y="304800"/>
          <a:ext cx="100965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区 分</a:t>
          </a:r>
        </a:p>
      </xdr:txBody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5</xdr:row>
      <xdr:rowOff>3176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6268E50-87CF-4BA5-9F59-DCC1926112D9}"/>
            </a:ext>
          </a:extLst>
        </xdr:cNvPr>
        <xdr:cNvCxnSpPr/>
      </xdr:nvCxnSpPr>
      <xdr:spPr>
        <a:xfrm flipH="1" flipV="1">
          <a:off x="0" y="349250"/>
          <a:ext cx="685800" cy="511176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104775</xdr:colOff>
      <xdr:row>1</xdr:row>
      <xdr:rowOff>133350</xdr:rowOff>
    </xdr:from>
    <xdr:to>
      <xdr:col>1</xdr:col>
      <xdr:colOff>428625</xdr:colOff>
      <xdr:row>4</xdr:row>
      <xdr:rowOff>38100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4F33587-166A-4B55-A76F-4D1FF4998D76}"/>
            </a:ext>
          </a:extLst>
        </xdr:cNvPr>
        <xdr:cNvSpPr txBox="1"/>
      </xdr:nvSpPr>
      <xdr:spPr>
        <a:xfrm>
          <a:off x="104775" y="400050"/>
          <a:ext cx="86677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区 分</a:t>
          </a:r>
        </a:p>
      </xdr:txBody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5</xdr:row>
      <xdr:rowOff>3176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A6E31DD-8E21-48DA-B10B-73426D7CED84}"/>
            </a:ext>
          </a:extLst>
        </xdr:cNvPr>
        <xdr:cNvCxnSpPr/>
      </xdr:nvCxnSpPr>
      <xdr:spPr>
        <a:xfrm flipH="1" flipV="1">
          <a:off x="0" y="444500"/>
          <a:ext cx="542925" cy="739776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2</xdr:row>
      <xdr:rowOff>47625</xdr:rowOff>
    </xdr:from>
    <xdr:to>
      <xdr:col>1</xdr:col>
      <xdr:colOff>171450</xdr:colOff>
      <xdr:row>3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6A4AE5E-EAC0-47A7-BBCD-CA3552FBC39F}"/>
            </a:ext>
          </a:extLst>
        </xdr:cNvPr>
        <xdr:cNvSpPr>
          <a:spLocks noChangeArrowheads="1"/>
        </xdr:cNvSpPr>
      </xdr:nvSpPr>
      <xdr:spPr bwMode="auto">
        <a:xfrm>
          <a:off x="409575" y="485775"/>
          <a:ext cx="5429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4</xdr:row>
      <xdr:rowOff>47625</xdr:rowOff>
    </xdr:from>
    <xdr:to>
      <xdr:col>0</xdr:col>
      <xdr:colOff>457200</xdr:colOff>
      <xdr:row>5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BC75615-0FBF-4D43-B6A4-0C722BFBE808}"/>
            </a:ext>
          </a:extLst>
        </xdr:cNvPr>
        <xdr:cNvSpPr>
          <a:spLocks noChangeArrowheads="1"/>
        </xdr:cNvSpPr>
      </xdr:nvSpPr>
      <xdr:spPr bwMode="auto">
        <a:xfrm>
          <a:off x="0" y="981075"/>
          <a:ext cx="457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409575</xdr:colOff>
      <xdr:row>2</xdr:row>
      <xdr:rowOff>47625</xdr:rowOff>
    </xdr:from>
    <xdr:to>
      <xdr:col>1</xdr:col>
      <xdr:colOff>171450</xdr:colOff>
      <xdr:row>3</xdr:row>
      <xdr:rowOff>9525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4F1BA20B-9D15-47E3-A43A-95685B238812}"/>
            </a:ext>
          </a:extLst>
        </xdr:cNvPr>
        <xdr:cNvSpPr>
          <a:spLocks noChangeArrowheads="1"/>
        </xdr:cNvSpPr>
      </xdr:nvSpPr>
      <xdr:spPr bwMode="auto">
        <a:xfrm>
          <a:off x="409575" y="485775"/>
          <a:ext cx="5429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4</xdr:row>
      <xdr:rowOff>47625</xdr:rowOff>
    </xdr:from>
    <xdr:to>
      <xdr:col>0</xdr:col>
      <xdr:colOff>457200</xdr:colOff>
      <xdr:row>5</xdr:row>
      <xdr:rowOff>0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3EA389E9-7F23-43DB-B527-FFE612DBA156}"/>
            </a:ext>
          </a:extLst>
        </xdr:cNvPr>
        <xdr:cNvSpPr>
          <a:spLocks noChangeArrowheads="1"/>
        </xdr:cNvSpPr>
      </xdr:nvSpPr>
      <xdr:spPr bwMode="auto">
        <a:xfrm>
          <a:off x="0" y="981075"/>
          <a:ext cx="457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2</xdr:row>
      <xdr:rowOff>28575</xdr:rowOff>
    </xdr:from>
    <xdr:to>
      <xdr:col>1</xdr:col>
      <xdr:colOff>104775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409575" y="466725"/>
          <a:ext cx="504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123825</xdr:rowOff>
    </xdr:from>
    <xdr:to>
      <xdr:col>0</xdr:col>
      <xdr:colOff>381000</xdr:colOff>
      <xdr:row>4</xdr:row>
      <xdr:rowOff>66675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0" y="809625"/>
          <a:ext cx="3810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409575</xdr:colOff>
      <xdr:row>2</xdr:row>
      <xdr:rowOff>28575</xdr:rowOff>
    </xdr:from>
    <xdr:to>
      <xdr:col>1</xdr:col>
      <xdr:colOff>104775</xdr:colOff>
      <xdr:row>3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41E4A56B-D26E-4335-83EB-09A46552C1BA}"/>
            </a:ext>
          </a:extLst>
        </xdr:cNvPr>
        <xdr:cNvSpPr>
          <a:spLocks noChangeArrowheads="1"/>
        </xdr:cNvSpPr>
      </xdr:nvSpPr>
      <xdr:spPr bwMode="auto">
        <a:xfrm>
          <a:off x="409575" y="466725"/>
          <a:ext cx="504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123825</xdr:rowOff>
    </xdr:from>
    <xdr:to>
      <xdr:col>0</xdr:col>
      <xdr:colOff>381000</xdr:colOff>
      <xdr:row>4</xdr:row>
      <xdr:rowOff>66675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0B493FF9-6941-4214-9C9D-538C4F736622}"/>
            </a:ext>
          </a:extLst>
        </xdr:cNvPr>
        <xdr:cNvSpPr>
          <a:spLocks noChangeArrowheads="1"/>
        </xdr:cNvSpPr>
      </xdr:nvSpPr>
      <xdr:spPr bwMode="auto">
        <a:xfrm>
          <a:off x="0" y="809625"/>
          <a:ext cx="3810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47625</xdr:rowOff>
    </xdr:from>
    <xdr:to>
      <xdr:col>0</xdr:col>
      <xdr:colOff>457200</xdr:colOff>
      <xdr:row>4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0" y="733425"/>
          <a:ext cx="457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409575</xdr:colOff>
      <xdr:row>2</xdr:row>
      <xdr:rowOff>19050</xdr:rowOff>
    </xdr:from>
    <xdr:to>
      <xdr:col>1</xdr:col>
      <xdr:colOff>152400</xdr:colOff>
      <xdr:row>2</xdr:row>
      <xdr:rowOff>228600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409575" y="457200"/>
          <a:ext cx="476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47625</xdr:rowOff>
    </xdr:from>
    <xdr:to>
      <xdr:col>0</xdr:col>
      <xdr:colOff>457200</xdr:colOff>
      <xdr:row>4</xdr:row>
      <xdr:rowOff>0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31ADA0CC-2F45-4C9D-81BD-9F3C0B65C87F}"/>
            </a:ext>
          </a:extLst>
        </xdr:cNvPr>
        <xdr:cNvSpPr>
          <a:spLocks noChangeArrowheads="1"/>
        </xdr:cNvSpPr>
      </xdr:nvSpPr>
      <xdr:spPr bwMode="auto">
        <a:xfrm>
          <a:off x="0" y="733425"/>
          <a:ext cx="457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409575</xdr:colOff>
      <xdr:row>2</xdr:row>
      <xdr:rowOff>19050</xdr:rowOff>
    </xdr:from>
    <xdr:to>
      <xdr:col>1</xdr:col>
      <xdr:colOff>152400</xdr:colOff>
      <xdr:row>2</xdr:row>
      <xdr:rowOff>228600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4039ACD4-F5DF-40A6-AA14-1CCA36562CAF}"/>
            </a:ext>
          </a:extLst>
        </xdr:cNvPr>
        <xdr:cNvSpPr>
          <a:spLocks noChangeArrowheads="1"/>
        </xdr:cNvSpPr>
      </xdr:nvSpPr>
      <xdr:spPr bwMode="auto">
        <a:xfrm>
          <a:off x="409575" y="457200"/>
          <a:ext cx="476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2</xdr:row>
      <xdr:rowOff>19050</xdr:rowOff>
    </xdr:from>
    <xdr:to>
      <xdr:col>1</xdr:col>
      <xdr:colOff>19050</xdr:colOff>
      <xdr:row>2</xdr:row>
      <xdr:rowOff>238125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619125" y="457200"/>
          <a:ext cx="438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57150</xdr:rowOff>
    </xdr:from>
    <xdr:to>
      <xdr:col>0</xdr:col>
      <xdr:colOff>381000</xdr:colOff>
      <xdr:row>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381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619125</xdr:colOff>
      <xdr:row>2</xdr:row>
      <xdr:rowOff>19050</xdr:rowOff>
    </xdr:from>
    <xdr:to>
      <xdr:col>1</xdr:col>
      <xdr:colOff>19050</xdr:colOff>
      <xdr:row>2</xdr:row>
      <xdr:rowOff>238125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D9367F62-239D-4395-ABE8-E9B2B78FBF95}"/>
            </a:ext>
          </a:extLst>
        </xdr:cNvPr>
        <xdr:cNvSpPr>
          <a:spLocks noChangeArrowheads="1"/>
        </xdr:cNvSpPr>
      </xdr:nvSpPr>
      <xdr:spPr bwMode="auto">
        <a:xfrm>
          <a:off x="619125" y="457200"/>
          <a:ext cx="438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57150</xdr:rowOff>
    </xdr:from>
    <xdr:to>
      <xdr:col>0</xdr:col>
      <xdr:colOff>381000</xdr:colOff>
      <xdr:row>4</xdr:row>
      <xdr:rowOff>0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22D2EFB8-49E7-424B-BA07-470357A26BED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381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</xdr:row>
      <xdr:rowOff>38100</xdr:rowOff>
    </xdr:from>
    <xdr:to>
      <xdr:col>2</xdr:col>
      <xdr:colOff>57150</xdr:colOff>
      <xdr:row>4</xdr:row>
      <xdr:rowOff>28575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295275" y="476250"/>
          <a:ext cx="1038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0</xdr:col>
      <xdr:colOff>0</xdr:colOff>
      <xdr:row>4</xdr:row>
      <xdr:rowOff>200025</xdr:rowOff>
    </xdr:from>
    <xdr:to>
      <xdr:col>0</xdr:col>
      <xdr:colOff>466725</xdr:colOff>
      <xdr:row>5</xdr:row>
      <xdr:rowOff>180975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0" y="1076325"/>
          <a:ext cx="466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  <xdr:twoCellAnchor>
    <xdr:from>
      <xdr:col>0</xdr:col>
      <xdr:colOff>295275</xdr:colOff>
      <xdr:row>2</xdr:row>
      <xdr:rowOff>38100</xdr:rowOff>
    </xdr:from>
    <xdr:to>
      <xdr:col>2</xdr:col>
      <xdr:colOff>57150</xdr:colOff>
      <xdr:row>4</xdr:row>
      <xdr:rowOff>28575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5A3B55E5-1402-430E-86DF-3E1C513015E3}"/>
            </a:ext>
          </a:extLst>
        </xdr:cNvPr>
        <xdr:cNvSpPr>
          <a:spLocks noChangeArrowheads="1"/>
        </xdr:cNvSpPr>
      </xdr:nvSpPr>
      <xdr:spPr bwMode="auto">
        <a:xfrm>
          <a:off x="295275" y="476250"/>
          <a:ext cx="1038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0</xdr:col>
      <xdr:colOff>0</xdr:colOff>
      <xdr:row>4</xdr:row>
      <xdr:rowOff>200025</xdr:rowOff>
    </xdr:from>
    <xdr:to>
      <xdr:col>0</xdr:col>
      <xdr:colOff>466725</xdr:colOff>
      <xdr:row>5</xdr:row>
      <xdr:rowOff>180975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CFBA039B-EA81-46CA-BB68-D7DAE99C094E}"/>
            </a:ext>
          </a:extLst>
        </xdr:cNvPr>
        <xdr:cNvSpPr>
          <a:spLocks noChangeArrowheads="1"/>
        </xdr:cNvSpPr>
      </xdr:nvSpPr>
      <xdr:spPr bwMode="auto">
        <a:xfrm>
          <a:off x="0" y="1076325"/>
          <a:ext cx="466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38100</xdr:rowOff>
    </xdr:from>
    <xdr:to>
      <xdr:col>1</xdr:col>
      <xdr:colOff>619125</xdr:colOff>
      <xdr:row>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428625" y="476250"/>
          <a:ext cx="10382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4</xdr:row>
      <xdr:rowOff>19050</xdr:rowOff>
    </xdr:from>
    <xdr:to>
      <xdr:col>0</xdr:col>
      <xdr:colOff>485775</xdr:colOff>
      <xdr:row>5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rrowheads="1"/>
        </xdr:cNvSpPr>
      </xdr:nvSpPr>
      <xdr:spPr bwMode="auto">
        <a:xfrm>
          <a:off x="0" y="895350"/>
          <a:ext cx="485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428625</xdr:colOff>
      <xdr:row>2</xdr:row>
      <xdr:rowOff>38100</xdr:rowOff>
    </xdr:from>
    <xdr:to>
      <xdr:col>1</xdr:col>
      <xdr:colOff>619125</xdr:colOff>
      <xdr:row>3</xdr:row>
      <xdr:rowOff>66675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26C6F780-24E6-46F1-8B85-18D02E4A0FB2}"/>
            </a:ext>
          </a:extLst>
        </xdr:cNvPr>
        <xdr:cNvSpPr>
          <a:spLocks noChangeArrowheads="1"/>
        </xdr:cNvSpPr>
      </xdr:nvSpPr>
      <xdr:spPr bwMode="auto">
        <a:xfrm>
          <a:off x="428625" y="476250"/>
          <a:ext cx="10382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4</xdr:row>
      <xdr:rowOff>19050</xdr:rowOff>
    </xdr:from>
    <xdr:to>
      <xdr:col>0</xdr:col>
      <xdr:colOff>485775</xdr:colOff>
      <xdr:row>5</xdr:row>
      <xdr:rowOff>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3647BA99-C437-43F3-8807-2414DEC1FF16}"/>
            </a:ext>
          </a:extLst>
        </xdr:cNvPr>
        <xdr:cNvSpPr>
          <a:spLocks noChangeArrowheads="1"/>
        </xdr:cNvSpPr>
      </xdr:nvSpPr>
      <xdr:spPr bwMode="auto">
        <a:xfrm>
          <a:off x="0" y="895350"/>
          <a:ext cx="485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171450</xdr:rowOff>
    </xdr:from>
    <xdr:to>
      <xdr:col>0</xdr:col>
      <xdr:colOff>495300</xdr:colOff>
      <xdr:row>4</xdr:row>
      <xdr:rowOff>133350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28575" y="857250"/>
          <a:ext cx="466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  <xdr:twoCellAnchor>
    <xdr:from>
      <xdr:col>0</xdr:col>
      <xdr:colOff>755917</xdr:colOff>
      <xdr:row>2</xdr:row>
      <xdr:rowOff>40502</xdr:rowOff>
    </xdr:from>
    <xdr:to>
      <xdr:col>1</xdr:col>
      <xdr:colOff>1310209</xdr:colOff>
      <xdr:row>3</xdr:row>
      <xdr:rowOff>4004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rrowheads="1"/>
        </xdr:cNvSpPr>
      </xdr:nvSpPr>
      <xdr:spPr bwMode="auto">
        <a:xfrm>
          <a:off x="755917" y="478652"/>
          <a:ext cx="1744917" cy="211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扶 助</a:t>
          </a:r>
        </a:p>
      </xdr:txBody>
    </xdr:sp>
    <xdr:clientData/>
  </xdr:twoCellAnchor>
  <xdr:twoCellAnchor>
    <xdr:from>
      <xdr:col>0</xdr:col>
      <xdr:colOff>28575</xdr:colOff>
      <xdr:row>13</xdr:row>
      <xdr:rowOff>38100</xdr:rowOff>
    </xdr:from>
    <xdr:to>
      <xdr:col>0</xdr:col>
      <xdr:colOff>495300</xdr:colOff>
      <xdr:row>14</xdr:row>
      <xdr:rowOff>0</xdr:rowOff>
    </xdr:to>
    <xdr:sp macro="" textlink="">
      <xdr:nvSpPr>
        <xdr:cNvPr id="8" name="Rectangle 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28575" y="3124200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  <xdr:twoCellAnchor>
    <xdr:from>
      <xdr:col>0</xdr:col>
      <xdr:colOff>753195</xdr:colOff>
      <xdr:row>12</xdr:row>
      <xdr:rowOff>40502</xdr:rowOff>
    </xdr:from>
    <xdr:to>
      <xdr:col>1</xdr:col>
      <xdr:colOff>1307487</xdr:colOff>
      <xdr:row>13</xdr:row>
      <xdr:rowOff>4004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rrowheads="1"/>
        </xdr:cNvSpPr>
      </xdr:nvSpPr>
      <xdr:spPr bwMode="auto">
        <a:xfrm>
          <a:off x="753195" y="2878952"/>
          <a:ext cx="1744917" cy="211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扶 助</a:t>
          </a:r>
        </a:p>
      </xdr:txBody>
    </xdr:sp>
    <xdr:clientData/>
  </xdr:twoCellAnchor>
  <xdr:twoCellAnchor>
    <xdr:from>
      <xdr:col>0</xdr:col>
      <xdr:colOff>28575</xdr:colOff>
      <xdr:row>3</xdr:row>
      <xdr:rowOff>171450</xdr:rowOff>
    </xdr:from>
    <xdr:to>
      <xdr:col>0</xdr:col>
      <xdr:colOff>495300</xdr:colOff>
      <xdr:row>4</xdr:row>
      <xdr:rowOff>133350</xdr:rowOff>
    </xdr:to>
    <xdr:sp macro="" textlink="">
      <xdr:nvSpPr>
        <xdr:cNvPr id="14" name="Rectangle 2">
          <a:extLst>
            <a:ext uri="{FF2B5EF4-FFF2-40B4-BE49-F238E27FC236}">
              <a16:creationId xmlns:a16="http://schemas.microsoft.com/office/drawing/2014/main" id="{ABCFC5D6-FB27-4554-800F-4118EF22AA5F}"/>
            </a:ext>
          </a:extLst>
        </xdr:cNvPr>
        <xdr:cNvSpPr>
          <a:spLocks noChangeArrowheads="1"/>
        </xdr:cNvSpPr>
      </xdr:nvSpPr>
      <xdr:spPr bwMode="auto">
        <a:xfrm>
          <a:off x="28575" y="857250"/>
          <a:ext cx="466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  <xdr:twoCellAnchor>
    <xdr:from>
      <xdr:col>0</xdr:col>
      <xdr:colOff>755917</xdr:colOff>
      <xdr:row>2</xdr:row>
      <xdr:rowOff>40502</xdr:rowOff>
    </xdr:from>
    <xdr:to>
      <xdr:col>1</xdr:col>
      <xdr:colOff>1310209</xdr:colOff>
      <xdr:row>3</xdr:row>
      <xdr:rowOff>4004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ABDB2D6-E194-473C-911E-C27896B552DF}"/>
            </a:ext>
          </a:extLst>
        </xdr:cNvPr>
        <xdr:cNvSpPr>
          <a:spLocks noChangeArrowheads="1"/>
        </xdr:cNvSpPr>
      </xdr:nvSpPr>
      <xdr:spPr bwMode="auto">
        <a:xfrm>
          <a:off x="755917" y="478652"/>
          <a:ext cx="1506792" cy="211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扶 助</a:t>
          </a:r>
        </a:p>
      </xdr:txBody>
    </xdr:sp>
    <xdr:clientData/>
  </xdr:twoCellAnchor>
  <xdr:twoCellAnchor>
    <xdr:from>
      <xdr:col>0</xdr:col>
      <xdr:colOff>28575</xdr:colOff>
      <xdr:row>13</xdr:row>
      <xdr:rowOff>38100</xdr:rowOff>
    </xdr:from>
    <xdr:to>
      <xdr:col>0</xdr:col>
      <xdr:colOff>495300</xdr:colOff>
      <xdr:row>14</xdr:row>
      <xdr:rowOff>0</xdr:rowOff>
    </xdr:to>
    <xdr:sp macro="" textlink="">
      <xdr:nvSpPr>
        <xdr:cNvPr id="16" name="Rectangle 2">
          <a:extLst>
            <a:ext uri="{FF2B5EF4-FFF2-40B4-BE49-F238E27FC236}">
              <a16:creationId xmlns:a16="http://schemas.microsoft.com/office/drawing/2014/main" id="{1AB7AE12-1BF4-4112-9E65-0F30DC83FECE}"/>
            </a:ext>
          </a:extLst>
        </xdr:cNvPr>
        <xdr:cNvSpPr>
          <a:spLocks noChangeArrowheads="1"/>
        </xdr:cNvSpPr>
      </xdr:nvSpPr>
      <xdr:spPr bwMode="auto">
        <a:xfrm>
          <a:off x="28575" y="3067050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  <xdr:twoCellAnchor>
    <xdr:from>
      <xdr:col>0</xdr:col>
      <xdr:colOff>753195</xdr:colOff>
      <xdr:row>12</xdr:row>
      <xdr:rowOff>40502</xdr:rowOff>
    </xdr:from>
    <xdr:to>
      <xdr:col>1</xdr:col>
      <xdr:colOff>1307487</xdr:colOff>
      <xdr:row>13</xdr:row>
      <xdr:rowOff>4004</xdr:rowOff>
    </xdr:to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8402F3C7-C91D-46F2-8589-E8029FAF246A}"/>
            </a:ext>
          </a:extLst>
        </xdr:cNvPr>
        <xdr:cNvSpPr>
          <a:spLocks noChangeArrowheads="1"/>
        </xdr:cNvSpPr>
      </xdr:nvSpPr>
      <xdr:spPr bwMode="auto">
        <a:xfrm>
          <a:off x="753195" y="2821802"/>
          <a:ext cx="1516317" cy="211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扶 助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&#20225;&#30011;&#37096;\&#20225;&#30011;&#37096;_&#20225;&#30011;&#25919;&#31574;&#35506;\&#32113;&#35336;&#20418;\09&#23452;&#37326;&#28286;&#24066;&#32113;&#35336;&#26360;\R6&#32113;&#35336;&#26360;\&#12456;&#12463;&#12475;&#12523;R6&#32113;&#35336;&#26360;\R6&#32113;&#35336;&#26360;&#65298;&#31456;.xlsx" TargetMode="External"/><Relationship Id="rId1" Type="http://schemas.openxmlformats.org/officeDocument/2006/relationships/externalLinkPath" Target="file:///T:\&#20225;&#30011;&#37096;\&#20225;&#30011;&#37096;_&#20225;&#30011;&#25919;&#31574;&#35506;\&#32113;&#35336;&#20418;\09&#23452;&#37326;&#28286;&#24066;&#32113;&#35336;&#26360;\R6&#32113;&#35336;&#26360;\&#12456;&#12463;&#12475;&#12523;R6&#32113;&#35336;&#26360;\R6&#32113;&#35336;&#26360;&#65298;&#314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-1人口動態"/>
      <sheetName val="2-2戸籍人口"/>
      <sheetName val="2-3外国人住民人口"/>
      <sheetName val="2-4将来人口の推移"/>
      <sheetName val="2-5行政区別人口の推移"/>
      <sheetName val="2-6年別人口の推移"/>
      <sheetName val="2-7年齢男女別人口 "/>
      <sheetName val="2-8国勢調査"/>
      <sheetName val="2-9国勢調査推移"/>
      <sheetName val="2-10年齢（各歳）別人口"/>
      <sheetName val="2-11産業（大分類）別就業者推移"/>
      <sheetName val="2-11産業（大分類）別就業者推移 (2)"/>
      <sheetName val="2-12労働力人口推移"/>
      <sheetName val="2-13配偶関係（4区分）"/>
      <sheetName val="2-14市別郡別面積及び人口密度"/>
      <sheetName val="2-15住居の種類"/>
      <sheetName val="2-16住宅の建て方 "/>
      <sheetName val="2-17世帯の家族類型別一般世帯数・世帯人員"/>
      <sheetName val="2-18人口集中地区"/>
      <sheetName val="2-19　65歳以上世帯員の有無"/>
      <sheetName val="2-20　産業、従業上の地位"/>
      <sheetName val="2-21夫の年齢（5歳階級）"/>
      <sheetName val="2-22常住地又は従業地"/>
      <sheetName val="2-23労働力状態（8区分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F889-CE74-4528-BDA4-971F4AFDFC46}">
  <sheetPr>
    <tabColor rgb="FF00B050"/>
  </sheetPr>
  <dimension ref="A1:O187"/>
  <sheetViews>
    <sheetView showGridLines="0" view="pageBreakPreview" zoomScaleNormal="100" zoomScaleSheetLayoutView="100" workbookViewId="0">
      <selection activeCell="M23" sqref="M23"/>
    </sheetView>
  </sheetViews>
  <sheetFormatPr defaultRowHeight="13.5" x14ac:dyDescent="0.15"/>
  <cols>
    <col min="1" max="2" width="9" style="546"/>
    <col min="3" max="3" width="9.5" style="546" customWidth="1"/>
    <col min="4" max="8" width="9" style="546"/>
    <col min="9" max="10" width="14" style="546" bestFit="1" customWidth="1"/>
    <col min="11" max="11" width="2.375" style="546" customWidth="1"/>
    <col min="12" max="16384" width="9" style="546"/>
  </cols>
  <sheetData>
    <row r="1" spans="1:15" s="545" customFormat="1" ht="17.25" x14ac:dyDescent="0.15">
      <c r="A1" s="692" t="s">
        <v>338</v>
      </c>
      <c r="B1" s="692"/>
      <c r="C1" s="692"/>
      <c r="D1" s="692"/>
      <c r="E1" s="692"/>
      <c r="F1" s="692"/>
      <c r="G1" s="692"/>
      <c r="H1" s="692"/>
      <c r="I1" s="692"/>
      <c r="J1" s="692"/>
    </row>
    <row r="2" spans="1:15" ht="39.75" customHeight="1" x14ac:dyDescent="0.15"/>
    <row r="5" spans="1:15" x14ac:dyDescent="0.15">
      <c r="M5" s="547"/>
      <c r="N5" s="547"/>
      <c r="O5" s="547"/>
    </row>
    <row r="6" spans="1:15" x14ac:dyDescent="0.15">
      <c r="M6" s="547"/>
      <c r="N6" s="547"/>
      <c r="O6" s="547"/>
    </row>
    <row r="20" spans="1:11" ht="17.25" x14ac:dyDescent="0.15">
      <c r="A20" s="692" t="s">
        <v>339</v>
      </c>
      <c r="B20" s="692"/>
      <c r="C20" s="692"/>
      <c r="D20" s="692"/>
      <c r="E20" s="692"/>
      <c r="F20" s="692"/>
      <c r="G20" s="692"/>
      <c r="H20" s="692"/>
      <c r="I20" s="692"/>
      <c r="J20" s="692"/>
      <c r="K20" s="545"/>
    </row>
    <row r="22" spans="1:11" s="548" customFormat="1" x14ac:dyDescent="0.15">
      <c r="D22" s="547" t="s">
        <v>340</v>
      </c>
      <c r="E22" s="547"/>
      <c r="F22" s="547" t="s">
        <v>341</v>
      </c>
      <c r="G22" s="547"/>
      <c r="H22" s="546"/>
      <c r="I22" s="546"/>
      <c r="J22" s="546"/>
      <c r="K22" s="546"/>
    </row>
    <row r="23" spans="1:11" x14ac:dyDescent="0.15">
      <c r="D23" s="547" t="s">
        <v>342</v>
      </c>
      <c r="E23" s="547"/>
      <c r="F23" s="547" t="s">
        <v>343</v>
      </c>
      <c r="G23" s="547"/>
    </row>
    <row r="40" spans="1:11" s="545" customFormat="1" ht="13.5" customHeight="1" x14ac:dyDescent="0.15"/>
    <row r="41" spans="1:11" ht="17.25" x14ac:dyDescent="0.15">
      <c r="A41" s="692" t="s">
        <v>344</v>
      </c>
      <c r="B41" s="692"/>
      <c r="C41" s="692"/>
      <c r="D41" s="692"/>
      <c r="E41" s="692"/>
      <c r="F41" s="692"/>
      <c r="G41" s="692"/>
      <c r="H41" s="692"/>
      <c r="I41" s="692"/>
      <c r="J41" s="692"/>
      <c r="K41" s="545"/>
    </row>
    <row r="42" spans="1:11" ht="17.25" x14ac:dyDescent="0.15">
      <c r="A42" s="544"/>
      <c r="B42" s="544"/>
      <c r="C42" s="693" t="s">
        <v>400</v>
      </c>
      <c r="D42" s="693"/>
      <c r="E42" s="693"/>
      <c r="F42" s="693"/>
      <c r="G42" s="693"/>
      <c r="H42" s="693"/>
      <c r="I42" s="693"/>
      <c r="J42" s="544"/>
      <c r="K42" s="545"/>
    </row>
    <row r="48" spans="1:11" x14ac:dyDescent="0.15">
      <c r="C48" s="547" t="s">
        <v>345</v>
      </c>
      <c r="I48" s="547" t="s">
        <v>346</v>
      </c>
    </row>
    <row r="49" spans="3:9" x14ac:dyDescent="0.15">
      <c r="C49" s="547"/>
      <c r="I49" s="547"/>
    </row>
    <row r="65" spans="1:12" x14ac:dyDescent="0.15">
      <c r="A65" s="549"/>
      <c r="B65" s="549"/>
      <c r="C65" s="549"/>
      <c r="D65" s="549"/>
      <c r="E65" s="549"/>
      <c r="F65" s="549"/>
      <c r="G65" s="549"/>
      <c r="H65" s="549"/>
      <c r="I65" s="549"/>
      <c r="J65" s="549"/>
      <c r="K65" s="549"/>
      <c r="L65" s="549"/>
    </row>
    <row r="66" spans="1:12" x14ac:dyDescent="0.15">
      <c r="A66" s="549"/>
      <c r="B66" s="549"/>
      <c r="C66" s="549"/>
      <c r="D66" s="549"/>
      <c r="E66" s="549"/>
      <c r="F66" s="549"/>
      <c r="G66" s="549"/>
      <c r="H66" s="549"/>
      <c r="I66" s="549"/>
      <c r="J66" s="549"/>
      <c r="K66" s="549"/>
      <c r="L66" s="549"/>
    </row>
    <row r="67" spans="1:12" x14ac:dyDescent="0.15">
      <c r="A67" s="549"/>
      <c r="B67" s="549"/>
      <c r="C67" s="549"/>
      <c r="D67" s="549"/>
      <c r="E67" s="549"/>
      <c r="F67" s="549"/>
      <c r="G67" s="549"/>
      <c r="H67" s="549"/>
      <c r="I67" s="549"/>
      <c r="J67" s="549"/>
      <c r="K67" s="549"/>
      <c r="L67" s="549"/>
    </row>
    <row r="68" spans="1:12" x14ac:dyDescent="0.15">
      <c r="A68" s="550"/>
      <c r="B68" s="550"/>
      <c r="C68" s="550"/>
      <c r="D68" s="550"/>
      <c r="E68" s="550"/>
      <c r="F68" s="550"/>
      <c r="G68" s="550"/>
      <c r="H68" s="550"/>
      <c r="I68" s="550"/>
      <c r="J68" s="550"/>
      <c r="K68" s="549"/>
      <c r="L68" s="549"/>
    </row>
    <row r="69" spans="1:12" s="554" customFormat="1" x14ac:dyDescent="0.15">
      <c r="A69" s="551" t="s">
        <v>347</v>
      </c>
      <c r="B69" s="551"/>
      <c r="C69" s="551"/>
      <c r="D69" s="551"/>
      <c r="E69" s="551"/>
      <c r="F69" s="551"/>
      <c r="G69" s="551"/>
      <c r="H69" s="552"/>
      <c r="I69" s="552"/>
      <c r="J69" s="551"/>
      <c r="K69" s="553"/>
      <c r="L69" s="553"/>
    </row>
    <row r="70" spans="1:12" s="554" customFormat="1" x14ac:dyDescent="0.15">
      <c r="A70" s="552"/>
      <c r="B70" s="552" t="s">
        <v>348</v>
      </c>
      <c r="C70" s="552" t="s">
        <v>349</v>
      </c>
      <c r="D70" s="552"/>
      <c r="E70" s="551"/>
      <c r="F70" s="551"/>
      <c r="G70" s="551"/>
      <c r="H70" s="552"/>
      <c r="I70" s="552"/>
      <c r="J70" s="551"/>
      <c r="K70" s="553"/>
      <c r="L70" s="553"/>
    </row>
    <row r="71" spans="1:12" s="554" customFormat="1" x14ac:dyDescent="0.15">
      <c r="A71" s="552" t="s">
        <v>3</v>
      </c>
      <c r="B71" s="555">
        <v>20997</v>
      </c>
      <c r="C71" s="556">
        <v>130.91</v>
      </c>
      <c r="D71" s="552"/>
      <c r="E71" s="691"/>
      <c r="F71" s="691"/>
      <c r="G71" s="551"/>
      <c r="H71" s="552"/>
      <c r="I71" s="552"/>
      <c r="J71" s="551"/>
      <c r="K71" s="553"/>
      <c r="L71" s="553"/>
    </row>
    <row r="72" spans="1:12" s="554" customFormat="1" ht="13.5" customHeight="1" x14ac:dyDescent="0.15">
      <c r="A72" s="552" t="s">
        <v>74</v>
      </c>
      <c r="B72" s="555">
        <v>21404</v>
      </c>
      <c r="C72" s="556">
        <v>132.97999999999999</v>
      </c>
      <c r="D72" s="552"/>
      <c r="E72" s="686" t="s">
        <v>398</v>
      </c>
      <c r="F72" s="686"/>
      <c r="G72" s="686"/>
      <c r="H72" s="686"/>
      <c r="I72" s="551"/>
      <c r="J72" s="551"/>
      <c r="K72" s="553"/>
      <c r="L72" s="553"/>
    </row>
    <row r="73" spans="1:12" s="554" customFormat="1" ht="13.5" customHeight="1" x14ac:dyDescent="0.15">
      <c r="A73" s="552" t="s">
        <v>80</v>
      </c>
      <c r="B73" s="555">
        <v>21795</v>
      </c>
      <c r="C73" s="556">
        <v>134.26</v>
      </c>
      <c r="D73" s="552"/>
      <c r="E73" s="691"/>
      <c r="F73" s="691"/>
      <c r="G73" s="551"/>
      <c r="H73" s="551"/>
      <c r="I73" s="551"/>
      <c r="J73" s="551"/>
      <c r="K73" s="553"/>
      <c r="L73" s="553"/>
    </row>
    <row r="74" spans="1:12" s="554" customFormat="1" ht="13.5" customHeight="1" x14ac:dyDescent="0.15">
      <c r="A74" s="552" t="s">
        <v>376</v>
      </c>
      <c r="B74" s="555">
        <v>22211</v>
      </c>
      <c r="C74" s="556">
        <v>139.1</v>
      </c>
      <c r="D74" s="552"/>
      <c r="E74" s="691"/>
      <c r="F74" s="691"/>
      <c r="G74" s="551"/>
      <c r="H74" s="551"/>
      <c r="I74" s="551"/>
      <c r="J74" s="551"/>
      <c r="K74" s="553"/>
      <c r="L74" s="553"/>
    </row>
    <row r="75" spans="1:12" s="554" customFormat="1" ht="13.5" customHeight="1" x14ac:dyDescent="0.15">
      <c r="A75" s="552" t="s">
        <v>377</v>
      </c>
      <c r="B75" s="555">
        <v>22538</v>
      </c>
      <c r="C75" s="558">
        <v>144.53</v>
      </c>
      <c r="D75" s="552"/>
      <c r="E75" s="691"/>
      <c r="F75" s="691"/>
      <c r="G75" s="551"/>
      <c r="H75" s="551"/>
      <c r="I75" s="551"/>
      <c r="J75" s="551"/>
      <c r="K75" s="553"/>
      <c r="L75" s="553"/>
    </row>
    <row r="76" spans="1:12" s="554" customFormat="1" ht="13.5" customHeight="1" x14ac:dyDescent="0.15">
      <c r="A76" s="551"/>
      <c r="B76" s="551"/>
      <c r="C76" s="551"/>
      <c r="D76" s="551"/>
      <c r="E76" s="551"/>
      <c r="F76" s="551"/>
      <c r="G76" s="551"/>
      <c r="H76" s="551"/>
      <c r="I76" s="551"/>
      <c r="J76" s="551"/>
      <c r="K76" s="553"/>
      <c r="L76" s="553"/>
    </row>
    <row r="77" spans="1:12" s="554" customFormat="1" x14ac:dyDescent="0.15">
      <c r="A77" s="686" t="s">
        <v>350</v>
      </c>
      <c r="B77" s="551"/>
      <c r="C77" s="551"/>
      <c r="D77" s="551"/>
      <c r="E77" s="551"/>
      <c r="F77" s="551"/>
      <c r="G77" s="551"/>
      <c r="H77" s="551"/>
      <c r="I77" s="551"/>
      <c r="J77" s="551"/>
      <c r="K77" s="553"/>
      <c r="L77" s="553"/>
    </row>
    <row r="78" spans="1:12" s="554" customFormat="1" ht="13.5" customHeight="1" x14ac:dyDescent="0.15">
      <c r="A78" s="551"/>
      <c r="B78" s="551" t="s">
        <v>351</v>
      </c>
      <c r="C78" s="551" t="s">
        <v>352</v>
      </c>
      <c r="D78" s="551" t="s">
        <v>353</v>
      </c>
      <c r="E78" s="551" t="s">
        <v>354</v>
      </c>
      <c r="F78" s="559" t="s">
        <v>355</v>
      </c>
      <c r="G78" s="551"/>
      <c r="H78" s="551"/>
      <c r="I78" s="551"/>
      <c r="J78" s="551"/>
      <c r="K78" s="553"/>
      <c r="L78" s="553"/>
    </row>
    <row r="79" spans="1:12" s="554" customFormat="1" x14ac:dyDescent="0.15">
      <c r="A79" s="551" t="s">
        <v>3</v>
      </c>
      <c r="B79" s="560">
        <v>205</v>
      </c>
      <c r="C79" s="560">
        <v>630</v>
      </c>
      <c r="D79" s="560">
        <v>110</v>
      </c>
      <c r="E79" s="560">
        <v>1062</v>
      </c>
      <c r="F79" s="552">
        <f>SUM(B79:E79)</f>
        <v>2007</v>
      </c>
      <c r="G79" s="551"/>
      <c r="H79" s="561"/>
      <c r="I79" s="562"/>
      <c r="J79" s="551"/>
      <c r="K79" s="553"/>
      <c r="L79" s="553"/>
    </row>
    <row r="80" spans="1:12" s="554" customFormat="1" x14ac:dyDescent="0.15">
      <c r="A80" s="551" t="s">
        <v>74</v>
      </c>
      <c r="B80" s="560">
        <v>203</v>
      </c>
      <c r="C80" s="560">
        <v>638</v>
      </c>
      <c r="D80" s="560">
        <v>108</v>
      </c>
      <c r="E80" s="560">
        <v>1068</v>
      </c>
      <c r="F80" s="552">
        <f>SUM(B80:E80)</f>
        <v>2017</v>
      </c>
      <c r="G80" s="551"/>
      <c r="H80" s="561"/>
      <c r="I80" s="562"/>
      <c r="J80" s="551"/>
      <c r="K80" s="553"/>
      <c r="L80" s="553"/>
    </row>
    <row r="81" spans="1:13" s="554" customFormat="1" x14ac:dyDescent="0.15">
      <c r="A81" s="551" t="s">
        <v>80</v>
      </c>
      <c r="B81" s="560">
        <v>219</v>
      </c>
      <c r="C81" s="560">
        <v>635</v>
      </c>
      <c r="D81" s="560">
        <v>97</v>
      </c>
      <c r="E81" s="560">
        <v>1094</v>
      </c>
      <c r="F81" s="552">
        <f t="shared" ref="F81:F83" si="0">SUM(B81:E81)</f>
        <v>2045</v>
      </c>
      <c r="G81" s="551"/>
      <c r="H81" s="561"/>
      <c r="I81" s="562"/>
      <c r="J81" s="551"/>
      <c r="K81" s="553"/>
      <c r="L81" s="553"/>
    </row>
    <row r="82" spans="1:13" s="554" customFormat="1" x14ac:dyDescent="0.15">
      <c r="A82" s="551" t="s">
        <v>376</v>
      </c>
      <c r="B82" s="560">
        <v>208</v>
      </c>
      <c r="C82" s="560">
        <v>625</v>
      </c>
      <c r="D82" s="560">
        <v>80</v>
      </c>
      <c r="E82" s="560">
        <v>1127</v>
      </c>
      <c r="F82" s="552">
        <f t="shared" si="0"/>
        <v>2040</v>
      </c>
      <c r="G82" s="551"/>
      <c r="H82" s="561"/>
      <c r="I82" s="562"/>
      <c r="J82" s="551"/>
      <c r="K82" s="553"/>
      <c r="L82" s="553"/>
    </row>
    <row r="83" spans="1:13" s="554" customFormat="1" x14ac:dyDescent="0.15">
      <c r="A83" s="551" t="s">
        <v>377</v>
      </c>
      <c r="B83" s="563">
        <v>200</v>
      </c>
      <c r="C83" s="563">
        <v>634</v>
      </c>
      <c r="D83" s="563">
        <v>73</v>
      </c>
      <c r="E83" s="563">
        <v>1154</v>
      </c>
      <c r="F83" s="552">
        <f t="shared" si="0"/>
        <v>2061</v>
      </c>
      <c r="G83" s="551"/>
      <c r="H83" s="561"/>
      <c r="I83" s="562"/>
      <c r="J83" s="551"/>
      <c r="K83" s="553"/>
      <c r="L83" s="553"/>
    </row>
    <row r="84" spans="1:13" s="554" customFormat="1" x14ac:dyDescent="0.15">
      <c r="A84" s="551"/>
      <c r="B84" s="560"/>
      <c r="C84" s="560"/>
      <c r="D84" s="560"/>
      <c r="E84" s="560" t="s">
        <v>356</v>
      </c>
      <c r="F84" s="564"/>
      <c r="G84" s="551"/>
      <c r="H84" s="551"/>
      <c r="I84" s="551"/>
      <c r="J84" s="551"/>
      <c r="K84" s="553"/>
      <c r="L84" s="553"/>
    </row>
    <row r="85" spans="1:13" s="554" customFormat="1" x14ac:dyDescent="0.15">
      <c r="A85" s="551"/>
      <c r="B85" s="551"/>
      <c r="C85" s="551"/>
      <c r="D85" s="551"/>
      <c r="E85" s="551"/>
      <c r="F85" s="551"/>
      <c r="G85" s="551"/>
      <c r="H85" s="551"/>
      <c r="I85" s="551"/>
      <c r="J85" s="551"/>
      <c r="K85" s="553"/>
      <c r="L85" s="553"/>
    </row>
    <row r="86" spans="1:13" s="554" customFormat="1" x14ac:dyDescent="0.15">
      <c r="A86" s="551" t="s">
        <v>399</v>
      </c>
      <c r="B86" s="551"/>
      <c r="C86" s="551"/>
      <c r="E86" s="551"/>
      <c r="F86" s="551"/>
      <c r="G86" s="551"/>
      <c r="H86" s="552"/>
      <c r="I86" s="552"/>
      <c r="J86" s="551"/>
      <c r="K86" s="553"/>
      <c r="L86" s="553"/>
    </row>
    <row r="87" spans="1:13" s="554" customFormat="1" ht="13.5" customHeight="1" x14ac:dyDescent="0.15">
      <c r="A87" s="551"/>
      <c r="B87" s="551"/>
      <c r="C87" s="551"/>
      <c r="D87" s="551"/>
      <c r="E87" s="551"/>
      <c r="F87" s="551"/>
      <c r="G87" s="551"/>
      <c r="H87" s="552"/>
      <c r="I87" s="552"/>
      <c r="J87" s="551"/>
      <c r="K87" s="553"/>
      <c r="L87" s="553"/>
    </row>
    <row r="88" spans="1:13" s="554" customFormat="1" ht="30" customHeight="1" x14ac:dyDescent="0.15">
      <c r="A88" s="551"/>
      <c r="B88" s="565" t="s">
        <v>357</v>
      </c>
      <c r="C88" s="566" t="s">
        <v>358</v>
      </c>
      <c r="D88" s="565" t="s">
        <v>359</v>
      </c>
      <c r="E88" s="567" t="s">
        <v>360</v>
      </c>
      <c r="F88" s="565" t="s">
        <v>361</v>
      </c>
      <c r="G88" s="568" t="s">
        <v>362</v>
      </c>
      <c r="H88" s="565" t="s">
        <v>363</v>
      </c>
      <c r="I88" s="568" t="s">
        <v>364</v>
      </c>
      <c r="J88" s="569" t="s">
        <v>365</v>
      </c>
      <c r="K88" s="553"/>
      <c r="L88" s="553"/>
    </row>
    <row r="89" spans="1:13" s="554" customFormat="1" x14ac:dyDescent="0.15">
      <c r="A89" s="551" t="s">
        <v>345</v>
      </c>
      <c r="B89" s="551">
        <v>85</v>
      </c>
      <c r="C89" s="557">
        <v>19</v>
      </c>
      <c r="D89" s="551">
        <v>50</v>
      </c>
      <c r="E89" s="551">
        <v>29</v>
      </c>
      <c r="F89" s="551">
        <v>22</v>
      </c>
      <c r="G89" s="551">
        <v>16</v>
      </c>
      <c r="H89" s="551">
        <v>8</v>
      </c>
      <c r="I89" s="551">
        <v>2</v>
      </c>
      <c r="J89" s="551">
        <v>58</v>
      </c>
      <c r="K89" s="553"/>
      <c r="L89" s="553"/>
    </row>
    <row r="90" spans="1:13" s="554" customFormat="1" ht="13.5" customHeight="1" x14ac:dyDescent="0.15">
      <c r="A90" s="551"/>
      <c r="B90" s="551"/>
      <c r="C90" s="551"/>
      <c r="D90" s="551"/>
      <c r="E90" s="551"/>
      <c r="F90" s="551"/>
      <c r="G90" s="551"/>
      <c r="H90" s="551"/>
      <c r="I90" s="551"/>
      <c r="J90" s="551"/>
      <c r="K90" s="553"/>
      <c r="L90" s="553"/>
    </row>
    <row r="91" spans="1:13" s="554" customFormat="1" ht="27.75" customHeight="1" x14ac:dyDescent="0.15">
      <c r="A91" s="551"/>
      <c r="B91" s="565" t="s">
        <v>366</v>
      </c>
      <c r="C91" s="569" t="s">
        <v>367</v>
      </c>
      <c r="D91" s="565" t="s">
        <v>368</v>
      </c>
      <c r="E91" s="565" t="s">
        <v>369</v>
      </c>
      <c r="F91" s="568" t="s">
        <v>370</v>
      </c>
      <c r="G91" s="565" t="s">
        <v>371</v>
      </c>
      <c r="H91" s="565" t="s">
        <v>372</v>
      </c>
      <c r="I91" s="565" t="s">
        <v>373</v>
      </c>
      <c r="J91" s="551"/>
      <c r="K91" s="553"/>
      <c r="L91" s="553"/>
      <c r="M91" s="553"/>
    </row>
    <row r="92" spans="1:13" s="554" customFormat="1" x14ac:dyDescent="0.15">
      <c r="A92" s="551" t="s">
        <v>374</v>
      </c>
      <c r="B92" s="551">
        <v>95</v>
      </c>
      <c r="C92" s="557">
        <v>40</v>
      </c>
      <c r="D92" s="551">
        <v>38</v>
      </c>
      <c r="E92" s="551">
        <v>10</v>
      </c>
      <c r="F92" s="551">
        <v>6</v>
      </c>
      <c r="G92" s="551">
        <v>2</v>
      </c>
      <c r="H92" s="551">
        <v>0</v>
      </c>
      <c r="I92" s="557">
        <v>81</v>
      </c>
      <c r="J92" s="551"/>
      <c r="K92" s="553"/>
      <c r="L92" s="553"/>
      <c r="M92" s="553"/>
    </row>
    <row r="93" spans="1:13" s="554" customFormat="1" x14ac:dyDescent="0.15">
      <c r="A93" s="551"/>
      <c r="B93" s="551"/>
      <c r="C93" s="551"/>
      <c r="D93" s="551"/>
      <c r="E93" s="551"/>
      <c r="F93" s="551"/>
      <c r="G93" s="551"/>
      <c r="H93" s="551"/>
      <c r="I93" s="557"/>
      <c r="J93" s="551"/>
      <c r="K93" s="553"/>
      <c r="L93" s="553"/>
      <c r="M93" s="553"/>
    </row>
    <row r="94" spans="1:13" ht="13.5" customHeight="1" x14ac:dyDescent="0.15">
      <c r="A94" s="550"/>
      <c r="B94" s="550"/>
      <c r="C94" s="550"/>
      <c r="D94" s="550"/>
      <c r="E94" s="550"/>
      <c r="F94" s="550"/>
      <c r="G94" s="550"/>
      <c r="H94" s="550"/>
      <c r="I94" s="550"/>
      <c r="J94" s="550"/>
      <c r="K94" s="549"/>
      <c r="L94" s="549"/>
      <c r="M94" s="549"/>
    </row>
    <row r="95" spans="1:13" x14ac:dyDescent="0.15">
      <c r="A95" s="550"/>
      <c r="B95" s="550"/>
      <c r="C95" s="550"/>
      <c r="D95" s="550"/>
      <c r="E95" s="550"/>
      <c r="F95" s="550"/>
      <c r="G95" s="550"/>
      <c r="H95" s="550"/>
      <c r="I95" s="550"/>
      <c r="J95" s="550"/>
      <c r="K95" s="549"/>
      <c r="L95" s="549"/>
      <c r="M95" s="549"/>
    </row>
    <row r="96" spans="1:13" x14ac:dyDescent="0.15">
      <c r="A96" s="550"/>
      <c r="B96" s="550"/>
      <c r="C96" s="550"/>
      <c r="D96" s="550"/>
      <c r="E96" s="550"/>
      <c r="F96" s="550"/>
      <c r="G96" s="550"/>
      <c r="H96" s="550"/>
      <c r="I96" s="550"/>
      <c r="J96" s="550"/>
      <c r="K96" s="549"/>
      <c r="L96" s="549"/>
      <c r="M96" s="549"/>
    </row>
    <row r="97" spans="1:13" x14ac:dyDescent="0.15">
      <c r="A97" s="550"/>
      <c r="B97" s="550"/>
      <c r="C97" s="550"/>
      <c r="D97" s="550"/>
      <c r="E97" s="550"/>
      <c r="F97" s="550"/>
      <c r="G97" s="550"/>
      <c r="H97" s="550"/>
      <c r="I97" s="550"/>
      <c r="J97" s="550"/>
      <c r="K97" s="549"/>
      <c r="L97" s="549"/>
      <c r="M97" s="549"/>
    </row>
    <row r="98" spans="1:13" x14ac:dyDescent="0.15">
      <c r="A98" s="550"/>
      <c r="B98" s="550"/>
      <c r="C98" s="550"/>
      <c r="D98" s="550"/>
      <c r="E98" s="550"/>
      <c r="F98" s="550"/>
      <c r="G98" s="550"/>
      <c r="H98" s="550"/>
      <c r="I98" s="550"/>
      <c r="J98" s="550"/>
      <c r="K98" s="549"/>
      <c r="L98" s="549"/>
      <c r="M98" s="549"/>
    </row>
    <row r="99" spans="1:13" x14ac:dyDescent="0.15">
      <c r="A99" s="549"/>
      <c r="B99" s="549"/>
      <c r="E99" s="549"/>
      <c r="F99" s="549"/>
      <c r="H99" s="549"/>
      <c r="I99" s="549"/>
      <c r="J99" s="549"/>
      <c r="K99" s="549"/>
      <c r="L99" s="549"/>
      <c r="M99" s="549"/>
    </row>
    <row r="100" spans="1:13" x14ac:dyDescent="0.15">
      <c r="A100" s="549"/>
      <c r="B100" s="549"/>
      <c r="E100" s="549"/>
      <c r="F100" s="549"/>
      <c r="G100" s="549"/>
      <c r="H100" s="549"/>
      <c r="I100" s="549"/>
      <c r="J100" s="549"/>
      <c r="K100" s="549"/>
      <c r="L100" s="549"/>
      <c r="M100" s="549"/>
    </row>
    <row r="101" spans="1:13" x14ac:dyDescent="0.15">
      <c r="A101" s="549"/>
      <c r="B101" s="549"/>
      <c r="C101" s="549"/>
      <c r="D101" s="549"/>
      <c r="E101" s="549"/>
      <c r="F101" s="549"/>
      <c r="G101" s="549"/>
      <c r="H101" s="549"/>
      <c r="I101" s="549"/>
      <c r="J101" s="549"/>
      <c r="K101" s="549"/>
      <c r="L101" s="549"/>
      <c r="M101" s="549"/>
    </row>
    <row r="102" spans="1:13" x14ac:dyDescent="0.15">
      <c r="A102" s="549"/>
      <c r="B102" s="549"/>
      <c r="C102" s="549"/>
      <c r="D102" s="549"/>
      <c r="E102" s="549"/>
      <c r="F102" s="549"/>
      <c r="G102" s="549"/>
      <c r="H102" s="549"/>
      <c r="I102" s="549"/>
      <c r="J102" s="549"/>
      <c r="K102" s="549"/>
      <c r="L102" s="549"/>
      <c r="M102" s="549"/>
    </row>
    <row r="103" spans="1:13" x14ac:dyDescent="0.15">
      <c r="A103" s="549"/>
      <c r="B103" s="549"/>
      <c r="C103" s="549"/>
      <c r="D103" s="549"/>
      <c r="E103" s="549"/>
      <c r="F103" s="549"/>
      <c r="G103" s="549"/>
      <c r="H103" s="549"/>
      <c r="I103" s="549"/>
      <c r="J103" s="549"/>
      <c r="K103" s="549"/>
      <c r="L103" s="549"/>
      <c r="M103" s="549"/>
    </row>
    <row r="104" spans="1:13" x14ac:dyDescent="0.15">
      <c r="A104" s="549"/>
      <c r="B104" s="549"/>
      <c r="C104" s="549"/>
      <c r="D104" s="549"/>
      <c r="E104" s="549"/>
      <c r="F104" s="549"/>
      <c r="G104" s="549"/>
      <c r="H104" s="549"/>
      <c r="I104" s="549"/>
      <c r="J104" s="549"/>
      <c r="K104" s="549"/>
      <c r="L104" s="549"/>
      <c r="M104" s="549"/>
    </row>
    <row r="105" spans="1:13" x14ac:dyDescent="0.15">
      <c r="A105" s="549"/>
      <c r="B105" s="549"/>
      <c r="C105" s="549"/>
      <c r="D105" s="549"/>
      <c r="E105" s="549"/>
      <c r="F105" s="549"/>
      <c r="G105" s="549"/>
      <c r="H105" s="549"/>
      <c r="I105" s="549"/>
      <c r="J105" s="549"/>
      <c r="K105" s="549"/>
      <c r="L105" s="549"/>
      <c r="M105" s="549"/>
    </row>
    <row r="106" spans="1:13" x14ac:dyDescent="0.15">
      <c r="A106" s="549"/>
      <c r="B106" s="549"/>
      <c r="C106" s="549"/>
      <c r="D106" s="549"/>
      <c r="E106" s="549"/>
      <c r="F106" s="549"/>
      <c r="G106" s="549"/>
      <c r="H106" s="549"/>
      <c r="I106" s="549"/>
      <c r="J106" s="549"/>
      <c r="K106" s="549"/>
      <c r="L106" s="549"/>
      <c r="M106" s="549"/>
    </row>
    <row r="107" spans="1:13" x14ac:dyDescent="0.15">
      <c r="A107" s="549"/>
      <c r="B107" s="549"/>
      <c r="C107" s="549"/>
      <c r="D107" s="549"/>
      <c r="E107" s="549"/>
      <c r="F107" s="549"/>
      <c r="G107" s="549"/>
      <c r="H107" s="549"/>
      <c r="I107" s="549"/>
      <c r="J107" s="549"/>
      <c r="K107" s="549"/>
      <c r="L107" s="549"/>
      <c r="M107" s="549"/>
    </row>
    <row r="108" spans="1:13" x14ac:dyDescent="0.15">
      <c r="A108" s="549"/>
      <c r="B108" s="549"/>
      <c r="C108" s="549"/>
      <c r="D108" s="549"/>
      <c r="E108" s="549"/>
      <c r="F108" s="549"/>
      <c r="G108" s="549"/>
      <c r="H108" s="549"/>
      <c r="I108" s="549"/>
      <c r="J108" s="549"/>
      <c r="K108" s="549"/>
      <c r="L108" s="549"/>
      <c r="M108" s="549"/>
    </row>
    <row r="109" spans="1:13" x14ac:dyDescent="0.15">
      <c r="A109" s="549"/>
      <c r="B109" s="549"/>
      <c r="C109" s="549"/>
      <c r="D109" s="549"/>
      <c r="E109" s="549"/>
      <c r="F109" s="549"/>
      <c r="G109" s="549"/>
      <c r="H109" s="549"/>
      <c r="I109" s="549"/>
      <c r="J109" s="549"/>
      <c r="K109" s="549"/>
      <c r="L109" s="549"/>
      <c r="M109" s="549"/>
    </row>
    <row r="110" spans="1:13" x14ac:dyDescent="0.15">
      <c r="A110" s="549"/>
      <c r="B110" s="549"/>
      <c r="C110" s="549"/>
      <c r="D110" s="549"/>
      <c r="E110" s="549"/>
      <c r="F110" s="549"/>
      <c r="G110" s="549"/>
      <c r="H110" s="549"/>
      <c r="I110" s="549"/>
      <c r="J110" s="549"/>
      <c r="K110" s="549"/>
      <c r="L110" s="549"/>
      <c r="M110" s="549"/>
    </row>
    <row r="111" spans="1:13" x14ac:dyDescent="0.15">
      <c r="A111" s="549"/>
      <c r="B111" s="549"/>
      <c r="C111" s="549"/>
      <c r="D111" s="549"/>
      <c r="E111" s="549"/>
      <c r="F111" s="549"/>
      <c r="G111" s="549"/>
      <c r="H111" s="549"/>
      <c r="I111" s="549"/>
      <c r="J111" s="549"/>
      <c r="K111" s="549"/>
      <c r="L111" s="549"/>
      <c r="M111" s="549"/>
    </row>
    <row r="112" spans="1:13" x14ac:dyDescent="0.15">
      <c r="A112" s="549"/>
      <c r="B112" s="549"/>
      <c r="C112" s="549"/>
      <c r="D112" s="549"/>
      <c r="E112" s="549"/>
      <c r="F112" s="549"/>
      <c r="G112" s="549"/>
      <c r="H112" s="549"/>
      <c r="I112" s="549"/>
      <c r="J112" s="549"/>
      <c r="K112" s="549"/>
      <c r="L112" s="549"/>
      <c r="M112" s="549"/>
    </row>
    <row r="113" spans="1:13" x14ac:dyDescent="0.15">
      <c r="A113" s="549"/>
      <c r="B113" s="549"/>
      <c r="C113" s="549"/>
      <c r="D113" s="549"/>
      <c r="E113" s="549"/>
      <c r="F113" s="549"/>
      <c r="G113" s="549"/>
      <c r="H113" s="549"/>
      <c r="I113" s="549"/>
      <c r="J113" s="549"/>
      <c r="K113" s="549"/>
      <c r="L113" s="549"/>
      <c r="M113" s="549"/>
    </row>
    <row r="114" spans="1:13" x14ac:dyDescent="0.15">
      <c r="A114" s="549"/>
      <c r="B114" s="549"/>
      <c r="C114" s="549"/>
      <c r="D114" s="549"/>
      <c r="E114" s="549"/>
      <c r="F114" s="549"/>
      <c r="G114" s="549"/>
      <c r="H114" s="549"/>
      <c r="I114" s="549"/>
      <c r="J114" s="549"/>
      <c r="K114" s="549"/>
      <c r="L114" s="549"/>
      <c r="M114" s="549"/>
    </row>
    <row r="115" spans="1:13" x14ac:dyDescent="0.15">
      <c r="A115" s="549"/>
      <c r="B115" s="549"/>
      <c r="C115" s="549"/>
      <c r="D115" s="549"/>
      <c r="E115" s="549"/>
      <c r="F115" s="549"/>
      <c r="G115" s="549"/>
      <c r="H115" s="549"/>
      <c r="I115" s="549"/>
      <c r="J115" s="549"/>
      <c r="K115" s="549"/>
      <c r="L115" s="549"/>
      <c r="M115" s="549"/>
    </row>
    <row r="116" spans="1:13" x14ac:dyDescent="0.15">
      <c r="A116" s="549"/>
      <c r="B116" s="549"/>
      <c r="C116" s="549"/>
      <c r="D116" s="549"/>
      <c r="E116" s="549"/>
      <c r="F116" s="549"/>
      <c r="G116" s="549"/>
      <c r="H116" s="549"/>
      <c r="I116" s="549"/>
      <c r="J116" s="549"/>
      <c r="K116" s="549"/>
      <c r="L116" s="549"/>
      <c r="M116" s="549"/>
    </row>
    <row r="117" spans="1:13" x14ac:dyDescent="0.15">
      <c r="A117" s="549"/>
      <c r="B117" s="549"/>
      <c r="C117" s="549"/>
      <c r="D117" s="549"/>
      <c r="E117" s="549"/>
      <c r="F117" s="549"/>
      <c r="G117" s="549"/>
      <c r="H117" s="549"/>
      <c r="I117" s="549"/>
      <c r="J117" s="549"/>
      <c r="K117" s="549"/>
      <c r="L117" s="549"/>
      <c r="M117" s="549"/>
    </row>
    <row r="118" spans="1:13" x14ac:dyDescent="0.15">
      <c r="A118" s="549"/>
      <c r="B118" s="549"/>
      <c r="C118" s="549"/>
      <c r="D118" s="549"/>
      <c r="E118" s="549"/>
      <c r="F118" s="549"/>
      <c r="G118" s="549"/>
      <c r="H118" s="549"/>
      <c r="I118" s="549"/>
      <c r="J118" s="549"/>
      <c r="K118" s="549"/>
      <c r="L118" s="549"/>
      <c r="M118" s="549"/>
    </row>
    <row r="119" spans="1:13" x14ac:dyDescent="0.15">
      <c r="A119" s="549"/>
      <c r="B119" s="549"/>
      <c r="C119" s="549"/>
      <c r="D119" s="549"/>
      <c r="E119" s="549"/>
      <c r="F119" s="549"/>
      <c r="G119" s="549"/>
      <c r="H119" s="549"/>
      <c r="I119" s="549"/>
      <c r="J119" s="549"/>
      <c r="K119" s="549"/>
      <c r="L119" s="549"/>
      <c r="M119" s="549"/>
    </row>
    <row r="120" spans="1:13" x14ac:dyDescent="0.15">
      <c r="A120" s="549"/>
      <c r="B120" s="549"/>
      <c r="C120" s="549"/>
      <c r="D120" s="549"/>
      <c r="E120" s="549"/>
      <c r="F120" s="549"/>
      <c r="G120" s="549"/>
      <c r="H120" s="549"/>
      <c r="I120" s="549"/>
      <c r="J120" s="549"/>
      <c r="K120" s="549"/>
      <c r="L120" s="549"/>
      <c r="M120" s="549"/>
    </row>
    <row r="121" spans="1:13" x14ac:dyDescent="0.15">
      <c r="A121" s="549"/>
      <c r="B121" s="549"/>
      <c r="C121" s="549"/>
      <c r="D121" s="549"/>
      <c r="E121" s="549"/>
      <c r="F121" s="549"/>
      <c r="G121" s="549"/>
      <c r="H121" s="549"/>
      <c r="I121" s="549"/>
      <c r="J121" s="549"/>
      <c r="K121" s="549"/>
      <c r="L121" s="549"/>
      <c r="M121" s="549"/>
    </row>
    <row r="122" spans="1:13" x14ac:dyDescent="0.15">
      <c r="A122" s="549"/>
      <c r="B122" s="549"/>
      <c r="C122" s="549"/>
      <c r="D122" s="549"/>
      <c r="E122" s="549"/>
      <c r="F122" s="549"/>
      <c r="G122" s="549"/>
      <c r="H122" s="549"/>
      <c r="I122" s="549"/>
      <c r="J122" s="549"/>
      <c r="K122" s="549"/>
      <c r="L122" s="549"/>
      <c r="M122" s="549"/>
    </row>
    <row r="123" spans="1:13" x14ac:dyDescent="0.15">
      <c r="A123" s="549"/>
      <c r="B123" s="549"/>
      <c r="C123" s="549"/>
      <c r="D123" s="549"/>
      <c r="E123" s="549"/>
      <c r="F123" s="549"/>
      <c r="G123" s="549"/>
      <c r="H123" s="549"/>
      <c r="I123" s="549"/>
      <c r="J123" s="549"/>
      <c r="K123" s="549"/>
      <c r="L123" s="549"/>
      <c r="M123" s="549"/>
    </row>
    <row r="124" spans="1:13" x14ac:dyDescent="0.15">
      <c r="A124" s="549"/>
      <c r="B124" s="549"/>
      <c r="C124" s="549"/>
      <c r="D124" s="549"/>
      <c r="E124" s="549"/>
      <c r="F124" s="549"/>
      <c r="G124" s="549"/>
      <c r="H124" s="549"/>
      <c r="I124" s="549"/>
      <c r="J124" s="549"/>
      <c r="K124" s="549"/>
      <c r="L124" s="549"/>
      <c r="M124" s="549"/>
    </row>
    <row r="125" spans="1:13" x14ac:dyDescent="0.15">
      <c r="A125" s="549"/>
      <c r="B125" s="549"/>
      <c r="C125" s="549"/>
      <c r="D125" s="549"/>
      <c r="E125" s="549"/>
      <c r="F125" s="549"/>
      <c r="G125" s="549"/>
      <c r="H125" s="549"/>
      <c r="I125" s="549"/>
      <c r="J125" s="549"/>
      <c r="K125" s="549"/>
      <c r="L125" s="549"/>
      <c r="M125" s="549"/>
    </row>
    <row r="126" spans="1:13" x14ac:dyDescent="0.15">
      <c r="A126" s="549"/>
      <c r="B126" s="549"/>
      <c r="C126" s="549"/>
      <c r="D126" s="549"/>
      <c r="E126" s="549"/>
      <c r="F126" s="549"/>
      <c r="G126" s="549"/>
      <c r="H126" s="549"/>
      <c r="I126" s="549"/>
      <c r="J126" s="549"/>
      <c r="K126" s="549"/>
      <c r="L126" s="549"/>
      <c r="M126" s="549"/>
    </row>
    <row r="127" spans="1:13" x14ac:dyDescent="0.15">
      <c r="A127" s="549"/>
      <c r="B127" s="549"/>
      <c r="C127" s="549"/>
      <c r="D127" s="549"/>
      <c r="E127" s="549"/>
      <c r="F127" s="549"/>
      <c r="G127" s="549"/>
      <c r="H127" s="549"/>
      <c r="I127" s="549"/>
      <c r="J127" s="549"/>
      <c r="K127" s="549"/>
      <c r="L127" s="549"/>
      <c r="M127" s="549"/>
    </row>
    <row r="128" spans="1:13" x14ac:dyDescent="0.15">
      <c r="A128" s="549"/>
      <c r="B128" s="549"/>
      <c r="C128" s="549"/>
      <c r="D128" s="549"/>
      <c r="E128" s="549"/>
      <c r="F128" s="549"/>
      <c r="G128" s="549"/>
      <c r="H128" s="549"/>
      <c r="I128" s="549"/>
      <c r="J128" s="549"/>
      <c r="K128" s="549"/>
      <c r="L128" s="549"/>
      <c r="M128" s="549"/>
    </row>
    <row r="129" spans="1:13" x14ac:dyDescent="0.15">
      <c r="A129" s="549"/>
      <c r="B129" s="549"/>
      <c r="C129" s="549"/>
      <c r="D129" s="549"/>
      <c r="E129" s="549"/>
      <c r="F129" s="549"/>
      <c r="G129" s="549"/>
      <c r="H129" s="549"/>
      <c r="I129" s="549"/>
      <c r="J129" s="549"/>
      <c r="K129" s="549"/>
      <c r="L129" s="549"/>
      <c r="M129" s="549"/>
    </row>
    <row r="130" spans="1:13" x14ac:dyDescent="0.15">
      <c r="A130" s="549"/>
      <c r="B130" s="549"/>
      <c r="C130" s="549"/>
      <c r="D130" s="549"/>
      <c r="E130" s="549"/>
      <c r="F130" s="549"/>
      <c r="G130" s="549"/>
      <c r="H130" s="549"/>
      <c r="I130" s="549"/>
      <c r="J130" s="549"/>
      <c r="K130" s="549"/>
      <c r="L130" s="549"/>
      <c r="M130" s="549"/>
    </row>
    <row r="131" spans="1:13" x14ac:dyDescent="0.15">
      <c r="A131" s="549"/>
      <c r="B131" s="549"/>
      <c r="C131" s="549"/>
      <c r="D131" s="549"/>
      <c r="E131" s="549"/>
      <c r="F131" s="549"/>
      <c r="G131" s="549"/>
      <c r="H131" s="549"/>
      <c r="I131" s="549"/>
      <c r="J131" s="549"/>
      <c r="K131" s="549"/>
      <c r="L131" s="549"/>
      <c r="M131" s="549"/>
    </row>
    <row r="132" spans="1:13" x14ac:dyDescent="0.15">
      <c r="A132" s="549"/>
      <c r="B132" s="549"/>
      <c r="C132" s="549"/>
      <c r="D132" s="549"/>
      <c r="E132" s="549"/>
      <c r="F132" s="549"/>
      <c r="G132" s="549"/>
      <c r="H132" s="549"/>
      <c r="I132" s="549"/>
      <c r="J132" s="549"/>
      <c r="K132" s="549"/>
      <c r="L132" s="549"/>
      <c r="M132" s="549"/>
    </row>
    <row r="133" spans="1:13" x14ac:dyDescent="0.15">
      <c r="A133" s="549"/>
      <c r="B133" s="549"/>
      <c r="C133" s="549"/>
      <c r="D133" s="549"/>
      <c r="E133" s="549"/>
      <c r="F133" s="549"/>
      <c r="G133" s="549"/>
      <c r="H133" s="549"/>
      <c r="I133" s="549"/>
      <c r="J133" s="549"/>
      <c r="K133" s="549"/>
      <c r="L133" s="549"/>
      <c r="M133" s="549"/>
    </row>
    <row r="134" spans="1:13" x14ac:dyDescent="0.15">
      <c r="A134" s="549"/>
      <c r="B134" s="549"/>
      <c r="C134" s="549"/>
      <c r="D134" s="549"/>
      <c r="E134" s="549"/>
      <c r="F134" s="549"/>
      <c r="G134" s="549"/>
      <c r="H134" s="549"/>
      <c r="I134" s="549"/>
      <c r="J134" s="549"/>
      <c r="K134" s="549"/>
      <c r="L134" s="549"/>
      <c r="M134" s="549"/>
    </row>
    <row r="135" spans="1:13" x14ac:dyDescent="0.15">
      <c r="A135" s="549"/>
      <c r="B135" s="549"/>
      <c r="C135" s="549"/>
      <c r="D135" s="549"/>
      <c r="E135" s="549"/>
      <c r="F135" s="549"/>
      <c r="G135" s="549"/>
      <c r="H135" s="549"/>
      <c r="I135" s="549"/>
      <c r="J135" s="549"/>
      <c r="K135" s="549"/>
      <c r="L135" s="549"/>
      <c r="M135" s="549"/>
    </row>
    <row r="136" spans="1:13" x14ac:dyDescent="0.15">
      <c r="A136" s="549"/>
      <c r="B136" s="549"/>
      <c r="C136" s="549"/>
      <c r="D136" s="549"/>
      <c r="E136" s="549"/>
      <c r="F136" s="549"/>
      <c r="G136" s="549"/>
      <c r="H136" s="549"/>
      <c r="I136" s="549"/>
      <c r="J136" s="549"/>
      <c r="K136" s="549"/>
      <c r="L136" s="549"/>
      <c r="M136" s="549"/>
    </row>
    <row r="137" spans="1:13" x14ac:dyDescent="0.15">
      <c r="A137" s="549"/>
      <c r="B137" s="549"/>
      <c r="C137" s="549"/>
      <c r="D137" s="549"/>
      <c r="E137" s="549"/>
      <c r="F137" s="549"/>
      <c r="G137" s="549"/>
      <c r="H137" s="549"/>
      <c r="I137" s="549"/>
      <c r="J137" s="549"/>
      <c r="K137" s="549"/>
      <c r="L137" s="549"/>
      <c r="M137" s="549"/>
    </row>
    <row r="138" spans="1:13" x14ac:dyDescent="0.15">
      <c r="A138" s="549"/>
      <c r="B138" s="549"/>
      <c r="C138" s="549"/>
      <c r="D138" s="549"/>
      <c r="E138" s="549"/>
      <c r="F138" s="549"/>
      <c r="G138" s="549"/>
      <c r="H138" s="549"/>
      <c r="I138" s="549"/>
      <c r="J138" s="549"/>
      <c r="K138" s="549"/>
      <c r="L138" s="549"/>
      <c r="M138" s="549"/>
    </row>
    <row r="139" spans="1:13" x14ac:dyDescent="0.15">
      <c r="A139" s="549"/>
      <c r="B139" s="549"/>
      <c r="C139" s="549"/>
      <c r="D139" s="549"/>
      <c r="E139" s="549"/>
      <c r="F139" s="549"/>
      <c r="G139" s="549"/>
      <c r="H139" s="549"/>
      <c r="I139" s="549"/>
      <c r="J139" s="549"/>
      <c r="K139" s="549"/>
      <c r="L139" s="549"/>
      <c r="M139" s="549"/>
    </row>
    <row r="140" spans="1:13" x14ac:dyDescent="0.15">
      <c r="A140" s="549"/>
      <c r="B140" s="549"/>
      <c r="C140" s="549"/>
      <c r="D140" s="549"/>
      <c r="E140" s="549"/>
      <c r="F140" s="549"/>
      <c r="G140" s="549"/>
      <c r="H140" s="549"/>
      <c r="I140" s="549"/>
      <c r="J140" s="549"/>
      <c r="K140" s="549"/>
      <c r="L140" s="549"/>
      <c r="M140" s="549"/>
    </row>
    <row r="141" spans="1:13" x14ac:dyDescent="0.15">
      <c r="A141" s="549"/>
      <c r="B141" s="549"/>
      <c r="C141" s="549"/>
      <c r="D141" s="549"/>
      <c r="E141" s="549"/>
      <c r="F141" s="549"/>
      <c r="G141" s="549"/>
      <c r="H141" s="549"/>
      <c r="I141" s="549"/>
      <c r="J141" s="549"/>
      <c r="K141" s="549"/>
      <c r="L141" s="549"/>
      <c r="M141" s="549"/>
    </row>
    <row r="142" spans="1:13" x14ac:dyDescent="0.15">
      <c r="A142" s="549"/>
      <c r="B142" s="549"/>
      <c r="C142" s="549"/>
      <c r="D142" s="549"/>
      <c r="E142" s="549"/>
      <c r="F142" s="549"/>
      <c r="G142" s="549"/>
      <c r="H142" s="549"/>
      <c r="I142" s="549"/>
      <c r="J142" s="549"/>
      <c r="K142" s="549"/>
      <c r="L142" s="549"/>
      <c r="M142" s="549"/>
    </row>
    <row r="143" spans="1:13" x14ac:dyDescent="0.15">
      <c r="A143" s="549"/>
      <c r="B143" s="549"/>
      <c r="C143" s="549"/>
      <c r="D143" s="549"/>
      <c r="E143" s="549"/>
      <c r="F143" s="549"/>
      <c r="G143" s="549"/>
      <c r="H143" s="549"/>
      <c r="I143" s="549"/>
      <c r="J143" s="549"/>
      <c r="K143" s="549"/>
      <c r="L143" s="549"/>
      <c r="M143" s="549"/>
    </row>
    <row r="144" spans="1:13" x14ac:dyDescent="0.15">
      <c r="A144" s="549"/>
      <c r="B144" s="549"/>
      <c r="C144" s="549"/>
      <c r="D144" s="549"/>
      <c r="E144" s="549"/>
      <c r="F144" s="549"/>
      <c r="G144" s="549"/>
      <c r="H144" s="549"/>
      <c r="I144" s="549"/>
      <c r="J144" s="549"/>
      <c r="K144" s="549"/>
      <c r="L144" s="549"/>
      <c r="M144" s="549"/>
    </row>
    <row r="145" spans="1:13" x14ac:dyDescent="0.15">
      <c r="A145" s="549"/>
      <c r="B145" s="549"/>
      <c r="C145" s="549"/>
      <c r="D145" s="549"/>
      <c r="E145" s="549"/>
      <c r="F145" s="549"/>
      <c r="G145" s="549"/>
      <c r="H145" s="549"/>
      <c r="I145" s="549"/>
      <c r="J145" s="549"/>
      <c r="K145" s="549"/>
      <c r="L145" s="549"/>
      <c r="M145" s="549"/>
    </row>
    <row r="146" spans="1:13" x14ac:dyDescent="0.15">
      <c r="A146" s="549"/>
      <c r="B146" s="549"/>
      <c r="C146" s="549"/>
      <c r="D146" s="549"/>
      <c r="E146" s="549"/>
      <c r="F146" s="549"/>
      <c r="G146" s="549"/>
      <c r="H146" s="549"/>
      <c r="I146" s="549"/>
      <c r="J146" s="549"/>
      <c r="K146" s="549"/>
      <c r="L146" s="549"/>
      <c r="M146" s="549"/>
    </row>
    <row r="147" spans="1:13" x14ac:dyDescent="0.15">
      <c r="A147" s="549"/>
      <c r="B147" s="549"/>
      <c r="C147" s="549"/>
      <c r="D147" s="549"/>
      <c r="E147" s="549"/>
      <c r="F147" s="549"/>
      <c r="G147" s="549"/>
      <c r="H147" s="549"/>
      <c r="I147" s="549"/>
      <c r="J147" s="549"/>
      <c r="K147" s="549"/>
      <c r="L147" s="549"/>
      <c r="M147" s="549"/>
    </row>
    <row r="148" spans="1:13" x14ac:dyDescent="0.15">
      <c r="A148" s="549"/>
      <c r="B148" s="549"/>
      <c r="C148" s="549"/>
      <c r="D148" s="549"/>
      <c r="E148" s="549"/>
      <c r="F148" s="549"/>
      <c r="G148" s="549"/>
      <c r="H148" s="549"/>
      <c r="I148" s="549"/>
      <c r="J148" s="549"/>
      <c r="K148" s="549"/>
      <c r="L148" s="549"/>
      <c r="M148" s="549"/>
    </row>
    <row r="149" spans="1:13" x14ac:dyDescent="0.15">
      <c r="A149" s="549"/>
      <c r="B149" s="549"/>
      <c r="C149" s="549"/>
      <c r="D149" s="549"/>
      <c r="E149" s="549"/>
      <c r="F149" s="549"/>
      <c r="G149" s="549"/>
      <c r="H149" s="549"/>
      <c r="I149" s="549"/>
      <c r="J149" s="549"/>
      <c r="K149" s="549"/>
      <c r="L149" s="549"/>
      <c r="M149" s="549"/>
    </row>
    <row r="150" spans="1:13" x14ac:dyDescent="0.15">
      <c r="A150" s="549"/>
      <c r="B150" s="549"/>
      <c r="C150" s="549"/>
      <c r="D150" s="549"/>
      <c r="E150" s="549"/>
      <c r="F150" s="549"/>
      <c r="G150" s="549"/>
      <c r="H150" s="549"/>
      <c r="I150" s="549"/>
      <c r="J150" s="549"/>
      <c r="K150" s="549"/>
      <c r="L150" s="549"/>
      <c r="M150" s="549"/>
    </row>
    <row r="151" spans="1:13" x14ac:dyDescent="0.15">
      <c r="A151" s="549"/>
      <c r="B151" s="549"/>
      <c r="C151" s="549"/>
      <c r="D151" s="549"/>
      <c r="E151" s="549"/>
      <c r="F151" s="549"/>
      <c r="G151" s="549"/>
      <c r="H151" s="549"/>
      <c r="I151" s="549"/>
      <c r="J151" s="549"/>
      <c r="K151" s="549"/>
      <c r="L151" s="549"/>
      <c r="M151" s="549"/>
    </row>
    <row r="152" spans="1:13" x14ac:dyDescent="0.15">
      <c r="A152" s="549"/>
      <c r="B152" s="549"/>
      <c r="C152" s="549"/>
      <c r="D152" s="549"/>
      <c r="E152" s="549"/>
      <c r="F152" s="549"/>
      <c r="G152" s="549"/>
      <c r="H152" s="549"/>
      <c r="I152" s="549"/>
      <c r="J152" s="549"/>
      <c r="K152" s="549"/>
      <c r="L152" s="549"/>
      <c r="M152" s="549"/>
    </row>
    <row r="153" spans="1:13" x14ac:dyDescent="0.15">
      <c r="A153" s="549"/>
      <c r="B153" s="549"/>
      <c r="C153" s="549"/>
      <c r="D153" s="549"/>
      <c r="E153" s="549"/>
      <c r="F153" s="549"/>
      <c r="G153" s="549"/>
      <c r="H153" s="549"/>
      <c r="I153" s="549"/>
      <c r="J153" s="549"/>
      <c r="K153" s="549"/>
      <c r="L153" s="549"/>
      <c r="M153" s="549"/>
    </row>
    <row r="154" spans="1:13" x14ac:dyDescent="0.15">
      <c r="A154" s="549"/>
      <c r="B154" s="549"/>
      <c r="C154" s="549"/>
      <c r="D154" s="549"/>
      <c r="E154" s="549"/>
      <c r="F154" s="549"/>
      <c r="G154" s="549"/>
      <c r="H154" s="549"/>
      <c r="I154" s="549"/>
      <c r="J154" s="549"/>
      <c r="K154" s="549"/>
      <c r="L154" s="549"/>
      <c r="M154" s="549"/>
    </row>
    <row r="155" spans="1:13" x14ac:dyDescent="0.15">
      <c r="A155" s="549"/>
      <c r="B155" s="549"/>
      <c r="C155" s="549"/>
      <c r="D155" s="549"/>
      <c r="E155" s="549"/>
      <c r="F155" s="549"/>
      <c r="G155" s="549"/>
      <c r="H155" s="549"/>
      <c r="I155" s="549"/>
      <c r="J155" s="549"/>
      <c r="K155" s="549"/>
      <c r="L155" s="549"/>
      <c r="M155" s="549"/>
    </row>
    <row r="156" spans="1:13" x14ac:dyDescent="0.15">
      <c r="A156" s="549"/>
      <c r="B156" s="549"/>
      <c r="C156" s="549"/>
      <c r="D156" s="549"/>
      <c r="E156" s="549"/>
      <c r="F156" s="549"/>
      <c r="G156" s="549"/>
      <c r="H156" s="549"/>
      <c r="I156" s="549"/>
      <c r="J156" s="549"/>
      <c r="K156" s="549"/>
      <c r="L156" s="549"/>
      <c r="M156" s="549"/>
    </row>
    <row r="157" spans="1:13" x14ac:dyDescent="0.15">
      <c r="A157" s="549"/>
      <c r="B157" s="549"/>
      <c r="C157" s="549"/>
      <c r="D157" s="549"/>
      <c r="E157" s="549"/>
      <c r="F157" s="549"/>
      <c r="G157" s="549"/>
      <c r="H157" s="549"/>
      <c r="I157" s="549"/>
      <c r="J157" s="549"/>
      <c r="K157" s="549"/>
      <c r="L157" s="549"/>
      <c r="M157" s="549"/>
    </row>
    <row r="158" spans="1:13" x14ac:dyDescent="0.15">
      <c r="A158" s="549"/>
      <c r="B158" s="549"/>
      <c r="C158" s="549"/>
      <c r="D158" s="549"/>
      <c r="E158" s="549"/>
      <c r="F158" s="549"/>
      <c r="G158" s="549"/>
      <c r="H158" s="549"/>
      <c r="I158" s="549"/>
      <c r="J158" s="549"/>
      <c r="K158" s="549"/>
      <c r="L158" s="549"/>
      <c r="M158" s="549"/>
    </row>
    <row r="159" spans="1:13" x14ac:dyDescent="0.15">
      <c r="A159" s="549"/>
      <c r="B159" s="549"/>
      <c r="C159" s="549"/>
      <c r="D159" s="549"/>
      <c r="E159" s="549"/>
      <c r="F159" s="549"/>
      <c r="G159" s="549"/>
      <c r="H159" s="549"/>
      <c r="I159" s="549"/>
      <c r="J159" s="549"/>
      <c r="K159" s="549"/>
      <c r="L159" s="549"/>
      <c r="M159" s="549"/>
    </row>
    <row r="160" spans="1:13" x14ac:dyDescent="0.15">
      <c r="A160" s="549"/>
      <c r="B160" s="549"/>
      <c r="C160" s="549"/>
      <c r="D160" s="549"/>
      <c r="E160" s="549"/>
      <c r="F160" s="549"/>
      <c r="G160" s="549"/>
      <c r="H160" s="549"/>
      <c r="I160" s="549"/>
      <c r="J160" s="549"/>
      <c r="K160" s="549"/>
      <c r="L160" s="549"/>
      <c r="M160" s="549"/>
    </row>
    <row r="161" spans="1:13" x14ac:dyDescent="0.15">
      <c r="A161" s="549"/>
      <c r="B161" s="549"/>
      <c r="C161" s="549"/>
      <c r="D161" s="549"/>
      <c r="E161" s="549"/>
      <c r="F161" s="549"/>
      <c r="G161" s="549"/>
      <c r="H161" s="549"/>
      <c r="I161" s="549"/>
      <c r="J161" s="549"/>
      <c r="K161" s="549"/>
      <c r="L161" s="549"/>
      <c r="M161" s="549"/>
    </row>
    <row r="162" spans="1:13" x14ac:dyDescent="0.15">
      <c r="A162" s="549"/>
      <c r="B162" s="549"/>
      <c r="C162" s="549"/>
      <c r="D162" s="549"/>
      <c r="E162" s="549"/>
      <c r="F162" s="549"/>
      <c r="G162" s="549"/>
      <c r="H162" s="549"/>
      <c r="I162" s="549"/>
      <c r="J162" s="549"/>
      <c r="K162" s="549"/>
      <c r="L162" s="549"/>
      <c r="M162" s="549"/>
    </row>
    <row r="163" spans="1:13" x14ac:dyDescent="0.15">
      <c r="A163" s="549"/>
      <c r="B163" s="549"/>
      <c r="C163" s="549"/>
      <c r="D163" s="549"/>
      <c r="E163" s="549"/>
      <c r="F163" s="549"/>
      <c r="G163" s="549"/>
      <c r="H163" s="549"/>
      <c r="I163" s="549"/>
      <c r="J163" s="549"/>
      <c r="K163" s="549"/>
      <c r="L163" s="549"/>
      <c r="M163" s="549"/>
    </row>
    <row r="164" spans="1:13" x14ac:dyDescent="0.15">
      <c r="A164" s="549"/>
      <c r="B164" s="549"/>
      <c r="C164" s="549"/>
      <c r="D164" s="549"/>
      <c r="E164" s="549"/>
      <c r="F164" s="549"/>
      <c r="G164" s="549"/>
      <c r="H164" s="549"/>
      <c r="I164" s="549"/>
      <c r="J164" s="549"/>
      <c r="K164" s="549"/>
      <c r="L164" s="549"/>
      <c r="M164" s="549"/>
    </row>
    <row r="165" spans="1:13" x14ac:dyDescent="0.15">
      <c r="A165" s="549"/>
      <c r="B165" s="549"/>
      <c r="C165" s="549"/>
      <c r="D165" s="549"/>
      <c r="E165" s="549"/>
      <c r="F165" s="549"/>
      <c r="G165" s="549"/>
      <c r="H165" s="549"/>
      <c r="I165" s="549"/>
      <c r="J165" s="549"/>
      <c r="K165" s="549"/>
      <c r="L165" s="549"/>
      <c r="M165" s="549"/>
    </row>
    <row r="166" spans="1:13" x14ac:dyDescent="0.15">
      <c r="A166" s="549"/>
      <c r="B166" s="549"/>
      <c r="C166" s="549"/>
      <c r="D166" s="549"/>
      <c r="E166" s="549"/>
      <c r="F166" s="549"/>
      <c r="G166" s="549"/>
      <c r="H166" s="549"/>
      <c r="I166" s="549"/>
      <c r="J166" s="549"/>
      <c r="K166" s="549"/>
      <c r="L166" s="549"/>
      <c r="M166" s="549"/>
    </row>
    <row r="167" spans="1:13" x14ac:dyDescent="0.15">
      <c r="A167" s="549"/>
      <c r="B167" s="549"/>
      <c r="C167" s="549"/>
      <c r="D167" s="549"/>
      <c r="E167" s="549"/>
      <c r="F167" s="549"/>
      <c r="G167" s="549"/>
      <c r="H167" s="549"/>
      <c r="I167" s="549"/>
      <c r="J167" s="549"/>
      <c r="K167" s="549"/>
      <c r="L167" s="549"/>
      <c r="M167" s="549"/>
    </row>
    <row r="168" spans="1:13" x14ac:dyDescent="0.15">
      <c r="A168" s="549"/>
      <c r="B168" s="549"/>
      <c r="C168" s="549"/>
      <c r="D168" s="549"/>
      <c r="E168" s="549"/>
      <c r="F168" s="549"/>
      <c r="G168" s="549"/>
      <c r="H168" s="549"/>
      <c r="I168" s="549"/>
      <c r="J168" s="549"/>
      <c r="K168" s="549"/>
      <c r="L168" s="549"/>
      <c r="M168" s="549"/>
    </row>
    <row r="169" spans="1:13" x14ac:dyDescent="0.15">
      <c r="A169" s="549"/>
      <c r="B169" s="549"/>
      <c r="C169" s="549"/>
      <c r="D169" s="549"/>
      <c r="E169" s="549"/>
      <c r="F169" s="549"/>
      <c r="G169" s="549"/>
      <c r="H169" s="549"/>
      <c r="I169" s="549"/>
      <c r="J169" s="549"/>
      <c r="K169" s="549"/>
      <c r="L169" s="549"/>
      <c r="M169" s="549"/>
    </row>
    <row r="170" spans="1:13" x14ac:dyDescent="0.15">
      <c r="A170" s="549"/>
      <c r="B170" s="549"/>
      <c r="C170" s="549"/>
      <c r="D170" s="549"/>
      <c r="E170" s="549"/>
      <c r="F170" s="549"/>
      <c r="G170" s="549"/>
      <c r="H170" s="549"/>
      <c r="I170" s="549"/>
      <c r="J170" s="549"/>
      <c r="K170" s="549"/>
      <c r="L170" s="549"/>
      <c r="M170" s="549"/>
    </row>
    <row r="171" spans="1:13" x14ac:dyDescent="0.15">
      <c r="A171" s="549"/>
      <c r="B171" s="549"/>
      <c r="C171" s="549"/>
      <c r="D171" s="549"/>
      <c r="E171" s="549"/>
      <c r="F171" s="549"/>
      <c r="G171" s="549"/>
      <c r="H171" s="549"/>
      <c r="I171" s="549"/>
      <c r="J171" s="549"/>
      <c r="K171" s="549"/>
      <c r="L171" s="549"/>
      <c r="M171" s="549"/>
    </row>
    <row r="172" spans="1:13" x14ac:dyDescent="0.15">
      <c r="A172" s="549"/>
      <c r="B172" s="549"/>
      <c r="C172" s="549"/>
      <c r="D172" s="549"/>
      <c r="E172" s="549"/>
      <c r="F172" s="549"/>
      <c r="G172" s="549"/>
      <c r="H172" s="549"/>
      <c r="I172" s="549"/>
      <c r="J172" s="549"/>
      <c r="K172" s="549"/>
      <c r="L172" s="549"/>
      <c r="M172" s="549"/>
    </row>
    <row r="173" spans="1:13" x14ac:dyDescent="0.15">
      <c r="A173" s="549"/>
      <c r="B173" s="549"/>
      <c r="C173" s="549"/>
      <c r="D173" s="549"/>
      <c r="E173" s="549"/>
      <c r="F173" s="549"/>
      <c r="G173" s="549"/>
      <c r="H173" s="549"/>
      <c r="I173" s="549"/>
      <c r="J173" s="549"/>
      <c r="K173" s="549"/>
      <c r="L173" s="549"/>
      <c r="M173" s="549"/>
    </row>
    <row r="174" spans="1:13" x14ac:dyDescent="0.15">
      <c r="A174" s="549"/>
      <c r="B174" s="549"/>
      <c r="C174" s="549"/>
      <c r="D174" s="549"/>
      <c r="E174" s="549"/>
      <c r="F174" s="549"/>
      <c r="G174" s="549"/>
      <c r="H174" s="549"/>
      <c r="I174" s="549"/>
      <c r="J174" s="549"/>
      <c r="K174" s="549"/>
      <c r="L174" s="549"/>
      <c r="M174" s="549"/>
    </row>
    <row r="175" spans="1:13" x14ac:dyDescent="0.15">
      <c r="A175" s="549"/>
      <c r="B175" s="549"/>
      <c r="C175" s="549"/>
      <c r="D175" s="549"/>
      <c r="E175" s="549"/>
      <c r="F175" s="549"/>
      <c r="G175" s="549"/>
      <c r="H175" s="549"/>
      <c r="I175" s="549"/>
      <c r="J175" s="549"/>
      <c r="K175" s="549"/>
      <c r="L175" s="549"/>
      <c r="M175" s="549"/>
    </row>
    <row r="176" spans="1:13" x14ac:dyDescent="0.15">
      <c r="A176" s="549"/>
      <c r="B176" s="549"/>
      <c r="C176" s="549"/>
      <c r="D176" s="549"/>
      <c r="E176" s="549"/>
      <c r="F176" s="549"/>
      <c r="G176" s="549"/>
      <c r="H176" s="549"/>
      <c r="I176" s="549"/>
      <c r="J176" s="549"/>
      <c r="K176" s="549"/>
      <c r="L176" s="549"/>
      <c r="M176" s="549"/>
    </row>
    <row r="177" spans="1:13" x14ac:dyDescent="0.15">
      <c r="A177" s="549"/>
      <c r="B177" s="549"/>
      <c r="C177" s="549"/>
      <c r="D177" s="549"/>
      <c r="E177" s="549"/>
      <c r="F177" s="549"/>
      <c r="G177" s="549"/>
      <c r="H177" s="549"/>
      <c r="I177" s="549"/>
      <c r="J177" s="549"/>
      <c r="K177" s="549"/>
      <c r="L177" s="549"/>
      <c r="M177" s="549"/>
    </row>
    <row r="178" spans="1:13" x14ac:dyDescent="0.15">
      <c r="A178" s="549"/>
      <c r="B178" s="549"/>
      <c r="C178" s="549"/>
      <c r="D178" s="549"/>
      <c r="E178" s="549"/>
      <c r="F178" s="549"/>
      <c r="G178" s="549"/>
      <c r="H178" s="549"/>
      <c r="I178" s="549"/>
      <c r="J178" s="549"/>
      <c r="K178" s="549"/>
      <c r="L178" s="549"/>
      <c r="M178" s="549"/>
    </row>
    <row r="179" spans="1:13" x14ac:dyDescent="0.15">
      <c r="A179" s="549"/>
      <c r="B179" s="549"/>
      <c r="C179" s="549"/>
      <c r="D179" s="549"/>
      <c r="E179" s="549"/>
      <c r="F179" s="549"/>
      <c r="G179" s="549"/>
      <c r="H179" s="549"/>
      <c r="I179" s="549"/>
      <c r="J179" s="549"/>
      <c r="K179" s="549"/>
      <c r="L179" s="549"/>
      <c r="M179" s="549"/>
    </row>
    <row r="180" spans="1:13" x14ac:dyDescent="0.15">
      <c r="A180" s="549"/>
      <c r="B180" s="549"/>
      <c r="C180" s="549"/>
      <c r="D180" s="549"/>
      <c r="E180" s="549"/>
      <c r="F180" s="549"/>
      <c r="G180" s="549"/>
      <c r="H180" s="549"/>
      <c r="I180" s="549"/>
      <c r="J180" s="549"/>
      <c r="K180" s="549"/>
      <c r="L180" s="549"/>
      <c r="M180" s="549"/>
    </row>
    <row r="181" spans="1:13" x14ac:dyDescent="0.15">
      <c r="A181" s="549"/>
      <c r="B181" s="549"/>
      <c r="C181" s="549"/>
      <c r="D181" s="549"/>
      <c r="E181" s="549"/>
      <c r="F181" s="549"/>
      <c r="G181" s="549"/>
      <c r="H181" s="549"/>
      <c r="I181" s="549"/>
      <c r="J181" s="549"/>
      <c r="K181" s="549"/>
      <c r="L181" s="549"/>
      <c r="M181" s="549"/>
    </row>
    <row r="182" spans="1:13" x14ac:dyDescent="0.15">
      <c r="A182" s="549"/>
      <c r="B182" s="549"/>
      <c r="C182" s="549"/>
      <c r="D182" s="549"/>
      <c r="E182" s="549"/>
      <c r="F182" s="549"/>
      <c r="G182" s="549"/>
      <c r="H182" s="549"/>
      <c r="I182" s="549"/>
      <c r="J182" s="549"/>
      <c r="K182" s="549"/>
      <c r="L182" s="549"/>
      <c r="M182" s="549"/>
    </row>
    <row r="183" spans="1:13" x14ac:dyDescent="0.15">
      <c r="A183" s="549"/>
      <c r="B183" s="549"/>
      <c r="C183" s="549"/>
      <c r="D183" s="549"/>
      <c r="E183" s="549"/>
      <c r="F183" s="549"/>
      <c r="G183" s="549"/>
      <c r="H183" s="549"/>
      <c r="I183" s="549"/>
      <c r="J183" s="549"/>
      <c r="K183" s="549"/>
      <c r="L183" s="549"/>
      <c r="M183" s="549"/>
    </row>
    <row r="184" spans="1:13" x14ac:dyDescent="0.15">
      <c r="A184" s="549"/>
      <c r="B184" s="549"/>
      <c r="C184" s="549"/>
      <c r="D184" s="549"/>
      <c r="E184" s="549"/>
      <c r="F184" s="549"/>
      <c r="G184" s="549"/>
      <c r="H184" s="549"/>
      <c r="I184" s="549"/>
      <c r="J184" s="549"/>
      <c r="K184" s="549"/>
      <c r="L184" s="549"/>
      <c r="M184" s="549"/>
    </row>
    <row r="185" spans="1:13" x14ac:dyDescent="0.15">
      <c r="A185" s="549"/>
      <c r="B185" s="549"/>
      <c r="C185" s="549"/>
      <c r="D185" s="549"/>
      <c r="E185" s="549"/>
      <c r="F185" s="549"/>
      <c r="G185" s="549"/>
      <c r="H185" s="549"/>
      <c r="I185" s="549"/>
      <c r="J185" s="549"/>
      <c r="K185" s="549"/>
      <c r="L185" s="549"/>
      <c r="M185" s="549"/>
    </row>
    <row r="186" spans="1:13" x14ac:dyDescent="0.15">
      <c r="A186" s="549"/>
      <c r="B186" s="549"/>
      <c r="C186" s="549"/>
      <c r="D186" s="549"/>
      <c r="E186" s="549"/>
      <c r="F186" s="549"/>
      <c r="G186" s="549"/>
      <c r="H186" s="549"/>
      <c r="I186" s="549"/>
      <c r="J186" s="549"/>
      <c r="K186" s="549"/>
      <c r="L186" s="549"/>
      <c r="M186" s="549"/>
    </row>
    <row r="187" spans="1:13" x14ac:dyDescent="0.15">
      <c r="A187" s="549"/>
      <c r="B187" s="549"/>
      <c r="C187" s="549"/>
      <c r="D187" s="549"/>
      <c r="E187" s="549"/>
      <c r="F187" s="549"/>
      <c r="G187" s="549"/>
      <c r="H187" s="549"/>
      <c r="I187" s="549"/>
      <c r="J187" s="549"/>
      <c r="K187" s="549"/>
      <c r="L187" s="549"/>
      <c r="M187" s="549"/>
    </row>
  </sheetData>
  <mergeCells count="8">
    <mergeCell ref="E73:F73"/>
    <mergeCell ref="E74:F74"/>
    <mergeCell ref="E75:F75"/>
    <mergeCell ref="A1:J1"/>
    <mergeCell ref="A20:J20"/>
    <mergeCell ref="A41:J41"/>
    <mergeCell ref="C42:I42"/>
    <mergeCell ref="E71:F71"/>
  </mergeCells>
  <phoneticPr fontId="19"/>
  <pageMargins left="0.11811023622047245" right="0.15748031496062992" top="0.11811023622047245" bottom="0.19685039370078741" header="0.11811023622047245" footer="0.35433070866141736"/>
  <pageSetup paperSize="9" orientation="portrait" r:id="rId1"/>
  <headerFooter alignWithMargins="0">
    <oddFooter>&amp;C&amp;"ＭＳ 明朝,標準"&amp;P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AE69E-5575-4C31-9231-C3FBE49172C9}">
  <sheetPr>
    <tabColor rgb="FF00B050"/>
    <pageSetUpPr fitToPage="1"/>
  </sheetPr>
  <dimension ref="A1:Q14"/>
  <sheetViews>
    <sheetView showGridLines="0" zoomScaleNormal="100" zoomScaleSheetLayoutView="100" workbookViewId="0">
      <selection activeCell="I14" sqref="I14"/>
    </sheetView>
  </sheetViews>
  <sheetFormatPr defaultRowHeight="13.5" x14ac:dyDescent="0.15"/>
  <cols>
    <col min="1" max="1" width="12.625" style="1" customWidth="1"/>
    <col min="2" max="2" width="5.75" style="2" customWidth="1"/>
    <col min="3" max="3" width="10.25" style="2" customWidth="1"/>
    <col min="4" max="4" width="5.75" style="2" customWidth="1"/>
    <col min="5" max="5" width="9.625" style="2" customWidth="1"/>
    <col min="6" max="6" width="5.75" style="2" customWidth="1"/>
    <col min="7" max="7" width="9.625" style="2" customWidth="1"/>
    <col min="8" max="8" width="5.75" style="2" customWidth="1"/>
    <col min="9" max="9" width="9.625" style="2" customWidth="1"/>
    <col min="10" max="10" width="5.75" style="2" customWidth="1"/>
    <col min="11" max="13" width="9.625" style="2" customWidth="1"/>
    <col min="14" max="14" width="5.75" style="2" customWidth="1"/>
    <col min="15" max="15" width="9.625" style="2" customWidth="1"/>
    <col min="16" max="16" width="5.75" style="2" customWidth="1"/>
    <col min="17" max="17" width="9.625" style="2" customWidth="1"/>
    <col min="18" max="16384" width="9" style="2"/>
  </cols>
  <sheetData>
    <row r="1" spans="1:17" s="1" customFormat="1" ht="21" customHeight="1" x14ac:dyDescent="0.15">
      <c r="B1" s="22"/>
      <c r="C1" s="22"/>
      <c r="D1" s="22"/>
      <c r="E1" s="22"/>
      <c r="F1" s="22"/>
      <c r="G1" s="22"/>
      <c r="H1" s="22"/>
      <c r="I1" s="23" t="s">
        <v>120</v>
      </c>
      <c r="J1" s="22" t="s">
        <v>119</v>
      </c>
    </row>
    <row r="2" spans="1:1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Q2" s="14" t="s">
        <v>118</v>
      </c>
    </row>
    <row r="3" spans="1:17" s="1" customFormat="1" ht="13.5" customHeight="1" x14ac:dyDescent="0.15">
      <c r="A3" s="806" t="s">
        <v>117</v>
      </c>
      <c r="B3" s="809" t="s">
        <v>116</v>
      </c>
      <c r="C3" s="805"/>
      <c r="D3" s="805" t="s">
        <v>115</v>
      </c>
      <c r="E3" s="811"/>
      <c r="F3" s="813" t="s">
        <v>114</v>
      </c>
      <c r="G3" s="814"/>
      <c r="H3" s="814"/>
      <c r="I3" s="814"/>
      <c r="J3" s="815" t="s">
        <v>113</v>
      </c>
      <c r="K3" s="816"/>
      <c r="L3" s="803" t="s">
        <v>112</v>
      </c>
      <c r="M3" s="804"/>
      <c r="N3" s="794" t="s">
        <v>111</v>
      </c>
      <c r="O3" s="805"/>
      <c r="P3" s="794" t="s">
        <v>110</v>
      </c>
      <c r="Q3" s="795"/>
    </row>
    <row r="4" spans="1:17" s="1" customFormat="1" ht="13.5" customHeight="1" x14ac:dyDescent="0.15">
      <c r="A4" s="807"/>
      <c r="B4" s="810"/>
      <c r="C4" s="796"/>
      <c r="D4" s="796"/>
      <c r="E4" s="812"/>
      <c r="F4" s="798" t="s">
        <v>109</v>
      </c>
      <c r="G4" s="799"/>
      <c r="H4" s="800" t="s">
        <v>108</v>
      </c>
      <c r="I4" s="800"/>
      <c r="J4" s="801" t="s">
        <v>107</v>
      </c>
      <c r="K4" s="802"/>
      <c r="L4" s="798"/>
      <c r="M4" s="799"/>
      <c r="N4" s="796"/>
      <c r="O4" s="796"/>
      <c r="P4" s="796"/>
      <c r="Q4" s="797"/>
    </row>
    <row r="5" spans="1:17" s="1" customFormat="1" x14ac:dyDescent="0.15">
      <c r="A5" s="808"/>
      <c r="B5" s="107" t="s">
        <v>106</v>
      </c>
      <c r="C5" s="105" t="s">
        <v>105</v>
      </c>
      <c r="D5" s="105" t="s">
        <v>106</v>
      </c>
      <c r="E5" s="106" t="s">
        <v>105</v>
      </c>
      <c r="F5" s="105" t="s">
        <v>106</v>
      </c>
      <c r="G5" s="106" t="s">
        <v>105</v>
      </c>
      <c r="H5" s="105" t="s">
        <v>106</v>
      </c>
      <c r="I5" s="105" t="s">
        <v>105</v>
      </c>
      <c r="J5" s="105" t="s">
        <v>106</v>
      </c>
      <c r="K5" s="105" t="s">
        <v>105</v>
      </c>
      <c r="L5" s="105" t="s">
        <v>106</v>
      </c>
      <c r="M5" s="105" t="s">
        <v>105</v>
      </c>
      <c r="N5" s="105" t="s">
        <v>106</v>
      </c>
      <c r="O5" s="106" t="s">
        <v>105</v>
      </c>
      <c r="P5" s="105" t="s">
        <v>106</v>
      </c>
      <c r="Q5" s="104" t="s">
        <v>105</v>
      </c>
    </row>
    <row r="6" spans="1:17" s="3" customFormat="1" ht="20.100000000000001" customHeight="1" x14ac:dyDescent="0.15">
      <c r="A6" s="102" t="s">
        <v>3</v>
      </c>
      <c r="B6" s="98">
        <v>23</v>
      </c>
      <c r="C6" s="103">
        <v>8250</v>
      </c>
      <c r="D6" s="100">
        <v>2</v>
      </c>
      <c r="E6" s="100">
        <v>685</v>
      </c>
      <c r="F6" s="100">
        <v>11</v>
      </c>
      <c r="G6" s="100">
        <v>7478</v>
      </c>
      <c r="H6" s="100">
        <v>5</v>
      </c>
      <c r="I6" s="100">
        <v>2198</v>
      </c>
      <c r="J6" s="100">
        <v>6</v>
      </c>
      <c r="K6" s="100">
        <v>5280</v>
      </c>
      <c r="L6" s="100">
        <v>10</v>
      </c>
      <c r="M6" s="100">
        <v>87</v>
      </c>
      <c r="N6" s="100">
        <v>0</v>
      </c>
      <c r="O6" s="100">
        <v>0</v>
      </c>
      <c r="P6" s="100">
        <v>0</v>
      </c>
      <c r="Q6" s="99">
        <v>0</v>
      </c>
    </row>
    <row r="7" spans="1:17" s="3" customFormat="1" ht="20.100000000000001" customHeight="1" x14ac:dyDescent="0.15">
      <c r="A7" s="102" t="s">
        <v>74</v>
      </c>
      <c r="B7" s="101">
        <f>D7+F7+L7+N7+P7</f>
        <v>27</v>
      </c>
      <c r="C7" s="100">
        <f>E7+G7+M7+O7+Q7</f>
        <v>11670</v>
      </c>
      <c r="D7" s="100">
        <v>9</v>
      </c>
      <c r="E7" s="100">
        <v>2647</v>
      </c>
      <c r="F7" s="100">
        <v>12</v>
      </c>
      <c r="G7" s="100">
        <v>8506</v>
      </c>
      <c r="H7" s="100">
        <v>3</v>
      </c>
      <c r="I7" s="100">
        <v>2978</v>
      </c>
      <c r="J7" s="100">
        <v>9</v>
      </c>
      <c r="K7" s="100">
        <v>5528</v>
      </c>
      <c r="L7" s="100">
        <v>6</v>
      </c>
      <c r="M7" s="100">
        <v>517</v>
      </c>
      <c r="N7" s="100">
        <v>0</v>
      </c>
      <c r="O7" s="100">
        <v>0</v>
      </c>
      <c r="P7" s="100">
        <v>0</v>
      </c>
      <c r="Q7" s="99">
        <v>0</v>
      </c>
    </row>
    <row r="8" spans="1:17" s="3" customFormat="1" ht="20.100000000000001" customHeight="1" x14ac:dyDescent="0.15">
      <c r="A8" s="102" t="s">
        <v>80</v>
      </c>
      <c r="B8" s="101">
        <f>SUM(D8,F8,L8,N8,P8)</f>
        <v>31</v>
      </c>
      <c r="C8" s="100">
        <f>SUM(E8,G8,M8,O8,Q8)</f>
        <v>18331</v>
      </c>
      <c r="D8" s="100">
        <v>9</v>
      </c>
      <c r="E8" s="100">
        <v>2313</v>
      </c>
      <c r="F8" s="100">
        <f t="shared" ref="F8:G10" si="0">SUM(H8,J8)</f>
        <v>12</v>
      </c>
      <c r="G8" s="100">
        <f t="shared" si="0"/>
        <v>6608</v>
      </c>
      <c r="H8" s="100">
        <v>4</v>
      </c>
      <c r="I8" s="100">
        <v>3069</v>
      </c>
      <c r="J8" s="100">
        <v>8</v>
      </c>
      <c r="K8" s="100">
        <v>3539</v>
      </c>
      <c r="L8" s="100">
        <v>10</v>
      </c>
      <c r="M8" s="100">
        <v>9410</v>
      </c>
      <c r="N8" s="100">
        <v>0</v>
      </c>
      <c r="O8" s="100">
        <v>0</v>
      </c>
      <c r="P8" s="100">
        <v>0</v>
      </c>
      <c r="Q8" s="99">
        <v>0</v>
      </c>
    </row>
    <row r="9" spans="1:17" s="3" customFormat="1" ht="20.100000000000001" customHeight="1" x14ac:dyDescent="0.15">
      <c r="A9" s="40" t="s">
        <v>376</v>
      </c>
      <c r="B9" s="98">
        <v>36</v>
      </c>
      <c r="C9" s="97">
        <v>10549</v>
      </c>
      <c r="D9" s="96">
        <v>9</v>
      </c>
      <c r="E9" s="96">
        <v>1957</v>
      </c>
      <c r="F9" s="96">
        <f t="shared" si="0"/>
        <v>17</v>
      </c>
      <c r="G9" s="96">
        <f t="shared" si="0"/>
        <v>7651</v>
      </c>
      <c r="H9" s="96">
        <v>4</v>
      </c>
      <c r="I9" s="96">
        <v>2806</v>
      </c>
      <c r="J9" s="96">
        <v>13</v>
      </c>
      <c r="K9" s="96">
        <v>4845</v>
      </c>
      <c r="L9" s="96">
        <v>10</v>
      </c>
      <c r="M9" s="96">
        <v>940</v>
      </c>
      <c r="N9" s="96">
        <v>0</v>
      </c>
      <c r="O9" s="96">
        <v>0</v>
      </c>
      <c r="P9" s="96">
        <v>0</v>
      </c>
      <c r="Q9" s="95">
        <v>0</v>
      </c>
    </row>
    <row r="10" spans="1:17" s="3" customFormat="1" ht="20.100000000000001" customHeight="1" x14ac:dyDescent="0.15">
      <c r="A10" s="94" t="s">
        <v>383</v>
      </c>
      <c r="B10" s="93">
        <f>SUM(D10,F10,L10,N10,P10)</f>
        <v>35</v>
      </c>
      <c r="C10" s="92">
        <f>SUM(E10,G10,M10,O10,Q10)</f>
        <v>8737</v>
      </c>
      <c r="D10" s="574">
        <v>2</v>
      </c>
      <c r="E10" s="574">
        <v>283</v>
      </c>
      <c r="F10" s="574">
        <f t="shared" si="0"/>
        <v>29</v>
      </c>
      <c r="G10" s="574">
        <f t="shared" si="0"/>
        <v>8075</v>
      </c>
      <c r="H10" s="574">
        <v>4</v>
      </c>
      <c r="I10" s="574">
        <v>406</v>
      </c>
      <c r="J10" s="574">
        <v>25</v>
      </c>
      <c r="K10" s="574">
        <v>7669</v>
      </c>
      <c r="L10" s="574">
        <v>4</v>
      </c>
      <c r="M10" s="574">
        <v>379</v>
      </c>
      <c r="N10" s="574">
        <v>0</v>
      </c>
      <c r="O10" s="574">
        <v>0</v>
      </c>
      <c r="P10" s="574">
        <v>0</v>
      </c>
      <c r="Q10" s="575">
        <v>0</v>
      </c>
    </row>
    <row r="11" spans="1:17" x14ac:dyDescent="0.15">
      <c r="A11" s="91"/>
      <c r="B11" s="90"/>
      <c r="C11" s="90"/>
      <c r="D11" s="90"/>
      <c r="E11" s="90"/>
      <c r="F11" s="90"/>
      <c r="G11" s="90"/>
      <c r="H11" s="90"/>
      <c r="Q11" s="89" t="s">
        <v>104</v>
      </c>
    </row>
    <row r="12" spans="1:17" x14ac:dyDescent="0.15">
      <c r="A12" s="88"/>
      <c r="B12" s="87"/>
      <c r="N12" s="87"/>
    </row>
    <row r="13" spans="1:17" x14ac:dyDescent="0.15">
      <c r="A13" s="75"/>
    </row>
    <row r="14" spans="1:17" x14ac:dyDescent="0.15">
      <c r="A14" s="75"/>
    </row>
  </sheetData>
  <mergeCells count="11">
    <mergeCell ref="A3:A5"/>
    <mergeCell ref="B3:C4"/>
    <mergeCell ref="D3:E4"/>
    <mergeCell ref="F3:I3"/>
    <mergeCell ref="J3:K3"/>
    <mergeCell ref="P3:Q4"/>
    <mergeCell ref="F4:G4"/>
    <mergeCell ref="H4:I4"/>
    <mergeCell ref="J4:K4"/>
    <mergeCell ref="L3:M4"/>
    <mergeCell ref="N3:O4"/>
  </mergeCells>
  <phoneticPr fontId="19"/>
  <pageMargins left="0.78740157480314965" right="0.78740157480314965" top="0.98425196850393704" bottom="0.98425196850393704" header="0.51181102362204722" footer="0.51181102362204722"/>
  <pageSetup paperSize="9" scale="94" orientation="landscape" horizontalDpi="4294967294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1625-EDC4-4D25-B1A8-3D7E1C35693A}">
  <sheetPr>
    <tabColor rgb="FF00B050"/>
  </sheetPr>
  <dimension ref="A1:H15"/>
  <sheetViews>
    <sheetView showGridLines="0" zoomScaleNormal="100" zoomScaleSheetLayoutView="100" workbookViewId="0">
      <selection activeCell="C22" sqref="C22"/>
    </sheetView>
  </sheetViews>
  <sheetFormatPr defaultRowHeight="13.5" x14ac:dyDescent="0.15"/>
  <cols>
    <col min="1" max="1" width="3.875" style="2" customWidth="1"/>
    <col min="2" max="2" width="17" style="2" customWidth="1"/>
    <col min="3" max="7" width="13.625" style="2" customWidth="1"/>
    <col min="8" max="8" width="10.25" style="2" bestFit="1" customWidth="1"/>
    <col min="9" max="16384" width="9" style="2"/>
  </cols>
  <sheetData>
    <row r="1" spans="1:8" ht="21" x14ac:dyDescent="0.15">
      <c r="A1" s="700" t="s">
        <v>129</v>
      </c>
      <c r="B1" s="700"/>
      <c r="C1" s="700"/>
      <c r="D1" s="700"/>
      <c r="E1" s="700"/>
      <c r="F1" s="700"/>
      <c r="G1" s="700"/>
    </row>
    <row r="2" spans="1:8" x14ac:dyDescent="0.15">
      <c r="A2" s="1"/>
      <c r="B2" s="1"/>
      <c r="C2" s="14"/>
      <c r="D2" s="14"/>
      <c r="E2" s="14"/>
      <c r="F2" s="14"/>
      <c r="G2" s="14" t="s">
        <v>128</v>
      </c>
    </row>
    <row r="3" spans="1:8" ht="15.75" customHeight="1" x14ac:dyDescent="0.15">
      <c r="A3" s="819"/>
      <c r="B3" s="820"/>
      <c r="C3" s="823" t="s">
        <v>3</v>
      </c>
      <c r="D3" s="825" t="s">
        <v>74</v>
      </c>
      <c r="E3" s="825" t="s">
        <v>80</v>
      </c>
      <c r="F3" s="827" t="s">
        <v>376</v>
      </c>
      <c r="G3" s="827" t="s">
        <v>377</v>
      </c>
    </row>
    <row r="4" spans="1:8" ht="15.75" customHeight="1" x14ac:dyDescent="0.15">
      <c r="A4" s="821"/>
      <c r="B4" s="822"/>
      <c r="C4" s="824"/>
      <c r="D4" s="826"/>
      <c r="E4" s="826"/>
      <c r="F4" s="828"/>
      <c r="G4" s="828"/>
    </row>
    <row r="5" spans="1:8" s="3" customFormat="1" ht="14.1" customHeight="1" x14ac:dyDescent="0.15">
      <c r="A5" s="817" t="s">
        <v>4</v>
      </c>
      <c r="B5" s="818"/>
      <c r="C5" s="117">
        <v>8413719</v>
      </c>
      <c r="D5" s="122">
        <v>8561296</v>
      </c>
      <c r="E5" s="115">
        <f>SUM(E6:E12)</f>
        <v>8246532</v>
      </c>
      <c r="F5" s="114">
        <f>SUM(F6:F12)</f>
        <v>8812417</v>
      </c>
      <c r="G5" s="629">
        <f>SUM(G6:G12)</f>
        <v>7796670</v>
      </c>
      <c r="H5" s="121"/>
    </row>
    <row r="6" spans="1:8" s="3" customFormat="1" ht="14.1" customHeight="1" x14ac:dyDescent="0.15">
      <c r="A6" s="119"/>
      <c r="B6" s="118" t="s">
        <v>127</v>
      </c>
      <c r="C6" s="117">
        <v>1023309</v>
      </c>
      <c r="D6" s="116">
        <v>1218349</v>
      </c>
      <c r="E6" s="115">
        <v>1115243</v>
      </c>
      <c r="F6" s="114">
        <v>951250</v>
      </c>
      <c r="G6" s="114">
        <v>849811</v>
      </c>
    </row>
    <row r="7" spans="1:8" s="3" customFormat="1" ht="14.1" customHeight="1" x14ac:dyDescent="0.15">
      <c r="A7" s="119"/>
      <c r="B7" s="118" t="s">
        <v>126</v>
      </c>
      <c r="C7" s="117">
        <v>2490400</v>
      </c>
      <c r="D7" s="116">
        <v>2941548</v>
      </c>
      <c r="E7" s="115">
        <v>2177006</v>
      </c>
      <c r="F7" s="114">
        <v>2671275</v>
      </c>
      <c r="G7" s="114">
        <v>2591500</v>
      </c>
    </row>
    <row r="8" spans="1:8" s="3" customFormat="1" ht="14.1" customHeight="1" x14ac:dyDescent="0.15">
      <c r="A8" s="119"/>
      <c r="B8" s="118" t="s">
        <v>125</v>
      </c>
      <c r="C8" s="117">
        <v>225740</v>
      </c>
      <c r="D8" s="116">
        <v>82193</v>
      </c>
      <c r="E8" s="115">
        <v>463139</v>
      </c>
      <c r="F8" s="114">
        <v>790923</v>
      </c>
      <c r="G8" s="114">
        <v>99554</v>
      </c>
    </row>
    <row r="9" spans="1:8" s="3" customFormat="1" ht="14.1" customHeight="1" x14ac:dyDescent="0.15">
      <c r="A9" s="119"/>
      <c r="B9" s="118" t="s">
        <v>124</v>
      </c>
      <c r="C9" s="117">
        <v>2454500</v>
      </c>
      <c r="D9" s="116">
        <v>2186091</v>
      </c>
      <c r="E9" s="115">
        <v>2159319</v>
      </c>
      <c r="F9" s="114">
        <v>2068165</v>
      </c>
      <c r="G9" s="114">
        <v>1945997</v>
      </c>
    </row>
    <row r="10" spans="1:8" s="3" customFormat="1" ht="14.1" customHeight="1" x14ac:dyDescent="0.15">
      <c r="A10" s="119"/>
      <c r="B10" s="120" t="s">
        <v>123</v>
      </c>
      <c r="C10" s="117">
        <v>797501</v>
      </c>
      <c r="D10" s="116">
        <v>766855</v>
      </c>
      <c r="E10" s="115">
        <v>757511</v>
      </c>
      <c r="F10" s="114">
        <v>578681</v>
      </c>
      <c r="G10" s="114">
        <v>577211</v>
      </c>
    </row>
    <row r="11" spans="1:8" s="3" customFormat="1" ht="14.1" customHeight="1" x14ac:dyDescent="0.15">
      <c r="A11" s="119"/>
      <c r="B11" s="118" t="s">
        <v>122</v>
      </c>
      <c r="C11" s="117">
        <v>10292</v>
      </c>
      <c r="D11" s="116">
        <v>16507</v>
      </c>
      <c r="E11" s="115">
        <v>12318</v>
      </c>
      <c r="F11" s="114">
        <v>593020</v>
      </c>
      <c r="G11" s="114">
        <v>429929</v>
      </c>
    </row>
    <row r="12" spans="1:8" s="3" customFormat="1" ht="14.1" customHeight="1" x14ac:dyDescent="0.15">
      <c r="A12" s="113"/>
      <c r="B12" s="112" t="s">
        <v>121</v>
      </c>
      <c r="C12" s="111">
        <v>1411977</v>
      </c>
      <c r="D12" s="110">
        <v>1349753</v>
      </c>
      <c r="E12" s="109">
        <v>1561996</v>
      </c>
      <c r="F12" s="108">
        <v>1159103</v>
      </c>
      <c r="G12" s="108">
        <v>1302668</v>
      </c>
    </row>
    <row r="13" spans="1:8" s="3" customFormat="1" x14ac:dyDescent="0.15">
      <c r="A13" s="11"/>
      <c r="B13" s="11"/>
      <c r="C13" s="13"/>
      <c r="D13" s="13"/>
      <c r="E13" s="13"/>
      <c r="F13" s="13"/>
      <c r="G13" s="13" t="s">
        <v>104</v>
      </c>
    </row>
    <row r="15" spans="1:8" x14ac:dyDescent="0.15">
      <c r="A15" s="87"/>
      <c r="B15" s="87"/>
    </row>
  </sheetData>
  <mergeCells count="8">
    <mergeCell ref="A5:B5"/>
    <mergeCell ref="A1:G1"/>
    <mergeCell ref="A3:B4"/>
    <mergeCell ref="C3:C4"/>
    <mergeCell ref="D3:D4"/>
    <mergeCell ref="E3:E4"/>
    <mergeCell ref="F3:F4"/>
    <mergeCell ref="G3:G4"/>
  </mergeCells>
  <phoneticPr fontId="19"/>
  <pageMargins left="0.78700000000000003" right="0.78700000000000003" top="0.98399999999999999" bottom="0.98399999999999999" header="0.51200000000000001" footer="0.51200000000000001"/>
  <pageSetup paperSize="9" scale="8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7E90C-ADF1-4C6A-A309-1FD59237C4A7}">
  <sheetPr>
    <tabColor rgb="FF00B050"/>
  </sheetPr>
  <dimension ref="A1:E10"/>
  <sheetViews>
    <sheetView showGridLines="0" zoomScaleNormal="100" zoomScaleSheetLayoutView="100" workbookViewId="0">
      <selection activeCell="C25" sqref="C25"/>
    </sheetView>
  </sheetViews>
  <sheetFormatPr defaultRowHeight="14.25" x14ac:dyDescent="0.15"/>
  <cols>
    <col min="1" max="5" width="17.375" style="123" customWidth="1"/>
    <col min="6" max="16384" width="9" style="123"/>
  </cols>
  <sheetData>
    <row r="1" spans="1:5" ht="26.25" customHeight="1" x14ac:dyDescent="0.15">
      <c r="A1" s="700" t="s">
        <v>139</v>
      </c>
      <c r="B1" s="700"/>
      <c r="C1" s="700"/>
      <c r="D1" s="700"/>
      <c r="E1" s="700"/>
    </row>
    <row r="2" spans="1:5" ht="12.75" customHeight="1" x14ac:dyDescent="0.15">
      <c r="A2" s="129"/>
      <c r="B2" s="129"/>
      <c r="C2" s="129"/>
      <c r="D2" s="129"/>
      <c r="E2" s="128" t="s">
        <v>138</v>
      </c>
    </row>
    <row r="3" spans="1:5" ht="16.5" customHeight="1" x14ac:dyDescent="0.15">
      <c r="A3" s="788"/>
      <c r="B3" s="829" t="s">
        <v>137</v>
      </c>
      <c r="C3" s="830" t="s">
        <v>136</v>
      </c>
      <c r="D3" s="831"/>
      <c r="E3" s="832"/>
    </row>
    <row r="4" spans="1:5" ht="16.5" customHeight="1" x14ac:dyDescent="0.15">
      <c r="A4" s="789"/>
      <c r="B4" s="791"/>
      <c r="C4" s="126"/>
      <c r="D4" s="125" t="s">
        <v>135</v>
      </c>
      <c r="E4" s="124" t="s">
        <v>134</v>
      </c>
    </row>
    <row r="5" spans="1:5" ht="17.100000000000001" customHeight="1" x14ac:dyDescent="0.15">
      <c r="A5" s="40" t="s">
        <v>133</v>
      </c>
      <c r="B5" s="25">
        <v>141</v>
      </c>
      <c r="C5" s="26">
        <v>117</v>
      </c>
      <c r="D5" s="26">
        <v>42</v>
      </c>
      <c r="E5" s="27">
        <v>75</v>
      </c>
    </row>
    <row r="6" spans="1:5" ht="17.100000000000001" customHeight="1" x14ac:dyDescent="0.15">
      <c r="A6" s="40" t="s">
        <v>132</v>
      </c>
      <c r="B6" s="25">
        <v>141</v>
      </c>
      <c r="C6" s="26">
        <v>111</v>
      </c>
      <c r="D6" s="26">
        <v>40</v>
      </c>
      <c r="E6" s="27">
        <v>71</v>
      </c>
    </row>
    <row r="7" spans="1:5" ht="17.100000000000001" customHeight="1" x14ac:dyDescent="0.15">
      <c r="A7" s="40" t="s">
        <v>131</v>
      </c>
      <c r="B7" s="25">
        <v>141</v>
      </c>
      <c r="C7" s="26">
        <v>116</v>
      </c>
      <c r="D7" s="26">
        <v>42</v>
      </c>
      <c r="E7" s="27">
        <v>74</v>
      </c>
    </row>
    <row r="8" spans="1:5" ht="17.100000000000001" customHeight="1" x14ac:dyDescent="0.15">
      <c r="A8" s="40" t="s">
        <v>380</v>
      </c>
      <c r="B8" s="25">
        <v>141</v>
      </c>
      <c r="C8" s="26">
        <v>115</v>
      </c>
      <c r="D8" s="26">
        <v>40</v>
      </c>
      <c r="E8" s="27">
        <v>75</v>
      </c>
    </row>
    <row r="9" spans="1:5" ht="17.100000000000001" customHeight="1" x14ac:dyDescent="0.15">
      <c r="A9" s="41" t="s">
        <v>381</v>
      </c>
      <c r="B9" s="576">
        <v>141</v>
      </c>
      <c r="C9" s="572">
        <v>115</v>
      </c>
      <c r="D9" s="572">
        <v>40</v>
      </c>
      <c r="E9" s="573">
        <v>75</v>
      </c>
    </row>
    <row r="10" spans="1:5" x14ac:dyDescent="0.15">
      <c r="E10" s="13" t="s">
        <v>130</v>
      </c>
    </row>
  </sheetData>
  <mergeCells count="4">
    <mergeCell ref="A1:E1"/>
    <mergeCell ref="A3:A4"/>
    <mergeCell ref="B3:B4"/>
    <mergeCell ref="C3:E3"/>
  </mergeCells>
  <phoneticPr fontId="19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AD1BA-F555-4774-AE98-CBA55691927C}">
  <sheetPr>
    <tabColor rgb="FF00B050"/>
  </sheetPr>
  <dimension ref="A1:H19"/>
  <sheetViews>
    <sheetView showGridLines="0" zoomScaleNormal="100" zoomScaleSheetLayoutView="100" workbookViewId="0">
      <selection activeCell="I26" sqref="I26"/>
    </sheetView>
  </sheetViews>
  <sheetFormatPr defaultRowHeight="13.5" x14ac:dyDescent="0.15"/>
  <cols>
    <col min="1" max="1" width="5.25" style="1" customWidth="1"/>
    <col min="2" max="2" width="13.625" style="1" customWidth="1"/>
    <col min="3" max="7" width="12.375" style="1" customWidth="1"/>
    <col min="8" max="16384" width="9" style="1"/>
  </cols>
  <sheetData>
    <row r="1" spans="1:8" ht="21" x14ac:dyDescent="0.15">
      <c r="A1" s="700" t="s">
        <v>156</v>
      </c>
      <c r="B1" s="700"/>
      <c r="C1" s="700"/>
      <c r="D1" s="700"/>
      <c r="E1" s="700"/>
      <c r="F1" s="700"/>
      <c r="G1" s="700"/>
      <c r="H1" s="174"/>
    </row>
    <row r="2" spans="1:8" x14ac:dyDescent="0.15">
      <c r="G2" s="14" t="s">
        <v>155</v>
      </c>
    </row>
    <row r="3" spans="1:8" ht="18" customHeight="1" x14ac:dyDescent="0.15">
      <c r="A3" s="833"/>
      <c r="B3" s="834"/>
      <c r="C3" s="173" t="s">
        <v>3</v>
      </c>
      <c r="D3" s="172" t="s">
        <v>74</v>
      </c>
      <c r="E3" s="172" t="s">
        <v>154</v>
      </c>
      <c r="F3" s="171" t="s">
        <v>153</v>
      </c>
      <c r="G3" s="170" t="s">
        <v>382</v>
      </c>
    </row>
    <row r="4" spans="1:8" ht="18" customHeight="1" x14ac:dyDescent="0.15">
      <c r="A4" s="835" t="s">
        <v>152</v>
      </c>
      <c r="B4" s="169"/>
      <c r="C4" s="168">
        <v>3454</v>
      </c>
      <c r="D4" s="167">
        <v>3481</v>
      </c>
      <c r="E4" s="167">
        <v>3438</v>
      </c>
      <c r="F4" s="166">
        <v>3391</v>
      </c>
      <c r="G4" s="142">
        <f>SUM(G5,G6,G7,G8,G9)</f>
        <v>3356</v>
      </c>
    </row>
    <row r="5" spans="1:8" s="11" customFormat="1" ht="18" customHeight="1" x14ac:dyDescent="0.15">
      <c r="A5" s="836"/>
      <c r="B5" s="165" t="s">
        <v>143</v>
      </c>
      <c r="C5" s="164">
        <v>1195</v>
      </c>
      <c r="D5" s="163">
        <v>1224</v>
      </c>
      <c r="E5" s="163">
        <v>1214</v>
      </c>
      <c r="F5" s="162">
        <v>1210</v>
      </c>
      <c r="G5" s="577">
        <v>1212</v>
      </c>
    </row>
    <row r="6" spans="1:8" s="11" customFormat="1" ht="18" customHeight="1" x14ac:dyDescent="0.15">
      <c r="A6" s="836"/>
      <c r="B6" s="137" t="s">
        <v>142</v>
      </c>
      <c r="C6" s="161">
        <v>528</v>
      </c>
      <c r="D6" s="160">
        <v>528</v>
      </c>
      <c r="E6" s="160">
        <v>517</v>
      </c>
      <c r="F6" s="159">
        <v>496</v>
      </c>
      <c r="G6" s="578">
        <v>493</v>
      </c>
    </row>
    <row r="7" spans="1:8" s="11" customFormat="1" ht="18" customHeight="1" x14ac:dyDescent="0.15">
      <c r="A7" s="836"/>
      <c r="B7" s="137" t="s">
        <v>141</v>
      </c>
      <c r="C7" s="161">
        <v>671</v>
      </c>
      <c r="D7" s="160">
        <v>656</v>
      </c>
      <c r="E7" s="160">
        <v>642</v>
      </c>
      <c r="F7" s="159">
        <v>623</v>
      </c>
      <c r="G7" s="578">
        <v>609</v>
      </c>
    </row>
    <row r="8" spans="1:8" s="11" customFormat="1" ht="18" customHeight="1" x14ac:dyDescent="0.15">
      <c r="A8" s="836"/>
      <c r="B8" s="137" t="s">
        <v>151</v>
      </c>
      <c r="C8" s="161">
        <v>750</v>
      </c>
      <c r="D8" s="160">
        <v>761</v>
      </c>
      <c r="E8" s="160">
        <v>746</v>
      </c>
      <c r="F8" s="159">
        <v>741</v>
      </c>
      <c r="G8" s="578">
        <v>712</v>
      </c>
    </row>
    <row r="9" spans="1:8" s="11" customFormat="1" ht="18" customHeight="1" thickBot="1" x14ac:dyDescent="0.2">
      <c r="A9" s="837"/>
      <c r="B9" s="150" t="s">
        <v>150</v>
      </c>
      <c r="C9" s="158">
        <v>310</v>
      </c>
      <c r="D9" s="157">
        <v>312</v>
      </c>
      <c r="E9" s="157">
        <v>319</v>
      </c>
      <c r="F9" s="156">
        <v>321</v>
      </c>
      <c r="G9" s="579">
        <v>330</v>
      </c>
    </row>
    <row r="10" spans="1:8" s="11" customFormat="1" ht="18" customHeight="1" thickTop="1" x14ac:dyDescent="0.15">
      <c r="A10" s="838" t="s">
        <v>149</v>
      </c>
      <c r="B10" s="146"/>
      <c r="C10" s="145">
        <v>860</v>
      </c>
      <c r="D10" s="145">
        <v>918</v>
      </c>
      <c r="E10" s="144">
        <v>966</v>
      </c>
      <c r="F10" s="143">
        <v>1014</v>
      </c>
      <c r="G10" s="687">
        <f>SUM(G11,G12,G13,G14)</f>
        <v>1043</v>
      </c>
    </row>
    <row r="11" spans="1:8" ht="18" customHeight="1" x14ac:dyDescent="0.15">
      <c r="A11" s="836"/>
      <c r="B11" s="155" t="s">
        <v>148</v>
      </c>
      <c r="C11" s="154">
        <v>70</v>
      </c>
      <c r="D11" s="153">
        <v>80</v>
      </c>
      <c r="E11" s="153">
        <v>85</v>
      </c>
      <c r="F11" s="152">
        <v>95</v>
      </c>
      <c r="G11" s="580">
        <v>98</v>
      </c>
    </row>
    <row r="12" spans="1:8" ht="18" customHeight="1" x14ac:dyDescent="0.15">
      <c r="A12" s="836"/>
      <c r="B12" s="137" t="s">
        <v>147</v>
      </c>
      <c r="C12" s="136">
        <v>199</v>
      </c>
      <c r="D12" s="135">
        <v>213</v>
      </c>
      <c r="E12" s="135">
        <v>228</v>
      </c>
      <c r="F12" s="151">
        <v>220</v>
      </c>
      <c r="G12" s="581">
        <v>219</v>
      </c>
    </row>
    <row r="13" spans="1:8" ht="18" customHeight="1" x14ac:dyDescent="0.15">
      <c r="A13" s="836"/>
      <c r="B13" s="137" t="s">
        <v>146</v>
      </c>
      <c r="C13" s="136">
        <v>245</v>
      </c>
      <c r="D13" s="135">
        <v>243</v>
      </c>
      <c r="E13" s="135">
        <v>254</v>
      </c>
      <c r="F13" s="151">
        <v>273</v>
      </c>
      <c r="G13" s="581">
        <v>289</v>
      </c>
    </row>
    <row r="14" spans="1:8" ht="18" customHeight="1" thickBot="1" x14ac:dyDescent="0.2">
      <c r="A14" s="837"/>
      <c r="B14" s="150" t="s">
        <v>145</v>
      </c>
      <c r="C14" s="149">
        <v>346</v>
      </c>
      <c r="D14" s="148">
        <v>382</v>
      </c>
      <c r="E14" s="148">
        <v>399</v>
      </c>
      <c r="F14" s="147">
        <v>426</v>
      </c>
      <c r="G14" s="582">
        <v>437</v>
      </c>
    </row>
    <row r="15" spans="1:8" ht="18" customHeight="1" thickTop="1" x14ac:dyDescent="0.15">
      <c r="A15" s="839" t="s">
        <v>144</v>
      </c>
      <c r="B15" s="146"/>
      <c r="C15" s="145">
        <v>1571</v>
      </c>
      <c r="D15" s="144">
        <v>1722</v>
      </c>
      <c r="E15" s="144">
        <v>1804</v>
      </c>
      <c r="F15" s="143">
        <v>1824</v>
      </c>
      <c r="G15" s="687">
        <f>SUM(G16,G17,G18)</f>
        <v>1931</v>
      </c>
    </row>
    <row r="16" spans="1:8" ht="18" customHeight="1" x14ac:dyDescent="0.15">
      <c r="A16" s="840"/>
      <c r="B16" s="141" t="s">
        <v>143</v>
      </c>
      <c r="C16" s="140">
        <v>402</v>
      </c>
      <c r="D16" s="139">
        <v>439</v>
      </c>
      <c r="E16" s="139">
        <v>471</v>
      </c>
      <c r="F16" s="138">
        <v>459</v>
      </c>
      <c r="G16" s="583">
        <v>451</v>
      </c>
    </row>
    <row r="17" spans="1:7" ht="18" customHeight="1" x14ac:dyDescent="0.15">
      <c r="A17" s="840"/>
      <c r="B17" s="137" t="s">
        <v>142</v>
      </c>
      <c r="C17" s="136">
        <v>887</v>
      </c>
      <c r="D17" s="135">
        <v>965</v>
      </c>
      <c r="E17" s="135">
        <v>983</v>
      </c>
      <c r="F17" s="134">
        <v>1006</v>
      </c>
      <c r="G17" s="581">
        <v>1086</v>
      </c>
    </row>
    <row r="18" spans="1:7" ht="18" customHeight="1" x14ac:dyDescent="0.15">
      <c r="A18" s="841"/>
      <c r="B18" s="133" t="s">
        <v>141</v>
      </c>
      <c r="C18" s="132">
        <v>282</v>
      </c>
      <c r="D18" s="131">
        <v>318</v>
      </c>
      <c r="E18" s="131">
        <v>350</v>
      </c>
      <c r="F18" s="130">
        <v>359</v>
      </c>
      <c r="G18" s="584">
        <v>394</v>
      </c>
    </row>
    <row r="19" spans="1:7" x14ac:dyDescent="0.15">
      <c r="G19" s="13" t="s">
        <v>140</v>
      </c>
    </row>
  </sheetData>
  <mergeCells count="5">
    <mergeCell ref="A3:B3"/>
    <mergeCell ref="A4:A9"/>
    <mergeCell ref="A10:A14"/>
    <mergeCell ref="A15:A18"/>
    <mergeCell ref="A1:G1"/>
  </mergeCells>
  <phoneticPr fontId="19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7A394-6D61-4CE3-A352-4D4D86041B1E}">
  <sheetPr>
    <tabColor rgb="FF00B050"/>
  </sheetPr>
  <dimension ref="A1:K11"/>
  <sheetViews>
    <sheetView showGridLines="0" zoomScaleNormal="100" zoomScaleSheetLayoutView="100" workbookViewId="0">
      <selection activeCell="E30" sqref="E30"/>
    </sheetView>
  </sheetViews>
  <sheetFormatPr defaultRowHeight="13.5" x14ac:dyDescent="0.15"/>
  <cols>
    <col min="1" max="1" width="15.625" style="2" customWidth="1"/>
    <col min="2" max="2" width="12.625" style="2" customWidth="1"/>
    <col min="3" max="7" width="12.125" style="2" customWidth="1"/>
    <col min="8" max="8" width="3" style="2" customWidth="1"/>
    <col min="9" max="11" width="9.625" style="2" customWidth="1"/>
    <col min="12" max="16384" width="9" style="2"/>
  </cols>
  <sheetData>
    <row r="1" spans="1:11" ht="30.75" customHeight="1" x14ac:dyDescent="0.15">
      <c r="A1" s="700" t="s">
        <v>164</v>
      </c>
      <c r="B1" s="700"/>
      <c r="C1" s="700"/>
      <c r="D1" s="700"/>
      <c r="E1" s="700"/>
      <c r="F1" s="700"/>
      <c r="G1" s="700"/>
      <c r="H1" s="4"/>
      <c r="I1" s="848"/>
      <c r="J1" s="848"/>
      <c r="K1" s="848"/>
    </row>
    <row r="2" spans="1:11" x14ac:dyDescent="0.15">
      <c r="A2" s="1"/>
      <c r="B2" s="1"/>
      <c r="C2" s="1"/>
      <c r="D2" s="1"/>
      <c r="E2" s="1"/>
      <c r="G2" s="188" t="s">
        <v>163</v>
      </c>
      <c r="I2" s="11"/>
      <c r="J2" s="11"/>
      <c r="K2" s="187"/>
    </row>
    <row r="3" spans="1:11" ht="14.25" customHeight="1" x14ac:dyDescent="0.15">
      <c r="A3" s="845"/>
      <c r="B3" s="842" t="s">
        <v>162</v>
      </c>
      <c r="C3" s="843"/>
      <c r="D3" s="843"/>
      <c r="E3" s="843"/>
      <c r="F3" s="843"/>
      <c r="G3" s="844"/>
      <c r="I3" s="849"/>
      <c r="J3" s="850"/>
      <c r="K3" s="850"/>
    </row>
    <row r="4" spans="1:11" ht="25.5" customHeight="1" x14ac:dyDescent="0.15">
      <c r="A4" s="846"/>
      <c r="B4" s="186"/>
      <c r="C4" s="184" t="s">
        <v>161</v>
      </c>
      <c r="D4" s="184" t="s">
        <v>160</v>
      </c>
      <c r="E4" s="185" t="s">
        <v>159</v>
      </c>
      <c r="F4" s="184" t="s">
        <v>158</v>
      </c>
      <c r="G4" s="183" t="s">
        <v>157</v>
      </c>
      <c r="I4" s="849"/>
      <c r="J4" s="850"/>
      <c r="K4" s="850"/>
    </row>
    <row r="5" spans="1:11" s="3" customFormat="1" ht="17.25" customHeight="1" x14ac:dyDescent="0.15">
      <c r="A5" s="40" t="s">
        <v>3</v>
      </c>
      <c r="B5" s="181">
        <v>3454</v>
      </c>
      <c r="C5" s="180">
        <v>146</v>
      </c>
      <c r="D5" s="180">
        <v>356</v>
      </c>
      <c r="E5" s="180">
        <v>36</v>
      </c>
      <c r="F5" s="180">
        <v>1327</v>
      </c>
      <c r="G5" s="179">
        <v>1589</v>
      </c>
      <c r="I5" s="177"/>
      <c r="J5" s="176"/>
      <c r="K5" s="175"/>
    </row>
    <row r="6" spans="1:11" s="3" customFormat="1" ht="17.25" customHeight="1" x14ac:dyDescent="0.15">
      <c r="A6" s="40" t="s">
        <v>74</v>
      </c>
      <c r="B6" s="181">
        <v>3481</v>
      </c>
      <c r="C6" s="180">
        <v>145</v>
      </c>
      <c r="D6" s="180">
        <v>363</v>
      </c>
      <c r="E6" s="180">
        <v>35</v>
      </c>
      <c r="F6" s="180">
        <v>1319</v>
      </c>
      <c r="G6" s="179">
        <v>1619</v>
      </c>
      <c r="I6" s="177"/>
      <c r="J6" s="176"/>
      <c r="K6" s="175"/>
    </row>
    <row r="7" spans="1:11" s="3" customFormat="1" ht="17.25" customHeight="1" x14ac:dyDescent="0.15">
      <c r="A7" s="40" t="s">
        <v>80</v>
      </c>
      <c r="B7" s="181">
        <v>3438</v>
      </c>
      <c r="C7" s="180">
        <v>145</v>
      </c>
      <c r="D7" s="180">
        <v>362</v>
      </c>
      <c r="E7" s="180">
        <v>34</v>
      </c>
      <c r="F7" s="180">
        <v>1293</v>
      </c>
      <c r="G7" s="179">
        <v>1604</v>
      </c>
      <c r="I7" s="177"/>
      <c r="J7" s="176"/>
      <c r="K7" s="175"/>
    </row>
    <row r="8" spans="1:11" s="3" customFormat="1" ht="17.25" customHeight="1" x14ac:dyDescent="0.15">
      <c r="A8" s="40" t="s">
        <v>376</v>
      </c>
      <c r="B8" s="181">
        <v>3391</v>
      </c>
      <c r="C8" s="180">
        <v>139</v>
      </c>
      <c r="D8" s="180">
        <v>370</v>
      </c>
      <c r="E8" s="180">
        <v>33</v>
      </c>
      <c r="F8" s="180">
        <v>1283</v>
      </c>
      <c r="G8" s="179">
        <v>1566</v>
      </c>
      <c r="I8" s="177"/>
      <c r="J8" s="176"/>
      <c r="K8" s="175"/>
    </row>
    <row r="9" spans="1:11" s="3" customFormat="1" ht="17.25" customHeight="1" x14ac:dyDescent="0.15">
      <c r="A9" s="41" t="s">
        <v>377</v>
      </c>
      <c r="B9" s="178">
        <f>SUM(C9,D9,E9,F9,G9)</f>
        <v>3356</v>
      </c>
      <c r="C9" s="585">
        <v>140</v>
      </c>
      <c r="D9" s="585">
        <v>362</v>
      </c>
      <c r="E9" s="585">
        <v>33</v>
      </c>
      <c r="F9" s="585">
        <v>1287</v>
      </c>
      <c r="G9" s="586">
        <v>1534</v>
      </c>
      <c r="I9" s="177"/>
      <c r="J9" s="176"/>
      <c r="K9" s="175"/>
    </row>
    <row r="10" spans="1:11" s="3" customFormat="1" x14ac:dyDescent="0.15">
      <c r="A10" s="11"/>
      <c r="B10" s="11"/>
      <c r="C10" s="11"/>
      <c r="D10" s="11"/>
      <c r="E10" s="11"/>
      <c r="F10" s="847" t="s">
        <v>140</v>
      </c>
      <c r="G10" s="847"/>
      <c r="I10" s="1"/>
      <c r="J10" s="847"/>
      <c r="K10" s="847"/>
    </row>
    <row r="11" spans="1:11" x14ac:dyDescent="0.15">
      <c r="A11" s="1"/>
      <c r="B11" s="1"/>
      <c r="C11" s="1"/>
      <c r="D11" s="1"/>
      <c r="E11" s="1"/>
    </row>
  </sheetData>
  <mergeCells count="9">
    <mergeCell ref="B3:G3"/>
    <mergeCell ref="A1:G1"/>
    <mergeCell ref="A3:A4"/>
    <mergeCell ref="F10:G10"/>
    <mergeCell ref="I1:K1"/>
    <mergeCell ref="I3:I4"/>
    <mergeCell ref="J3:J4"/>
    <mergeCell ref="K3:K4"/>
    <mergeCell ref="J10:K10"/>
  </mergeCells>
  <phoneticPr fontId="19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E7A4A-F083-4B88-8F84-446E041CFD07}">
  <sheetPr>
    <tabColor rgb="FF00B050"/>
  </sheetPr>
  <dimension ref="A1:K11"/>
  <sheetViews>
    <sheetView showGridLines="0" zoomScaleNormal="100" zoomScaleSheetLayoutView="100" workbookViewId="0">
      <selection activeCell="O24" sqref="O24"/>
    </sheetView>
  </sheetViews>
  <sheetFormatPr defaultRowHeight="13.5" x14ac:dyDescent="0.15"/>
  <cols>
    <col min="1" max="1" width="11.625" style="2" customWidth="1"/>
    <col min="2" max="10" width="8.375" style="2" customWidth="1"/>
    <col min="11" max="16384" width="9" style="2"/>
  </cols>
  <sheetData>
    <row r="1" spans="1:11" ht="21" x14ac:dyDescent="0.15">
      <c r="A1" s="700" t="s">
        <v>173</v>
      </c>
      <c r="B1" s="700"/>
      <c r="C1" s="700"/>
      <c r="D1" s="700"/>
      <c r="E1" s="700"/>
      <c r="F1" s="700"/>
      <c r="G1" s="700"/>
      <c r="H1" s="700"/>
      <c r="I1" s="700"/>
      <c r="J1" s="700"/>
    </row>
    <row r="2" spans="1:11" x14ac:dyDescent="0.15">
      <c r="A2" s="1"/>
      <c r="B2" s="1"/>
      <c r="C2" s="1"/>
      <c r="D2" s="1"/>
      <c r="E2" s="1"/>
      <c r="F2" s="1"/>
      <c r="G2" s="1"/>
      <c r="H2" s="1"/>
      <c r="J2" s="77" t="s">
        <v>172</v>
      </c>
    </row>
    <row r="3" spans="1:11" ht="20.100000000000001" customHeight="1" x14ac:dyDescent="0.15">
      <c r="A3" s="788"/>
      <c r="B3" s="792" t="s">
        <v>171</v>
      </c>
      <c r="C3" s="851"/>
      <c r="D3" s="852"/>
      <c r="E3" s="853" t="s">
        <v>170</v>
      </c>
      <c r="F3" s="851"/>
      <c r="G3" s="852"/>
      <c r="H3" s="853" t="s">
        <v>169</v>
      </c>
      <c r="I3" s="851"/>
      <c r="J3" s="854"/>
    </row>
    <row r="4" spans="1:11" ht="20.100000000000001" customHeight="1" x14ac:dyDescent="0.15">
      <c r="A4" s="789"/>
      <c r="B4" s="127"/>
      <c r="C4" s="105" t="s">
        <v>168</v>
      </c>
      <c r="D4" s="105" t="s">
        <v>167</v>
      </c>
      <c r="E4" s="42"/>
      <c r="F4" s="105" t="s">
        <v>168</v>
      </c>
      <c r="G4" s="105" t="s">
        <v>167</v>
      </c>
      <c r="H4" s="42"/>
      <c r="I4" s="105" t="s">
        <v>168</v>
      </c>
      <c r="J4" s="104" t="s">
        <v>167</v>
      </c>
    </row>
    <row r="5" spans="1:11" s="3" customFormat="1" ht="20.100000000000001" customHeight="1" x14ac:dyDescent="0.15">
      <c r="A5" s="40" t="s">
        <v>384</v>
      </c>
      <c r="B5" s="194">
        <v>48</v>
      </c>
      <c r="C5" s="193">
        <v>2</v>
      </c>
      <c r="D5" s="193">
        <v>46</v>
      </c>
      <c r="E5" s="193">
        <v>819</v>
      </c>
      <c r="F5" s="193">
        <v>53</v>
      </c>
      <c r="G5" s="193">
        <v>766</v>
      </c>
      <c r="H5" s="193">
        <v>3982</v>
      </c>
      <c r="I5" s="193">
        <v>207</v>
      </c>
      <c r="J5" s="192">
        <v>3775</v>
      </c>
    </row>
    <row r="6" spans="1:11" s="3" customFormat="1" ht="20.100000000000001" customHeight="1" x14ac:dyDescent="0.15">
      <c r="A6" s="40" t="s">
        <v>74</v>
      </c>
      <c r="B6" s="194">
        <v>48</v>
      </c>
      <c r="C6" s="193">
        <v>2</v>
      </c>
      <c r="D6" s="193">
        <v>46</v>
      </c>
      <c r="E6" s="193">
        <v>804</v>
      </c>
      <c r="F6" s="193">
        <v>68</v>
      </c>
      <c r="G6" s="193">
        <v>736</v>
      </c>
      <c r="H6" s="193">
        <v>3906</v>
      </c>
      <c r="I6" s="193">
        <v>191</v>
      </c>
      <c r="J6" s="192">
        <v>3715</v>
      </c>
    </row>
    <row r="7" spans="1:11" s="3" customFormat="1" ht="20.100000000000001" customHeight="1" x14ac:dyDescent="0.15">
      <c r="A7" s="40" t="s">
        <v>80</v>
      </c>
      <c r="B7" s="194">
        <v>48</v>
      </c>
      <c r="C7" s="193">
        <v>2</v>
      </c>
      <c r="D7" s="193">
        <v>46</v>
      </c>
      <c r="E7" s="193">
        <v>804</v>
      </c>
      <c r="F7" s="193">
        <v>68</v>
      </c>
      <c r="G7" s="193">
        <v>736</v>
      </c>
      <c r="H7" s="193">
        <v>3815</v>
      </c>
      <c r="I7" s="193">
        <v>195</v>
      </c>
      <c r="J7" s="192">
        <v>3620</v>
      </c>
    </row>
    <row r="8" spans="1:11" s="3" customFormat="1" ht="20.100000000000001" customHeight="1" x14ac:dyDescent="0.15">
      <c r="A8" s="40" t="s">
        <v>376</v>
      </c>
      <c r="B8" s="194">
        <v>48</v>
      </c>
      <c r="C8" s="193">
        <v>2</v>
      </c>
      <c r="D8" s="193">
        <v>46</v>
      </c>
      <c r="E8" s="193">
        <v>873</v>
      </c>
      <c r="F8" s="193">
        <v>59</v>
      </c>
      <c r="G8" s="193">
        <v>814</v>
      </c>
      <c r="H8" s="193">
        <v>3796</v>
      </c>
      <c r="I8" s="193">
        <v>171</v>
      </c>
      <c r="J8" s="192">
        <v>3625</v>
      </c>
    </row>
    <row r="9" spans="1:11" s="3" customFormat="1" ht="20.100000000000001" customHeight="1" x14ac:dyDescent="0.15">
      <c r="A9" s="41" t="s">
        <v>379</v>
      </c>
      <c r="B9" s="191">
        <v>48</v>
      </c>
      <c r="C9" s="190">
        <v>2</v>
      </c>
      <c r="D9" s="190">
        <v>46</v>
      </c>
      <c r="E9" s="657" t="s">
        <v>394</v>
      </c>
      <c r="F9" s="658" t="s">
        <v>394</v>
      </c>
      <c r="G9" s="658" t="s">
        <v>394</v>
      </c>
      <c r="H9" s="190">
        <f>SUM(I9:J9)</f>
        <v>3782</v>
      </c>
      <c r="I9" s="630">
        <v>184</v>
      </c>
      <c r="J9" s="631">
        <v>3598</v>
      </c>
      <c r="K9" s="189"/>
    </row>
    <row r="10" spans="1:11" s="3" customFormat="1" ht="14.25" customHeight="1" x14ac:dyDescent="0.15">
      <c r="A10" s="18" t="s">
        <v>166</v>
      </c>
      <c r="B10" s="11"/>
      <c r="C10" s="11"/>
      <c r="D10" s="11"/>
      <c r="E10" s="11"/>
      <c r="F10" s="11"/>
      <c r="G10" s="11"/>
      <c r="H10" s="11"/>
      <c r="I10" s="66"/>
      <c r="J10" s="57" t="s">
        <v>385</v>
      </c>
    </row>
    <row r="11" spans="1:11" x14ac:dyDescent="0.15">
      <c r="A11" s="18" t="s">
        <v>165</v>
      </c>
    </row>
  </sheetData>
  <mergeCells count="5">
    <mergeCell ref="A1:J1"/>
    <mergeCell ref="A3:A4"/>
    <mergeCell ref="B3:D3"/>
    <mergeCell ref="E3:G3"/>
    <mergeCell ref="H3:J3"/>
  </mergeCells>
  <phoneticPr fontId="19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8802-B96D-4F3A-95B1-04557DB7D4E4}">
  <sheetPr>
    <tabColor rgb="FF00B050"/>
  </sheetPr>
  <dimension ref="A1:H17"/>
  <sheetViews>
    <sheetView showGridLines="0" zoomScaleNormal="100" zoomScaleSheetLayoutView="100" workbookViewId="0">
      <selection activeCell="D24" sqref="D24"/>
    </sheetView>
  </sheetViews>
  <sheetFormatPr defaultRowHeight="13.5" x14ac:dyDescent="0.15"/>
  <cols>
    <col min="1" max="1" width="4.25" style="2" customWidth="1"/>
    <col min="2" max="2" width="16.25" style="1" customWidth="1"/>
    <col min="3" max="7" width="13.375" style="2" customWidth="1"/>
    <col min="8" max="16384" width="9" style="2"/>
  </cols>
  <sheetData>
    <row r="1" spans="1:8" ht="21" customHeight="1" x14ac:dyDescent="0.2">
      <c r="A1" s="855" t="s">
        <v>187</v>
      </c>
      <c r="B1" s="855"/>
      <c r="C1" s="855"/>
      <c r="D1" s="855"/>
      <c r="E1" s="855"/>
      <c r="F1" s="855"/>
      <c r="G1" s="855"/>
    </row>
    <row r="2" spans="1:8" ht="13.5" customHeight="1" x14ac:dyDescent="0.15">
      <c r="C2" s="14"/>
      <c r="D2" s="14"/>
      <c r="E2" s="14"/>
      <c r="F2" s="14"/>
      <c r="G2" s="14" t="s">
        <v>186</v>
      </c>
    </row>
    <row r="3" spans="1:8" s="1" customFormat="1" ht="19.5" customHeight="1" x14ac:dyDescent="0.15">
      <c r="A3" s="856"/>
      <c r="B3" s="857"/>
      <c r="C3" s="223" t="s">
        <v>3</v>
      </c>
      <c r="D3" s="224" t="s">
        <v>74</v>
      </c>
      <c r="E3" s="223" t="s">
        <v>80</v>
      </c>
      <c r="F3" s="222" t="s">
        <v>376</v>
      </c>
      <c r="G3" s="222" t="s">
        <v>377</v>
      </c>
    </row>
    <row r="4" spans="1:8" ht="19.5" customHeight="1" x14ac:dyDescent="0.15">
      <c r="A4" s="705" t="s">
        <v>4</v>
      </c>
      <c r="B4" s="710"/>
      <c r="C4" s="221">
        <v>3161</v>
      </c>
      <c r="D4" s="221">
        <v>3231</v>
      </c>
      <c r="E4" s="220">
        <v>3226</v>
      </c>
      <c r="F4" s="219">
        <f>SUM(F5:F11)</f>
        <v>3307</v>
      </c>
      <c r="G4" s="587">
        <f>SUM(G5:G11)</f>
        <v>3475</v>
      </c>
    </row>
    <row r="5" spans="1:8" ht="19.5" customHeight="1" x14ac:dyDescent="0.15">
      <c r="A5" s="213"/>
      <c r="B5" s="218" t="s">
        <v>185</v>
      </c>
      <c r="C5" s="215">
        <v>184</v>
      </c>
      <c r="D5" s="216">
        <v>204</v>
      </c>
      <c r="E5" s="215">
        <v>212</v>
      </c>
      <c r="F5" s="214">
        <v>236</v>
      </c>
      <c r="G5" s="588">
        <v>196</v>
      </c>
    </row>
    <row r="6" spans="1:8" ht="19.5" customHeight="1" x14ac:dyDescent="0.15">
      <c r="A6" s="213"/>
      <c r="B6" s="217" t="s">
        <v>184</v>
      </c>
      <c r="C6" s="215">
        <v>411</v>
      </c>
      <c r="D6" s="216">
        <v>426</v>
      </c>
      <c r="E6" s="215">
        <v>418</v>
      </c>
      <c r="F6" s="214">
        <v>440</v>
      </c>
      <c r="G6" s="588">
        <v>441</v>
      </c>
    </row>
    <row r="7" spans="1:8" ht="19.5" customHeight="1" x14ac:dyDescent="0.15">
      <c r="A7" s="213"/>
      <c r="B7" s="217" t="s">
        <v>183</v>
      </c>
      <c r="C7" s="215">
        <v>610</v>
      </c>
      <c r="D7" s="216">
        <v>596</v>
      </c>
      <c r="E7" s="215">
        <v>594</v>
      </c>
      <c r="F7" s="214">
        <v>624</v>
      </c>
      <c r="G7" s="588">
        <v>644</v>
      </c>
    </row>
    <row r="8" spans="1:8" ht="19.5" customHeight="1" x14ac:dyDescent="0.15">
      <c r="A8" s="213"/>
      <c r="B8" s="217" t="s">
        <v>182</v>
      </c>
      <c r="C8" s="215">
        <v>547</v>
      </c>
      <c r="D8" s="216">
        <v>551</v>
      </c>
      <c r="E8" s="215">
        <v>599</v>
      </c>
      <c r="F8" s="214">
        <v>622</v>
      </c>
      <c r="G8" s="588">
        <v>648</v>
      </c>
    </row>
    <row r="9" spans="1:8" ht="19.5" customHeight="1" x14ac:dyDescent="0.15">
      <c r="A9" s="213"/>
      <c r="B9" s="217" t="s">
        <v>181</v>
      </c>
      <c r="C9" s="215">
        <v>487</v>
      </c>
      <c r="D9" s="216">
        <v>492</v>
      </c>
      <c r="E9" s="215">
        <v>478</v>
      </c>
      <c r="F9" s="214">
        <v>503</v>
      </c>
      <c r="G9" s="588">
        <v>557</v>
      </c>
    </row>
    <row r="10" spans="1:8" ht="19.5" customHeight="1" x14ac:dyDescent="0.15">
      <c r="A10" s="213"/>
      <c r="B10" s="217" t="s">
        <v>180</v>
      </c>
      <c r="C10" s="215">
        <v>568</v>
      </c>
      <c r="D10" s="216">
        <v>611</v>
      </c>
      <c r="E10" s="215">
        <v>587</v>
      </c>
      <c r="F10" s="214">
        <v>541</v>
      </c>
      <c r="G10" s="588">
        <v>623</v>
      </c>
    </row>
    <row r="11" spans="1:8" ht="19.5" customHeight="1" x14ac:dyDescent="0.15">
      <c r="A11" s="213"/>
      <c r="B11" s="72" t="s">
        <v>179</v>
      </c>
      <c r="C11" s="211">
        <v>354</v>
      </c>
      <c r="D11" s="212">
        <v>351</v>
      </c>
      <c r="E11" s="211">
        <v>338</v>
      </c>
      <c r="F11" s="210">
        <v>341</v>
      </c>
      <c r="G11" s="589">
        <v>366</v>
      </c>
    </row>
    <row r="12" spans="1:8" ht="19.5" customHeight="1" x14ac:dyDescent="0.15">
      <c r="A12" s="858" t="s">
        <v>178</v>
      </c>
      <c r="B12" s="859"/>
      <c r="C12" s="208">
        <v>15.934869183848363</v>
      </c>
      <c r="D12" s="209">
        <v>15.934869183848363</v>
      </c>
      <c r="E12" s="208">
        <v>15.7</v>
      </c>
      <c r="F12" s="207">
        <v>15.7</v>
      </c>
      <c r="G12" s="590">
        <v>16.3</v>
      </c>
      <c r="H12" s="206"/>
    </row>
    <row r="13" spans="1:8" ht="19.5" customHeight="1" x14ac:dyDescent="0.15">
      <c r="A13" s="860" t="s">
        <v>177</v>
      </c>
      <c r="B13" s="861"/>
      <c r="C13" s="202">
        <v>19837</v>
      </c>
      <c r="D13" s="203">
        <v>20270</v>
      </c>
      <c r="E13" s="202">
        <v>20585</v>
      </c>
      <c r="F13" s="201">
        <v>21029</v>
      </c>
      <c r="G13" s="591">
        <v>21352</v>
      </c>
    </row>
    <row r="14" spans="1:8" ht="19.5" customHeight="1" x14ac:dyDescent="0.15">
      <c r="A14" s="200"/>
      <c r="B14" s="199" t="s">
        <v>176</v>
      </c>
      <c r="C14" s="197">
        <v>9252</v>
      </c>
      <c r="D14" s="198">
        <v>9340</v>
      </c>
      <c r="E14" s="197">
        <v>9763</v>
      </c>
      <c r="F14" s="196">
        <v>10168</v>
      </c>
      <c r="G14" s="592">
        <v>10610</v>
      </c>
    </row>
    <row r="15" spans="1:8" ht="13.5" customHeight="1" x14ac:dyDescent="0.15">
      <c r="A15" s="10" t="s">
        <v>175</v>
      </c>
      <c r="B15" s="15"/>
      <c r="C15" s="13"/>
      <c r="D15" s="13"/>
      <c r="E15" s="13"/>
      <c r="F15" s="13"/>
      <c r="G15" s="13" t="s">
        <v>174</v>
      </c>
      <c r="H15" s="18"/>
    </row>
    <row r="16" spans="1:8" x14ac:dyDescent="0.15">
      <c r="B16" s="10"/>
      <c r="C16" s="195"/>
      <c r="D16" s="195"/>
      <c r="E16" s="195"/>
      <c r="F16" s="195"/>
      <c r="G16" s="195"/>
    </row>
    <row r="17" spans="2:7" x14ac:dyDescent="0.15">
      <c r="B17" s="10"/>
      <c r="C17" s="195"/>
      <c r="D17" s="195"/>
      <c r="E17" s="195"/>
      <c r="F17" s="195"/>
      <c r="G17" s="195"/>
    </row>
  </sheetData>
  <mergeCells count="5">
    <mergeCell ref="A1:G1"/>
    <mergeCell ref="A3:B3"/>
    <mergeCell ref="A4:B4"/>
    <mergeCell ref="A12:B12"/>
    <mergeCell ref="A13:B13"/>
  </mergeCells>
  <phoneticPr fontId="19"/>
  <pageMargins left="0.75" right="0.75" top="1" bottom="1" header="0.51200000000000001" footer="0.51200000000000001"/>
  <pageSetup paperSize="9" orientation="portrait" r:id="rId1"/>
  <headerFooter alignWithMargins="0"/>
  <ignoredErrors>
    <ignoredError sqref="F4:G4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8D7F1-6408-458C-BC9C-03A2628A77FC}">
  <sheetPr>
    <tabColor rgb="FF00B050"/>
  </sheetPr>
  <dimension ref="A1:I17"/>
  <sheetViews>
    <sheetView showGridLines="0" zoomScaleNormal="100" zoomScaleSheetLayoutView="100" workbookViewId="0">
      <selection activeCell="G21" sqref="G21"/>
    </sheetView>
  </sheetViews>
  <sheetFormatPr defaultRowHeight="12" x14ac:dyDescent="0.15"/>
  <cols>
    <col min="1" max="1" width="11.625" style="225" customWidth="1"/>
    <col min="2" max="2" width="20.625" style="225" customWidth="1"/>
    <col min="3" max="3" width="15.625" style="225" customWidth="1"/>
    <col min="4" max="4" width="11.625" style="225" bestFit="1" customWidth="1"/>
    <col min="5" max="5" width="11.625" style="225" customWidth="1"/>
    <col min="6" max="6" width="11.625" style="225" bestFit="1" customWidth="1"/>
    <col min="7" max="16384" width="9" style="225"/>
  </cols>
  <sheetData>
    <row r="1" spans="1:9" ht="21" customHeight="1" x14ac:dyDescent="0.15">
      <c r="A1" s="870" t="s">
        <v>386</v>
      </c>
      <c r="B1" s="870"/>
      <c r="C1" s="870"/>
      <c r="D1" s="870"/>
      <c r="E1" s="870"/>
      <c r="F1" s="870"/>
    </row>
    <row r="2" spans="1:9" ht="13.5" customHeight="1" x14ac:dyDescent="0.15">
      <c r="A2" s="240"/>
      <c r="B2" s="240"/>
      <c r="C2" s="240"/>
      <c r="D2" s="239"/>
      <c r="E2" s="239"/>
      <c r="F2" s="238" t="s">
        <v>203</v>
      </c>
    </row>
    <row r="3" spans="1:9" ht="18.75" customHeight="1" x14ac:dyDescent="0.15">
      <c r="A3" s="871"/>
      <c r="B3" s="872"/>
      <c r="C3" s="873"/>
      <c r="D3" s="237" t="s">
        <v>80</v>
      </c>
      <c r="E3" s="236" t="s">
        <v>376</v>
      </c>
      <c r="F3" s="236" t="s">
        <v>377</v>
      </c>
    </row>
    <row r="4" spans="1:9" ht="30" customHeight="1" x14ac:dyDescent="0.15">
      <c r="A4" s="867" t="s">
        <v>202</v>
      </c>
      <c r="B4" s="864" t="s">
        <v>201</v>
      </c>
      <c r="C4" s="865"/>
      <c r="D4" s="229">
        <v>223</v>
      </c>
      <c r="E4" s="226">
        <v>199</v>
      </c>
      <c r="F4" s="632">
        <v>230</v>
      </c>
    </row>
    <row r="5" spans="1:9" ht="30" customHeight="1" x14ac:dyDescent="0.15">
      <c r="A5" s="868"/>
      <c r="B5" s="874" t="s">
        <v>200</v>
      </c>
      <c r="C5" s="235" t="s">
        <v>197</v>
      </c>
      <c r="D5" s="229">
        <v>2236</v>
      </c>
      <c r="E5" s="226">
        <v>2460</v>
      </c>
      <c r="F5" s="632">
        <v>2539</v>
      </c>
    </row>
    <row r="6" spans="1:9" ht="30" customHeight="1" x14ac:dyDescent="0.15">
      <c r="A6" s="868"/>
      <c r="B6" s="875"/>
      <c r="C6" s="235" t="s">
        <v>199</v>
      </c>
      <c r="D6" s="229">
        <v>0</v>
      </c>
      <c r="E6" s="226">
        <v>0</v>
      </c>
      <c r="F6" s="632">
        <v>0</v>
      </c>
    </row>
    <row r="7" spans="1:9" ht="30" customHeight="1" x14ac:dyDescent="0.15">
      <c r="A7" s="868"/>
      <c r="B7" s="874" t="s">
        <v>198</v>
      </c>
      <c r="C7" s="235" t="s">
        <v>197</v>
      </c>
      <c r="D7" s="229">
        <v>4127</v>
      </c>
      <c r="E7" s="228">
        <v>4158</v>
      </c>
      <c r="F7" s="633">
        <v>4532</v>
      </c>
    </row>
    <row r="8" spans="1:9" ht="30" customHeight="1" x14ac:dyDescent="0.15">
      <c r="A8" s="868"/>
      <c r="B8" s="875"/>
      <c r="C8" s="234" t="s">
        <v>196</v>
      </c>
      <c r="D8" s="233">
        <v>87</v>
      </c>
      <c r="E8" s="232">
        <v>110</v>
      </c>
      <c r="F8" s="634">
        <v>94</v>
      </c>
    </row>
    <row r="9" spans="1:9" ht="18.75" customHeight="1" x14ac:dyDescent="0.15">
      <c r="A9" s="869"/>
      <c r="B9" s="864" t="s">
        <v>195</v>
      </c>
      <c r="C9" s="865"/>
      <c r="D9" s="229">
        <v>362</v>
      </c>
      <c r="E9" s="228">
        <v>249</v>
      </c>
      <c r="F9" s="633">
        <v>311</v>
      </c>
      <c r="I9" s="231"/>
    </row>
    <row r="10" spans="1:9" ht="18.75" customHeight="1" x14ac:dyDescent="0.15">
      <c r="A10" s="862" t="s">
        <v>194</v>
      </c>
      <c r="B10" s="864" t="s">
        <v>193</v>
      </c>
      <c r="C10" s="865"/>
      <c r="D10" s="230">
        <v>130</v>
      </c>
      <c r="E10" s="226">
        <v>146</v>
      </c>
      <c r="F10" s="632">
        <v>201</v>
      </c>
    </row>
    <row r="11" spans="1:9" ht="18.75" customHeight="1" x14ac:dyDescent="0.15">
      <c r="A11" s="863"/>
      <c r="B11" s="864" t="s">
        <v>192</v>
      </c>
      <c r="C11" s="865"/>
      <c r="D11" s="227">
        <v>8619</v>
      </c>
      <c r="E11" s="226">
        <v>6129</v>
      </c>
      <c r="F11" s="632">
        <v>6907</v>
      </c>
    </row>
    <row r="12" spans="1:9" ht="18.75" customHeight="1" x14ac:dyDescent="0.15">
      <c r="A12" s="862" t="s">
        <v>191</v>
      </c>
      <c r="B12" s="864" t="s">
        <v>190</v>
      </c>
      <c r="C12" s="865"/>
      <c r="D12" s="229">
        <v>1321</v>
      </c>
      <c r="E12" s="228">
        <v>2180</v>
      </c>
      <c r="F12" s="228">
        <v>1524</v>
      </c>
    </row>
    <row r="13" spans="1:9" ht="18.75" customHeight="1" x14ac:dyDescent="0.15">
      <c r="A13" s="866"/>
      <c r="B13" s="864" t="s">
        <v>189</v>
      </c>
      <c r="C13" s="865"/>
      <c r="D13" s="227">
        <v>283</v>
      </c>
      <c r="E13" s="226">
        <v>269</v>
      </c>
      <c r="F13" s="632">
        <v>325</v>
      </c>
    </row>
    <row r="14" spans="1:9" ht="18.75" customHeight="1" x14ac:dyDescent="0.15">
      <c r="A14" s="863"/>
      <c r="B14" s="864" t="s">
        <v>188</v>
      </c>
      <c r="C14" s="865"/>
      <c r="D14" s="227">
        <v>301</v>
      </c>
      <c r="E14" s="226">
        <v>388</v>
      </c>
      <c r="F14" s="632">
        <v>501</v>
      </c>
    </row>
    <row r="15" spans="1:9" ht="12.75" customHeight="1" x14ac:dyDescent="0.15">
      <c r="A15" s="10"/>
      <c r="D15" s="14"/>
      <c r="E15" s="14"/>
      <c r="F15" s="14" t="s">
        <v>174</v>
      </c>
    </row>
    <row r="16" spans="1:9" x14ac:dyDescent="0.15">
      <c r="A16" s="10"/>
    </row>
    <row r="17" spans="1:1" x14ac:dyDescent="0.15">
      <c r="A17" s="10"/>
    </row>
  </sheetData>
  <mergeCells count="14">
    <mergeCell ref="B9:C9"/>
    <mergeCell ref="A4:A9"/>
    <mergeCell ref="A1:F1"/>
    <mergeCell ref="A3:C3"/>
    <mergeCell ref="B4:C4"/>
    <mergeCell ref="B5:B6"/>
    <mergeCell ref="B7:B8"/>
    <mergeCell ref="A10:A11"/>
    <mergeCell ref="B10:C10"/>
    <mergeCell ref="B11:C11"/>
    <mergeCell ref="A12:A14"/>
    <mergeCell ref="B12:C12"/>
    <mergeCell ref="B13:C13"/>
    <mergeCell ref="B14:C14"/>
  </mergeCells>
  <phoneticPr fontId="19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0623-3F48-4088-82F0-98BFFACEE070}">
  <sheetPr>
    <tabColor rgb="FF00B050"/>
  </sheetPr>
  <dimension ref="A1:G27"/>
  <sheetViews>
    <sheetView showGridLines="0" zoomScaleNormal="100" zoomScaleSheetLayoutView="100" workbookViewId="0">
      <selection activeCell="E11" sqref="E11"/>
    </sheetView>
  </sheetViews>
  <sheetFormatPr defaultRowHeight="12" x14ac:dyDescent="0.15"/>
  <cols>
    <col min="1" max="1" width="2.875" style="225" customWidth="1"/>
    <col min="2" max="2" width="19.375" style="225" customWidth="1"/>
    <col min="3" max="7" width="13.125" style="225" customWidth="1"/>
    <col min="8" max="8" width="10.25" style="225" bestFit="1" customWidth="1"/>
    <col min="9" max="16384" width="9" style="225"/>
  </cols>
  <sheetData>
    <row r="1" spans="1:7" ht="21" customHeight="1" x14ac:dyDescent="0.2">
      <c r="B1" s="855" t="s">
        <v>208</v>
      </c>
      <c r="C1" s="855"/>
      <c r="D1" s="855"/>
      <c r="E1" s="855"/>
      <c r="F1" s="855"/>
      <c r="G1" s="855"/>
    </row>
    <row r="2" spans="1:7" ht="13.5" customHeight="1" x14ac:dyDescent="0.15">
      <c r="A2" s="264"/>
      <c r="B2" s="263"/>
      <c r="C2" s="182"/>
      <c r="D2" s="14"/>
      <c r="E2" s="14"/>
      <c r="F2" s="14"/>
      <c r="G2" s="14" t="s">
        <v>52</v>
      </c>
    </row>
    <row r="3" spans="1:7" ht="19.5" customHeight="1" x14ac:dyDescent="0.15">
      <c r="A3" s="876"/>
      <c r="B3" s="877"/>
      <c r="C3" s="262" t="s">
        <v>3</v>
      </c>
      <c r="D3" s="261" t="s">
        <v>74</v>
      </c>
      <c r="E3" s="260" t="s">
        <v>80</v>
      </c>
      <c r="F3" s="259" t="s">
        <v>376</v>
      </c>
      <c r="G3" s="259" t="s">
        <v>377</v>
      </c>
    </row>
    <row r="4" spans="1:7" ht="19.5" customHeight="1" x14ac:dyDescent="0.15">
      <c r="A4" s="878" t="s">
        <v>207</v>
      </c>
      <c r="B4" s="879"/>
      <c r="C4" s="258">
        <v>299351394</v>
      </c>
      <c r="D4" s="258">
        <v>299691509</v>
      </c>
      <c r="E4" s="257">
        <v>303647530</v>
      </c>
      <c r="F4" s="256">
        <v>323869736</v>
      </c>
      <c r="G4" s="255">
        <f>SUM(G5:G7)</f>
        <v>366392279</v>
      </c>
    </row>
    <row r="5" spans="1:7" ht="21.75" customHeight="1" x14ac:dyDescent="0.15">
      <c r="A5" s="254"/>
      <c r="B5" s="253" t="s">
        <v>202</v>
      </c>
      <c r="C5" s="250">
        <v>185492012</v>
      </c>
      <c r="D5" s="250">
        <v>184635031</v>
      </c>
      <c r="E5" s="249">
        <v>185556666</v>
      </c>
      <c r="F5" s="248">
        <v>196199529</v>
      </c>
      <c r="G5" s="635">
        <v>229087318</v>
      </c>
    </row>
    <row r="6" spans="1:7" ht="19.5" customHeight="1" x14ac:dyDescent="0.15">
      <c r="A6" s="252"/>
      <c r="B6" s="251" t="s">
        <v>206</v>
      </c>
      <c r="C6" s="250">
        <v>98408761</v>
      </c>
      <c r="D6" s="250">
        <v>98401387</v>
      </c>
      <c r="E6" s="249">
        <v>102032456</v>
      </c>
      <c r="F6" s="248">
        <v>110552967</v>
      </c>
      <c r="G6" s="635">
        <v>117785294</v>
      </c>
    </row>
    <row r="7" spans="1:7" ht="19.5" customHeight="1" x14ac:dyDescent="0.15">
      <c r="A7" s="247"/>
      <c r="B7" s="246" t="s">
        <v>205</v>
      </c>
      <c r="C7" s="245">
        <v>15450621</v>
      </c>
      <c r="D7" s="245">
        <v>16655091</v>
      </c>
      <c r="E7" s="244">
        <v>16058408</v>
      </c>
      <c r="F7" s="243">
        <v>17117240</v>
      </c>
      <c r="G7" s="636">
        <v>19519667</v>
      </c>
    </row>
    <row r="8" spans="1:7" ht="13.5" customHeight="1" x14ac:dyDescent="0.15">
      <c r="B8" s="88" t="s">
        <v>204</v>
      </c>
      <c r="C8" s="10"/>
      <c r="D8" s="13"/>
      <c r="E8" s="13"/>
      <c r="F8" s="13"/>
      <c r="G8" s="13" t="s">
        <v>174</v>
      </c>
    </row>
    <row r="9" spans="1:7" ht="14.25" customHeight="1" x14ac:dyDescent="0.15">
      <c r="B9" s="242"/>
      <c r="C9" s="10"/>
      <c r="G9" s="241"/>
    </row>
    <row r="10" spans="1:7" ht="24.95" customHeight="1" x14ac:dyDescent="0.15">
      <c r="E10" s="241"/>
      <c r="F10" s="241"/>
    </row>
    <row r="11" spans="1:7" ht="24.95" customHeight="1" x14ac:dyDescent="0.15"/>
    <row r="12" spans="1:7" ht="24.95" customHeight="1" x14ac:dyDescent="0.15"/>
    <row r="13" spans="1:7" ht="24.95" customHeight="1" x14ac:dyDescent="0.15"/>
    <row r="14" spans="1:7" ht="24.95" customHeight="1" x14ac:dyDescent="0.15"/>
    <row r="15" spans="1:7" ht="24.95" customHeight="1" x14ac:dyDescent="0.15"/>
    <row r="16" spans="1:7" ht="24.95" customHeight="1" x14ac:dyDescent="0.15"/>
    <row r="17" ht="24.95" customHeight="1" x14ac:dyDescent="0.15"/>
    <row r="18" ht="24.95" customHeight="1" x14ac:dyDescent="0.15"/>
    <row r="19" ht="24.95" customHeight="1" x14ac:dyDescent="0.15"/>
    <row r="20" ht="24.95" customHeight="1" x14ac:dyDescent="0.15"/>
    <row r="21" ht="24.95" customHeight="1" x14ac:dyDescent="0.15"/>
    <row r="22" ht="24.95" customHeight="1" x14ac:dyDescent="0.15"/>
    <row r="23" ht="24.95" customHeight="1" x14ac:dyDescent="0.15"/>
    <row r="24" ht="24.95" customHeight="1" x14ac:dyDescent="0.15"/>
    <row r="25" ht="24.95" customHeight="1" x14ac:dyDescent="0.15"/>
    <row r="26" ht="24.95" customHeight="1" x14ac:dyDescent="0.15"/>
    <row r="27" ht="24.95" customHeight="1" x14ac:dyDescent="0.15"/>
  </sheetData>
  <mergeCells count="3">
    <mergeCell ref="B1:G1"/>
    <mergeCell ref="A3:B3"/>
    <mergeCell ref="A4:B4"/>
  </mergeCells>
  <phoneticPr fontId="19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598E8-3F44-424F-BDC2-DABBB0B3C3D1}">
  <sheetPr>
    <tabColor rgb="FF00B050"/>
  </sheetPr>
  <dimension ref="A1:H24"/>
  <sheetViews>
    <sheetView showGridLines="0" zoomScaleNormal="100" zoomScaleSheetLayoutView="90" workbookViewId="0">
      <selection activeCell="H16" sqref="H16"/>
    </sheetView>
  </sheetViews>
  <sheetFormatPr defaultRowHeight="12" x14ac:dyDescent="0.15"/>
  <cols>
    <col min="1" max="1" width="4" style="265" customWidth="1"/>
    <col min="2" max="2" width="25" style="265" customWidth="1"/>
    <col min="3" max="7" width="11.875" style="265" customWidth="1"/>
    <col min="8" max="16384" width="9" style="265"/>
  </cols>
  <sheetData>
    <row r="1" spans="1:8" ht="21" customHeight="1" x14ac:dyDescent="0.15">
      <c r="B1" s="700" t="s">
        <v>229</v>
      </c>
      <c r="C1" s="700"/>
      <c r="D1" s="700"/>
      <c r="E1" s="700"/>
      <c r="F1" s="700"/>
      <c r="G1" s="700"/>
    </row>
    <row r="2" spans="1:8" ht="13.5" customHeight="1" x14ac:dyDescent="0.15">
      <c r="B2" s="291"/>
      <c r="C2" s="13"/>
      <c r="D2" s="13"/>
      <c r="E2" s="13"/>
      <c r="F2" s="13"/>
      <c r="G2" s="13" t="s">
        <v>228</v>
      </c>
    </row>
    <row r="3" spans="1:8" ht="22.5" customHeight="1" x14ac:dyDescent="0.15">
      <c r="A3" s="880"/>
      <c r="B3" s="881"/>
      <c r="C3" s="290" t="s">
        <v>3</v>
      </c>
      <c r="D3" s="289" t="s">
        <v>74</v>
      </c>
      <c r="E3" s="288" t="s">
        <v>80</v>
      </c>
      <c r="F3" s="287" t="s">
        <v>376</v>
      </c>
      <c r="G3" s="287" t="s">
        <v>377</v>
      </c>
    </row>
    <row r="4" spans="1:8" ht="27.95" customHeight="1" x14ac:dyDescent="0.15">
      <c r="A4" s="817" t="s">
        <v>227</v>
      </c>
      <c r="B4" s="818"/>
      <c r="C4" s="269">
        <v>177869</v>
      </c>
      <c r="D4" s="268">
        <v>185466</v>
      </c>
      <c r="E4" s="286">
        <v>189591</v>
      </c>
      <c r="F4" s="266">
        <v>197808</v>
      </c>
      <c r="G4" s="637">
        <f>SUM(G5:G22)</f>
        <v>206561</v>
      </c>
      <c r="H4" s="285"/>
    </row>
    <row r="5" spans="1:8" ht="24.95" customHeight="1" x14ac:dyDescent="0.15">
      <c r="A5" s="277"/>
      <c r="B5" s="284" t="s">
        <v>226</v>
      </c>
      <c r="C5" s="283">
        <v>42079</v>
      </c>
      <c r="D5" s="282">
        <v>44818</v>
      </c>
      <c r="E5" s="281">
        <v>46698</v>
      </c>
      <c r="F5" s="280">
        <v>49233</v>
      </c>
      <c r="G5" s="280">
        <v>51492</v>
      </c>
    </row>
    <row r="6" spans="1:8" ht="24.95" customHeight="1" x14ac:dyDescent="0.15">
      <c r="A6" s="277"/>
      <c r="B6" s="276" t="s">
        <v>225</v>
      </c>
      <c r="C6" s="275">
        <v>6204</v>
      </c>
      <c r="D6" s="274">
        <v>6114</v>
      </c>
      <c r="E6" s="273">
        <v>5951</v>
      </c>
      <c r="F6" s="272">
        <v>5915</v>
      </c>
      <c r="G6" s="272">
        <v>5972</v>
      </c>
    </row>
    <row r="7" spans="1:8" ht="24.95" customHeight="1" x14ac:dyDescent="0.15">
      <c r="A7" s="277"/>
      <c r="B7" s="276" t="s">
        <v>224</v>
      </c>
      <c r="C7" s="275">
        <v>169</v>
      </c>
      <c r="D7" s="274">
        <v>180</v>
      </c>
      <c r="E7" s="273">
        <v>148</v>
      </c>
      <c r="F7" s="272">
        <v>152</v>
      </c>
      <c r="G7" s="272">
        <v>146</v>
      </c>
    </row>
    <row r="8" spans="1:8" ht="24.95" customHeight="1" x14ac:dyDescent="0.15">
      <c r="A8" s="277"/>
      <c r="B8" s="276" t="s">
        <v>223</v>
      </c>
      <c r="C8" s="275">
        <v>103</v>
      </c>
      <c r="D8" s="274">
        <v>81</v>
      </c>
      <c r="E8" s="273">
        <v>69</v>
      </c>
      <c r="F8" s="272">
        <v>85</v>
      </c>
      <c r="G8" s="272">
        <v>115</v>
      </c>
    </row>
    <row r="9" spans="1:8" ht="24.95" customHeight="1" x14ac:dyDescent="0.15">
      <c r="A9" s="277"/>
      <c r="B9" s="276" t="s">
        <v>222</v>
      </c>
      <c r="C9" s="275">
        <v>19827</v>
      </c>
      <c r="D9" s="274">
        <v>20428</v>
      </c>
      <c r="E9" s="273">
        <v>20825</v>
      </c>
      <c r="F9" s="272">
        <v>21310</v>
      </c>
      <c r="G9" s="272">
        <v>21908</v>
      </c>
    </row>
    <row r="10" spans="1:8" ht="24.95" customHeight="1" x14ac:dyDescent="0.15">
      <c r="A10" s="277"/>
      <c r="B10" s="276" t="s">
        <v>221</v>
      </c>
      <c r="C10" s="275">
        <v>3601</v>
      </c>
      <c r="D10" s="274">
        <v>3715</v>
      </c>
      <c r="E10" s="273">
        <v>3498</v>
      </c>
      <c r="F10" s="272">
        <v>3663</v>
      </c>
      <c r="G10" s="272">
        <v>4316</v>
      </c>
    </row>
    <row r="11" spans="1:8" ht="24.95" customHeight="1" x14ac:dyDescent="0.15">
      <c r="A11" s="277"/>
      <c r="B11" s="276" t="s">
        <v>220</v>
      </c>
      <c r="C11" s="275">
        <v>4804</v>
      </c>
      <c r="D11" s="274">
        <v>4982</v>
      </c>
      <c r="E11" s="273">
        <v>5272</v>
      </c>
      <c r="F11" s="272">
        <v>5742</v>
      </c>
      <c r="G11" s="272">
        <v>6043</v>
      </c>
    </row>
    <row r="12" spans="1:8" ht="24.95" customHeight="1" x14ac:dyDescent="0.15">
      <c r="A12" s="277"/>
      <c r="B12" s="279" t="s">
        <v>219</v>
      </c>
      <c r="C12" s="275">
        <v>70</v>
      </c>
      <c r="D12" s="274">
        <v>55</v>
      </c>
      <c r="E12" s="273">
        <v>52</v>
      </c>
      <c r="F12" s="272">
        <v>60</v>
      </c>
      <c r="G12" s="272">
        <v>61</v>
      </c>
    </row>
    <row r="13" spans="1:8" ht="24.95" customHeight="1" x14ac:dyDescent="0.15">
      <c r="A13" s="277"/>
      <c r="B13" s="276" t="s">
        <v>218</v>
      </c>
      <c r="C13" s="275">
        <v>49</v>
      </c>
      <c r="D13" s="274">
        <v>36</v>
      </c>
      <c r="E13" s="273">
        <v>62</v>
      </c>
      <c r="F13" s="272">
        <v>55</v>
      </c>
      <c r="G13" s="272">
        <v>68</v>
      </c>
    </row>
    <row r="14" spans="1:8" ht="24.95" customHeight="1" x14ac:dyDescent="0.15">
      <c r="A14" s="277"/>
      <c r="B14" s="278" t="s">
        <v>217</v>
      </c>
      <c r="C14" s="275">
        <v>3825</v>
      </c>
      <c r="D14" s="274">
        <v>3990</v>
      </c>
      <c r="E14" s="273">
        <v>4146</v>
      </c>
      <c r="F14" s="272">
        <v>4513</v>
      </c>
      <c r="G14" s="272">
        <v>4728</v>
      </c>
    </row>
    <row r="15" spans="1:8" ht="27.95" customHeight="1" x14ac:dyDescent="0.15">
      <c r="A15" s="277"/>
      <c r="B15" s="279" t="s">
        <v>216</v>
      </c>
      <c r="C15" s="275">
        <v>41</v>
      </c>
      <c r="D15" s="274">
        <v>54</v>
      </c>
      <c r="E15" s="273">
        <v>58</v>
      </c>
      <c r="F15" s="272">
        <v>47</v>
      </c>
      <c r="G15" s="272">
        <v>58</v>
      </c>
    </row>
    <row r="16" spans="1:8" ht="24.95" customHeight="1" x14ac:dyDescent="0.15">
      <c r="A16" s="277"/>
      <c r="B16" s="276" t="s">
        <v>215</v>
      </c>
      <c r="C16" s="275">
        <v>79121</v>
      </c>
      <c r="D16" s="274">
        <v>82858</v>
      </c>
      <c r="E16" s="273">
        <v>85415</v>
      </c>
      <c r="F16" s="272">
        <v>89692</v>
      </c>
      <c r="G16" s="272">
        <v>93858</v>
      </c>
    </row>
    <row r="17" spans="1:7" ht="24.95" customHeight="1" x14ac:dyDescent="0.15">
      <c r="A17" s="277"/>
      <c r="B17" s="276" t="s">
        <v>214</v>
      </c>
      <c r="C17" s="275">
        <v>13113</v>
      </c>
      <c r="D17" s="274">
        <v>13362</v>
      </c>
      <c r="E17" s="273">
        <v>12835</v>
      </c>
      <c r="F17" s="272">
        <v>12812</v>
      </c>
      <c r="G17" s="272">
        <v>13150</v>
      </c>
    </row>
    <row r="18" spans="1:7" ht="24.95" customHeight="1" x14ac:dyDescent="0.15">
      <c r="A18" s="277"/>
      <c r="B18" s="278" t="s">
        <v>213</v>
      </c>
      <c r="C18" s="275">
        <v>27</v>
      </c>
      <c r="D18" s="274">
        <v>38</v>
      </c>
      <c r="E18" s="273">
        <v>20</v>
      </c>
      <c r="F18" s="272">
        <v>17</v>
      </c>
      <c r="G18" s="272">
        <v>50</v>
      </c>
    </row>
    <row r="19" spans="1:7" ht="27.95" customHeight="1" x14ac:dyDescent="0.15">
      <c r="A19" s="277"/>
      <c r="B19" s="278" t="s">
        <v>212</v>
      </c>
      <c r="C19" s="275">
        <v>451</v>
      </c>
      <c r="D19" s="274">
        <v>501</v>
      </c>
      <c r="E19" s="273">
        <v>496</v>
      </c>
      <c r="F19" s="272">
        <v>435</v>
      </c>
      <c r="G19" s="272">
        <v>539</v>
      </c>
    </row>
    <row r="20" spans="1:7" ht="27.95" customHeight="1" x14ac:dyDescent="0.15">
      <c r="A20" s="277"/>
      <c r="B20" s="278" t="s">
        <v>211</v>
      </c>
      <c r="C20" s="275">
        <v>3</v>
      </c>
      <c r="D20" s="274">
        <v>5</v>
      </c>
      <c r="E20" s="273">
        <v>10</v>
      </c>
      <c r="F20" s="272">
        <v>5</v>
      </c>
      <c r="G20" s="272">
        <v>7</v>
      </c>
    </row>
    <row r="21" spans="1:7" ht="24.95" customHeight="1" x14ac:dyDescent="0.15">
      <c r="A21" s="277"/>
      <c r="B21" s="276" t="s">
        <v>210</v>
      </c>
      <c r="C21" s="275">
        <v>4382</v>
      </c>
      <c r="D21" s="274">
        <v>4248</v>
      </c>
      <c r="E21" s="273">
        <v>4034</v>
      </c>
      <c r="F21" s="272">
        <v>4070</v>
      </c>
      <c r="G21" s="272">
        <v>4049</v>
      </c>
    </row>
    <row r="22" spans="1:7" ht="27.95" customHeight="1" x14ac:dyDescent="0.15">
      <c r="A22" s="271"/>
      <c r="B22" s="270" t="s">
        <v>209</v>
      </c>
      <c r="C22" s="269" t="s">
        <v>1</v>
      </c>
      <c r="D22" s="268">
        <v>1</v>
      </c>
      <c r="E22" s="267">
        <v>2</v>
      </c>
      <c r="F22" s="266">
        <v>2</v>
      </c>
      <c r="G22" s="266">
        <v>1</v>
      </c>
    </row>
    <row r="23" spans="1:7" ht="13.5" customHeight="1" x14ac:dyDescent="0.15">
      <c r="B23" s="18"/>
      <c r="C23" s="13"/>
      <c r="D23" s="13"/>
      <c r="E23" s="13"/>
      <c r="F23" s="13"/>
      <c r="G23" s="13" t="s">
        <v>174</v>
      </c>
    </row>
    <row r="24" spans="1:7" ht="13.5" customHeight="1" x14ac:dyDescent="0.15">
      <c r="B24" s="18"/>
    </row>
  </sheetData>
  <mergeCells count="3">
    <mergeCell ref="B1:G1"/>
    <mergeCell ref="A3:B3"/>
    <mergeCell ref="A4:B4"/>
  </mergeCells>
  <phoneticPr fontId="19"/>
  <pageMargins left="0.75" right="0.75" top="1" bottom="1" header="0.51200000000000001" footer="0.51200000000000001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FF68-58EA-45CB-B3F7-AC63E0122020}">
  <sheetPr>
    <tabColor rgb="FF00B050"/>
  </sheetPr>
  <dimension ref="A1:H20"/>
  <sheetViews>
    <sheetView showGridLines="0" zoomScaleNormal="100" zoomScaleSheetLayoutView="100" workbookViewId="0">
      <selection activeCell="G20" sqref="G20"/>
    </sheetView>
  </sheetViews>
  <sheetFormatPr defaultRowHeight="13.5" x14ac:dyDescent="0.15"/>
  <cols>
    <col min="1" max="1" width="13" style="2" customWidth="1"/>
    <col min="2" max="2" width="12.25" style="2" customWidth="1"/>
    <col min="3" max="8" width="10.625" style="2" customWidth="1"/>
    <col min="9" max="16384" width="9" style="2"/>
  </cols>
  <sheetData>
    <row r="1" spans="1:8" x14ac:dyDescent="0.15">
      <c r="A1" s="75" t="s">
        <v>93</v>
      </c>
      <c r="B1" s="1"/>
      <c r="C1" s="1"/>
      <c r="D1" s="1"/>
      <c r="E1" s="1"/>
      <c r="F1" s="1"/>
    </row>
    <row r="2" spans="1:8" x14ac:dyDescent="0.15">
      <c r="A2" s="75"/>
      <c r="B2" s="1"/>
      <c r="C2" s="1"/>
      <c r="D2" s="1"/>
      <c r="E2" s="1"/>
      <c r="F2" s="1"/>
    </row>
    <row r="3" spans="1:8" ht="11.25" customHeight="1" x14ac:dyDescent="0.15">
      <c r="A3" s="699" t="s">
        <v>375</v>
      </c>
      <c r="B3" s="699"/>
      <c r="C3" s="699"/>
      <c r="D3" s="699"/>
      <c r="E3" s="699"/>
      <c r="F3" s="699"/>
      <c r="G3" s="699"/>
      <c r="H3" s="699"/>
    </row>
    <row r="4" spans="1:8" ht="11.25" customHeight="1" x14ac:dyDescent="0.15">
      <c r="A4" s="699"/>
      <c r="B4" s="699"/>
      <c r="C4" s="699"/>
      <c r="D4" s="699"/>
      <c r="E4" s="699"/>
      <c r="F4" s="699"/>
      <c r="G4" s="699"/>
      <c r="H4" s="699"/>
    </row>
    <row r="5" spans="1:8" ht="11.25" customHeight="1" x14ac:dyDescent="0.15">
      <c r="A5" s="699"/>
      <c r="B5" s="699"/>
      <c r="C5" s="699"/>
      <c r="D5" s="699"/>
      <c r="E5" s="699"/>
      <c r="F5" s="699"/>
      <c r="G5" s="699"/>
      <c r="H5" s="699"/>
    </row>
    <row r="6" spans="1:8" ht="11.25" customHeight="1" x14ac:dyDescent="0.15">
      <c r="A6" s="74"/>
      <c r="B6" s="74"/>
      <c r="C6" s="74"/>
      <c r="D6" s="74"/>
      <c r="E6" s="74"/>
      <c r="F6" s="74"/>
      <c r="G6" s="74"/>
    </row>
    <row r="7" spans="1:8" ht="21" x14ac:dyDescent="0.15">
      <c r="A7" s="700" t="s">
        <v>92</v>
      </c>
      <c r="B7" s="700"/>
      <c r="C7" s="700"/>
      <c r="D7" s="700"/>
      <c r="E7" s="700"/>
      <c r="F7" s="700"/>
      <c r="G7" s="700"/>
    </row>
    <row r="8" spans="1:8" x14ac:dyDescent="0.15">
      <c r="A8" s="1"/>
      <c r="B8" s="1"/>
      <c r="C8" s="1"/>
      <c r="D8" s="1"/>
      <c r="E8" s="1"/>
      <c r="F8" s="73"/>
      <c r="G8" s="701" t="s">
        <v>91</v>
      </c>
      <c r="H8" s="701"/>
    </row>
    <row r="9" spans="1:8" ht="13.5" customHeight="1" x14ac:dyDescent="0.15">
      <c r="A9" s="702"/>
      <c r="B9" s="705" t="s">
        <v>90</v>
      </c>
      <c r="C9" s="706"/>
      <c r="D9" s="706"/>
      <c r="E9" s="707"/>
      <c r="F9" s="708" t="s">
        <v>89</v>
      </c>
      <c r="G9" s="709"/>
      <c r="H9" s="710"/>
    </row>
    <row r="10" spans="1:8" ht="19.5" customHeight="1" x14ac:dyDescent="0.15">
      <c r="A10" s="703"/>
      <c r="B10" s="711" t="s">
        <v>85</v>
      </c>
      <c r="C10" s="694" t="s">
        <v>88</v>
      </c>
      <c r="D10" s="694" t="s">
        <v>87</v>
      </c>
      <c r="E10" s="694" t="s">
        <v>86</v>
      </c>
      <c r="F10" s="713" t="s">
        <v>85</v>
      </c>
      <c r="G10" s="694" t="s">
        <v>84</v>
      </c>
      <c r="H10" s="696" t="s">
        <v>83</v>
      </c>
    </row>
    <row r="11" spans="1:8" ht="19.5" customHeight="1" x14ac:dyDescent="0.15">
      <c r="A11" s="704"/>
      <c r="B11" s="712"/>
      <c r="C11" s="695"/>
      <c r="D11" s="695"/>
      <c r="E11" s="695"/>
      <c r="F11" s="714"/>
      <c r="G11" s="695"/>
      <c r="H11" s="697"/>
    </row>
    <row r="12" spans="1:8" s="3" customFormat="1" ht="20.100000000000001" customHeight="1" x14ac:dyDescent="0.15">
      <c r="A12" s="71" t="s">
        <v>3</v>
      </c>
      <c r="B12" s="70">
        <v>21096</v>
      </c>
      <c r="C12" s="69">
        <v>15859</v>
      </c>
      <c r="D12" s="69">
        <v>128</v>
      </c>
      <c r="E12" s="69">
        <v>5109</v>
      </c>
      <c r="F12" s="69">
        <v>10779</v>
      </c>
      <c r="G12" s="69">
        <v>1470</v>
      </c>
      <c r="H12" s="68">
        <v>9309</v>
      </c>
    </row>
    <row r="13" spans="1:8" s="3" customFormat="1" ht="20.100000000000001" customHeight="1" x14ac:dyDescent="0.15">
      <c r="A13" s="71" t="s">
        <v>74</v>
      </c>
      <c r="B13" s="70">
        <v>20608</v>
      </c>
      <c r="C13" s="69">
        <v>15633</v>
      </c>
      <c r="D13" s="69">
        <v>123</v>
      </c>
      <c r="E13" s="69">
        <v>4852</v>
      </c>
      <c r="F13" s="69">
        <v>11062</v>
      </c>
      <c r="G13" s="69">
        <v>1474</v>
      </c>
      <c r="H13" s="68">
        <v>9588</v>
      </c>
    </row>
    <row r="14" spans="1:8" s="3" customFormat="1" ht="20.100000000000001" customHeight="1" x14ac:dyDescent="0.15">
      <c r="A14" s="71" t="s">
        <v>80</v>
      </c>
      <c r="B14" s="70">
        <v>20034</v>
      </c>
      <c r="C14" s="69">
        <v>15411</v>
      </c>
      <c r="D14" s="69">
        <v>133</v>
      </c>
      <c r="E14" s="69">
        <v>4490</v>
      </c>
      <c r="F14" s="69">
        <v>11006</v>
      </c>
      <c r="G14" s="69">
        <v>1509</v>
      </c>
      <c r="H14" s="68">
        <v>9497</v>
      </c>
    </row>
    <row r="15" spans="1:8" s="3" customFormat="1" ht="20.100000000000001" customHeight="1" x14ac:dyDescent="0.15">
      <c r="A15" s="71" t="s">
        <v>376</v>
      </c>
      <c r="B15" s="70">
        <v>19536</v>
      </c>
      <c r="C15" s="69">
        <v>15089</v>
      </c>
      <c r="D15" s="69">
        <v>129</v>
      </c>
      <c r="E15" s="69">
        <v>4318</v>
      </c>
      <c r="F15" s="69">
        <v>10548</v>
      </c>
      <c r="G15" s="69">
        <v>1547</v>
      </c>
      <c r="H15" s="68">
        <v>9001</v>
      </c>
    </row>
    <row r="16" spans="1:8" s="3" customFormat="1" ht="20.100000000000001" customHeight="1" x14ac:dyDescent="0.15">
      <c r="A16" s="61" t="s">
        <v>377</v>
      </c>
      <c r="B16" s="67">
        <f>SUM(C16:E16)</f>
        <v>19004</v>
      </c>
      <c r="C16" s="570">
        <v>14799</v>
      </c>
      <c r="D16" s="570">
        <v>131</v>
      </c>
      <c r="E16" s="570">
        <v>4074</v>
      </c>
      <c r="F16" s="570">
        <f>SUM(G16:H16)</f>
        <v>10209</v>
      </c>
      <c r="G16" s="570">
        <v>1540</v>
      </c>
      <c r="H16" s="571">
        <v>8669</v>
      </c>
    </row>
    <row r="17" spans="1:8" s="3" customFormat="1" x14ac:dyDescent="0.15">
      <c r="A17" s="10"/>
      <c r="B17" s="11"/>
      <c r="C17" s="11"/>
      <c r="D17" s="11"/>
      <c r="E17" s="11"/>
      <c r="F17" s="66"/>
      <c r="G17" s="698" t="s">
        <v>82</v>
      </c>
      <c r="H17" s="698"/>
    </row>
    <row r="18" spans="1:8" x14ac:dyDescent="0.15">
      <c r="B18" s="1"/>
      <c r="C18" s="1"/>
      <c r="D18" s="1"/>
      <c r="E18" s="1"/>
      <c r="F18" s="1"/>
      <c r="G18" s="1"/>
    </row>
    <row r="19" spans="1:8" x14ac:dyDescent="0.15">
      <c r="A19" s="10"/>
      <c r="B19" s="65"/>
      <c r="E19" s="65"/>
    </row>
    <row r="20" spans="1:8" x14ac:dyDescent="0.15">
      <c r="A20" s="10"/>
    </row>
  </sheetData>
  <mergeCells count="14">
    <mergeCell ref="G10:G11"/>
    <mergeCell ref="H10:H11"/>
    <mergeCell ref="G17:H17"/>
    <mergeCell ref="A3:H5"/>
    <mergeCell ref="A7:G7"/>
    <mergeCell ref="G8:H8"/>
    <mergeCell ref="A9:A11"/>
    <mergeCell ref="B9:E9"/>
    <mergeCell ref="F9:H9"/>
    <mergeCell ref="B10:B11"/>
    <mergeCell ref="C10:C11"/>
    <mergeCell ref="D10:D11"/>
    <mergeCell ref="E10:E11"/>
    <mergeCell ref="F10:F11"/>
  </mergeCells>
  <phoneticPr fontId="19"/>
  <pageMargins left="0.75" right="0.56000000000000005" top="1" bottom="1" header="0.51200000000000001" footer="0.5120000000000000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6490D-03CC-4B92-9AC2-8CBD8619CD25}">
  <sheetPr>
    <tabColor rgb="FF00B050"/>
  </sheetPr>
  <dimension ref="A1:H26"/>
  <sheetViews>
    <sheetView showGridLines="0" topLeftCell="A9" zoomScaleNormal="100" zoomScaleSheetLayoutView="100" workbookViewId="0">
      <selection activeCell="K23" sqref="K23"/>
    </sheetView>
  </sheetViews>
  <sheetFormatPr defaultRowHeight="12" x14ac:dyDescent="0.15"/>
  <cols>
    <col min="1" max="1" width="4.5" style="265" customWidth="1"/>
    <col min="2" max="2" width="19.625" style="265" customWidth="1"/>
    <col min="3" max="7" width="12.625" style="225" customWidth="1"/>
    <col min="8" max="16384" width="9" style="265"/>
  </cols>
  <sheetData>
    <row r="1" spans="1:8" ht="21" customHeight="1" x14ac:dyDescent="0.15">
      <c r="B1" s="700" t="s">
        <v>247</v>
      </c>
      <c r="C1" s="700"/>
      <c r="D1" s="700"/>
      <c r="E1" s="700"/>
      <c r="F1" s="700"/>
      <c r="G1" s="700"/>
    </row>
    <row r="2" spans="1:8" ht="13.5" customHeight="1" x14ac:dyDescent="0.15">
      <c r="B2" s="291"/>
      <c r="C2" s="14"/>
      <c r="D2" s="14"/>
      <c r="E2" s="14"/>
      <c r="F2" s="14"/>
      <c r="G2" s="14" t="s">
        <v>52</v>
      </c>
    </row>
    <row r="3" spans="1:8" ht="26.25" customHeight="1" x14ac:dyDescent="0.15">
      <c r="A3" s="880"/>
      <c r="B3" s="881"/>
      <c r="C3" s="290" t="s">
        <v>3</v>
      </c>
      <c r="D3" s="289" t="s">
        <v>74</v>
      </c>
      <c r="E3" s="288" t="s">
        <v>80</v>
      </c>
      <c r="F3" s="287" t="s">
        <v>376</v>
      </c>
      <c r="G3" s="287" t="s">
        <v>377</v>
      </c>
      <c r="H3" s="11"/>
    </row>
    <row r="4" spans="1:8" ht="33.75" customHeight="1" x14ac:dyDescent="0.15">
      <c r="A4" s="882" t="s">
        <v>246</v>
      </c>
      <c r="B4" s="883"/>
      <c r="C4" s="310">
        <v>5675012525</v>
      </c>
      <c r="D4" s="309">
        <v>5825906840</v>
      </c>
      <c r="E4" s="308">
        <v>5777783162</v>
      </c>
      <c r="F4" s="307">
        <v>5924301286</v>
      </c>
      <c r="G4" s="638">
        <f>SUM(G5:G22)</f>
        <v>6204105204</v>
      </c>
    </row>
    <row r="5" spans="1:8" ht="33.75" customHeight="1" x14ac:dyDescent="0.15">
      <c r="A5" s="300"/>
      <c r="B5" s="306" t="s">
        <v>245</v>
      </c>
      <c r="C5" s="305">
        <v>2768154941</v>
      </c>
      <c r="D5" s="304">
        <v>2862269270</v>
      </c>
      <c r="E5" s="303">
        <v>2874540201</v>
      </c>
      <c r="F5" s="302">
        <v>2990550637</v>
      </c>
      <c r="G5" s="302">
        <v>3077472099</v>
      </c>
    </row>
    <row r="6" spans="1:8" ht="33.75" customHeight="1" x14ac:dyDescent="0.15">
      <c r="A6" s="300"/>
      <c r="B6" s="299" t="s">
        <v>244</v>
      </c>
      <c r="C6" s="298">
        <v>1593237427</v>
      </c>
      <c r="D6" s="297">
        <v>1596870172</v>
      </c>
      <c r="E6" s="296">
        <v>1572486454</v>
      </c>
      <c r="F6" s="295">
        <v>1572295661</v>
      </c>
      <c r="G6" s="295">
        <v>1643233448</v>
      </c>
    </row>
    <row r="7" spans="1:8" ht="33.75" customHeight="1" x14ac:dyDescent="0.15">
      <c r="A7" s="300"/>
      <c r="B7" s="299" t="s">
        <v>243</v>
      </c>
      <c r="C7" s="298">
        <v>4119696</v>
      </c>
      <c r="D7" s="297">
        <v>4161622</v>
      </c>
      <c r="E7" s="296">
        <v>3915484</v>
      </c>
      <c r="F7" s="295">
        <v>4191875</v>
      </c>
      <c r="G7" s="295">
        <v>4435891</v>
      </c>
    </row>
    <row r="8" spans="1:8" ht="33.75" customHeight="1" x14ac:dyDescent="0.15">
      <c r="A8" s="300"/>
      <c r="B8" s="299" t="s">
        <v>242</v>
      </c>
      <c r="C8" s="298">
        <v>10571046</v>
      </c>
      <c r="D8" s="297">
        <v>8975234</v>
      </c>
      <c r="E8" s="296">
        <v>7293550</v>
      </c>
      <c r="F8" s="295">
        <v>9217790</v>
      </c>
      <c r="G8" s="295">
        <v>12575852</v>
      </c>
    </row>
    <row r="9" spans="1:8" ht="33.75" customHeight="1" x14ac:dyDescent="0.15">
      <c r="A9" s="300"/>
      <c r="B9" s="299" t="s">
        <v>241</v>
      </c>
      <c r="C9" s="298">
        <v>303229120</v>
      </c>
      <c r="D9" s="297">
        <v>320166460</v>
      </c>
      <c r="E9" s="296">
        <v>326871872</v>
      </c>
      <c r="F9" s="295">
        <v>335630500</v>
      </c>
      <c r="G9" s="295">
        <v>352528835</v>
      </c>
    </row>
    <row r="10" spans="1:8" ht="33.75" customHeight="1" x14ac:dyDescent="0.15">
      <c r="A10" s="300"/>
      <c r="B10" s="299" t="s">
        <v>240</v>
      </c>
      <c r="C10" s="298">
        <v>538212212</v>
      </c>
      <c r="D10" s="297">
        <v>589196349</v>
      </c>
      <c r="E10" s="296">
        <v>561218984</v>
      </c>
      <c r="F10" s="295">
        <v>563791994</v>
      </c>
      <c r="G10" s="295">
        <v>648888102</v>
      </c>
    </row>
    <row r="11" spans="1:8" ht="33.75" customHeight="1" x14ac:dyDescent="0.15">
      <c r="A11" s="300"/>
      <c r="B11" s="299" t="s">
        <v>239</v>
      </c>
      <c r="C11" s="298">
        <v>76226589</v>
      </c>
      <c r="D11" s="297">
        <v>77370901</v>
      </c>
      <c r="E11" s="296">
        <v>87192311</v>
      </c>
      <c r="F11" s="295">
        <v>98696822</v>
      </c>
      <c r="G11" s="295">
        <v>99257762</v>
      </c>
    </row>
    <row r="12" spans="1:8" ht="33.75" customHeight="1" x14ac:dyDescent="0.15">
      <c r="A12" s="300"/>
      <c r="B12" s="301" t="s">
        <v>238</v>
      </c>
      <c r="C12" s="298">
        <v>1425103</v>
      </c>
      <c r="D12" s="297">
        <v>1151369</v>
      </c>
      <c r="E12" s="296">
        <v>1035154</v>
      </c>
      <c r="F12" s="295">
        <v>1582004</v>
      </c>
      <c r="G12" s="295">
        <v>1736944</v>
      </c>
    </row>
    <row r="13" spans="1:8" ht="33.75" customHeight="1" x14ac:dyDescent="0.15">
      <c r="A13" s="300"/>
      <c r="B13" s="299" t="s">
        <v>237</v>
      </c>
      <c r="C13" s="298">
        <v>5005100</v>
      </c>
      <c r="D13" s="297">
        <v>4337320</v>
      </c>
      <c r="E13" s="296">
        <v>6649239</v>
      </c>
      <c r="F13" s="295">
        <v>6782080</v>
      </c>
      <c r="G13" s="295">
        <v>7793580</v>
      </c>
    </row>
    <row r="14" spans="1:8" ht="33.75" customHeight="1" x14ac:dyDescent="0.15">
      <c r="A14" s="300"/>
      <c r="B14" s="299" t="s">
        <v>236</v>
      </c>
      <c r="C14" s="298">
        <v>16779770</v>
      </c>
      <c r="D14" s="297">
        <v>17956110</v>
      </c>
      <c r="E14" s="296">
        <v>18864654</v>
      </c>
      <c r="F14" s="295">
        <v>20524998</v>
      </c>
      <c r="G14" s="295">
        <v>21627422</v>
      </c>
    </row>
    <row r="15" spans="1:8" ht="33.75" customHeight="1" x14ac:dyDescent="0.15">
      <c r="A15" s="300"/>
      <c r="B15" s="299" t="s">
        <v>235</v>
      </c>
      <c r="C15" s="298">
        <v>3111750</v>
      </c>
      <c r="D15" s="297">
        <v>4065903</v>
      </c>
      <c r="E15" s="296">
        <v>4876488</v>
      </c>
      <c r="F15" s="295">
        <v>3310047</v>
      </c>
      <c r="G15" s="295">
        <v>4987629</v>
      </c>
    </row>
    <row r="16" spans="1:8" ht="33.75" customHeight="1" x14ac:dyDescent="0.15">
      <c r="A16" s="300"/>
      <c r="B16" s="299" t="s">
        <v>215</v>
      </c>
      <c r="C16" s="298">
        <v>6567043</v>
      </c>
      <c r="D16" s="297">
        <v>6726586</v>
      </c>
      <c r="E16" s="296">
        <v>6787125</v>
      </c>
      <c r="F16" s="295">
        <v>7444436</v>
      </c>
      <c r="G16" s="295">
        <v>7790214</v>
      </c>
    </row>
    <row r="17" spans="1:7" ht="33.75" customHeight="1" x14ac:dyDescent="0.15">
      <c r="A17" s="300"/>
      <c r="B17" s="299" t="s">
        <v>234</v>
      </c>
      <c r="C17" s="298">
        <v>171523245</v>
      </c>
      <c r="D17" s="297">
        <v>170539586</v>
      </c>
      <c r="E17" s="296">
        <v>158851590</v>
      </c>
      <c r="F17" s="295">
        <v>165039010</v>
      </c>
      <c r="G17" s="295">
        <v>172204217</v>
      </c>
    </row>
    <row r="18" spans="1:7" ht="33.75" customHeight="1" x14ac:dyDescent="0.15">
      <c r="A18" s="300"/>
      <c r="B18" s="299" t="s">
        <v>233</v>
      </c>
      <c r="C18" s="298">
        <v>17466</v>
      </c>
      <c r="D18" s="297">
        <v>12897</v>
      </c>
      <c r="E18" s="296">
        <v>4800</v>
      </c>
      <c r="F18" s="295">
        <v>6316</v>
      </c>
      <c r="G18" s="295">
        <v>94841</v>
      </c>
    </row>
    <row r="19" spans="1:7" ht="33.75" customHeight="1" x14ac:dyDescent="0.15">
      <c r="A19" s="300"/>
      <c r="B19" s="299" t="s">
        <v>212</v>
      </c>
      <c r="C19" s="298">
        <v>13906125</v>
      </c>
      <c r="D19" s="297">
        <v>17588669</v>
      </c>
      <c r="E19" s="296">
        <v>15923197</v>
      </c>
      <c r="F19" s="295">
        <v>14419360</v>
      </c>
      <c r="G19" s="295">
        <v>17972349</v>
      </c>
    </row>
    <row r="20" spans="1:7" ht="33.75" customHeight="1" x14ac:dyDescent="0.15">
      <c r="A20" s="300"/>
      <c r="B20" s="299" t="s">
        <v>211</v>
      </c>
      <c r="C20" s="298">
        <v>2418</v>
      </c>
      <c r="D20" s="297">
        <v>91472</v>
      </c>
      <c r="E20" s="296">
        <v>32065</v>
      </c>
      <c r="F20" s="295">
        <v>16302</v>
      </c>
      <c r="G20" s="295">
        <v>43234</v>
      </c>
    </row>
    <row r="21" spans="1:7" ht="33.75" customHeight="1" x14ac:dyDescent="0.15">
      <c r="A21" s="300"/>
      <c r="B21" s="299" t="s">
        <v>232</v>
      </c>
      <c r="C21" s="298">
        <v>162923474</v>
      </c>
      <c r="D21" s="297">
        <v>144425140</v>
      </c>
      <c r="E21" s="296">
        <v>131235455</v>
      </c>
      <c r="F21" s="295">
        <v>130790904</v>
      </c>
      <c r="G21" s="295">
        <v>131460018</v>
      </c>
    </row>
    <row r="22" spans="1:7" ht="33.75" customHeight="1" x14ac:dyDescent="0.15">
      <c r="A22" s="294"/>
      <c r="B22" s="293" t="s">
        <v>231</v>
      </c>
      <c r="C22" s="244">
        <v>0</v>
      </c>
      <c r="D22" s="245">
        <v>1780</v>
      </c>
      <c r="E22" s="292">
        <v>4539</v>
      </c>
      <c r="F22" s="243">
        <v>10550</v>
      </c>
      <c r="G22" s="243">
        <v>2767</v>
      </c>
    </row>
    <row r="23" spans="1:7" ht="13.5" customHeight="1" x14ac:dyDescent="0.15">
      <c r="B23" s="18"/>
      <c r="C23" s="13"/>
      <c r="D23" s="13"/>
      <c r="E23" s="13"/>
      <c r="F23" s="13"/>
      <c r="G23" s="13" t="s">
        <v>174</v>
      </c>
    </row>
    <row r="24" spans="1:7" ht="13.5" customHeight="1" x14ac:dyDescent="0.15">
      <c r="B24" s="18" t="s">
        <v>230</v>
      </c>
    </row>
    <row r="26" spans="1:7" x14ac:dyDescent="0.15">
      <c r="C26" s="241"/>
      <c r="D26" s="241"/>
      <c r="E26" s="241"/>
      <c r="F26" s="241"/>
      <c r="G26" s="241"/>
    </row>
  </sheetData>
  <mergeCells count="3">
    <mergeCell ref="B1:G1"/>
    <mergeCell ref="A3:B3"/>
    <mergeCell ref="A4:B4"/>
  </mergeCells>
  <phoneticPr fontId="19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FCEB-138F-45E2-95D3-E28365BFDC43}">
  <sheetPr>
    <tabColor rgb="FF00B050"/>
  </sheetPr>
  <dimension ref="A1:AH25"/>
  <sheetViews>
    <sheetView showGridLines="0" zoomScale="70" zoomScaleNormal="70" zoomScaleSheetLayoutView="100" workbookViewId="0">
      <selection activeCell="AD20" sqref="AD20"/>
    </sheetView>
  </sheetViews>
  <sheetFormatPr defaultRowHeight="13.5" x14ac:dyDescent="0.15"/>
  <cols>
    <col min="1" max="1" width="3.875" style="311" customWidth="1"/>
    <col min="2" max="2" width="12.375" style="311" customWidth="1"/>
    <col min="3" max="3" width="8.75" style="311" customWidth="1"/>
    <col min="4" max="8" width="12.625" style="311" customWidth="1"/>
    <col min="9" max="10" width="2.625" style="311" customWidth="1"/>
    <col min="11" max="11" width="13.625" style="311" customWidth="1"/>
    <col min="12" max="17" width="7.875" style="311" customWidth="1"/>
    <col min="18" max="18" width="12.75" style="311" bestFit="1" customWidth="1"/>
    <col min="19" max="20" width="7.875" style="311" customWidth="1"/>
    <col min="21" max="22" width="1.625" style="311" customWidth="1"/>
    <col min="23" max="23" width="12.625" style="313" customWidth="1"/>
    <col min="24" max="24" width="6.625" style="313" customWidth="1"/>
    <col min="25" max="25" width="8.625" style="314" customWidth="1"/>
    <col min="26" max="26" width="6.625" style="313" customWidth="1"/>
    <col min="27" max="27" width="8.625" style="312" customWidth="1"/>
    <col min="28" max="28" width="6.625" style="313" customWidth="1"/>
    <col min="29" max="29" width="8.625" style="312" customWidth="1"/>
    <col min="30" max="30" width="6.625" style="313" customWidth="1"/>
    <col min="31" max="31" width="8.625" style="312" customWidth="1"/>
    <col min="32" max="32" width="6.625" style="313" customWidth="1"/>
    <col min="33" max="33" width="8.625" style="312" customWidth="1"/>
    <col min="34" max="16384" width="9" style="311"/>
  </cols>
  <sheetData>
    <row r="1" spans="1:33" ht="21" x14ac:dyDescent="0.15">
      <c r="A1" s="888" t="s">
        <v>280</v>
      </c>
      <c r="B1" s="888"/>
      <c r="C1" s="888"/>
      <c r="D1" s="888"/>
      <c r="E1" s="888"/>
      <c r="F1" s="888"/>
      <c r="G1" s="888"/>
      <c r="H1" s="888"/>
      <c r="I1" s="433"/>
      <c r="J1" s="433"/>
      <c r="K1" s="313"/>
      <c r="L1" s="313"/>
      <c r="M1" s="313"/>
      <c r="N1" s="313"/>
    </row>
    <row r="2" spans="1:33" x14ac:dyDescent="0.15">
      <c r="A2" s="431" t="s">
        <v>279</v>
      </c>
      <c r="B2" s="431"/>
      <c r="C2" s="313"/>
      <c r="D2" s="432"/>
      <c r="E2" s="432"/>
      <c r="F2" s="432"/>
      <c r="G2" s="432"/>
      <c r="H2" s="432" t="s">
        <v>163</v>
      </c>
      <c r="I2" s="432"/>
      <c r="J2" s="432"/>
      <c r="K2" s="431" t="s">
        <v>278</v>
      </c>
      <c r="L2" s="313"/>
      <c r="M2" s="313"/>
      <c r="N2" s="313"/>
      <c r="S2" s="430"/>
      <c r="T2" s="429" t="s">
        <v>277</v>
      </c>
      <c r="W2" s="428" t="s">
        <v>276</v>
      </c>
      <c r="X2" s="326"/>
      <c r="Y2" s="336"/>
      <c r="Z2" s="326"/>
      <c r="AA2" s="335"/>
      <c r="AB2" s="326"/>
      <c r="AC2" s="335"/>
      <c r="AD2" s="326"/>
      <c r="AE2" s="335"/>
      <c r="AF2" s="326"/>
      <c r="AG2" s="427" t="s">
        <v>275</v>
      </c>
    </row>
    <row r="3" spans="1:33" ht="20.100000000000001" customHeight="1" x14ac:dyDescent="0.15">
      <c r="A3" s="889"/>
      <c r="B3" s="890"/>
      <c r="C3" s="426" t="s">
        <v>274</v>
      </c>
      <c r="D3" s="425" t="s">
        <v>3</v>
      </c>
      <c r="E3" s="424" t="s">
        <v>74</v>
      </c>
      <c r="F3" s="423" t="s">
        <v>80</v>
      </c>
      <c r="G3" s="423" t="s">
        <v>376</v>
      </c>
      <c r="H3" s="423" t="s">
        <v>379</v>
      </c>
      <c r="I3" s="205"/>
      <c r="J3" s="204"/>
      <c r="K3" s="891"/>
      <c r="L3" s="706" t="s">
        <v>273</v>
      </c>
      <c r="M3" s="706"/>
      <c r="N3" s="707"/>
      <c r="O3" s="884" t="s">
        <v>272</v>
      </c>
      <c r="P3" s="706"/>
      <c r="Q3" s="707"/>
      <c r="R3" s="884" t="s">
        <v>271</v>
      </c>
      <c r="S3" s="706"/>
      <c r="T3" s="885"/>
      <c r="U3" s="417"/>
      <c r="V3" s="416"/>
      <c r="W3" s="891"/>
      <c r="X3" s="903" t="s">
        <v>3</v>
      </c>
      <c r="Y3" s="904"/>
      <c r="Z3" s="905" t="s">
        <v>74</v>
      </c>
      <c r="AA3" s="904"/>
      <c r="AB3" s="905" t="s">
        <v>80</v>
      </c>
      <c r="AC3" s="904"/>
      <c r="AD3" s="905" t="s">
        <v>376</v>
      </c>
      <c r="AE3" s="906"/>
      <c r="AF3" s="901" t="s">
        <v>377</v>
      </c>
      <c r="AG3" s="902"/>
    </row>
    <row r="4" spans="1:33" ht="15" customHeight="1" x14ac:dyDescent="0.15">
      <c r="A4" s="705" t="s">
        <v>116</v>
      </c>
      <c r="B4" s="710"/>
      <c r="C4" s="422" t="s">
        <v>53</v>
      </c>
      <c r="D4" s="362">
        <v>313</v>
      </c>
      <c r="E4" s="361">
        <v>311</v>
      </c>
      <c r="F4" s="421">
        <f>SUM(F5:F6)</f>
        <v>345</v>
      </c>
      <c r="G4" s="420">
        <f t="shared" ref="G4:H6" si="0">SUM(G7,G10,G13,G16)</f>
        <v>320</v>
      </c>
      <c r="H4" s="593">
        <f t="shared" si="0"/>
        <v>321</v>
      </c>
      <c r="I4" s="325"/>
      <c r="J4" s="204"/>
      <c r="K4" s="892"/>
      <c r="L4" s="341" t="s">
        <v>4</v>
      </c>
      <c r="M4" s="341" t="s">
        <v>269</v>
      </c>
      <c r="N4" s="341" t="s">
        <v>268</v>
      </c>
      <c r="O4" s="341" t="s">
        <v>4</v>
      </c>
      <c r="P4" s="341" t="s">
        <v>269</v>
      </c>
      <c r="Q4" s="341" t="s">
        <v>268</v>
      </c>
      <c r="R4" s="341" t="s">
        <v>4</v>
      </c>
      <c r="S4" s="419" t="s">
        <v>269</v>
      </c>
      <c r="T4" s="418" t="s">
        <v>268</v>
      </c>
      <c r="U4" s="417"/>
      <c r="V4" s="416"/>
      <c r="W4" s="892"/>
      <c r="X4" s="414" t="s">
        <v>267</v>
      </c>
      <c r="Y4" s="415" t="s">
        <v>266</v>
      </c>
      <c r="Z4" s="414" t="s">
        <v>267</v>
      </c>
      <c r="AA4" s="415" t="s">
        <v>266</v>
      </c>
      <c r="AB4" s="414" t="s">
        <v>267</v>
      </c>
      <c r="AC4" s="415" t="s">
        <v>266</v>
      </c>
      <c r="AD4" s="414" t="s">
        <v>267</v>
      </c>
      <c r="AE4" s="413" t="s">
        <v>266</v>
      </c>
      <c r="AF4" s="414" t="s">
        <v>267</v>
      </c>
      <c r="AG4" s="413" t="s">
        <v>266</v>
      </c>
    </row>
    <row r="5" spans="1:33" customFormat="1" ht="15" customHeight="1" x14ac:dyDescent="0.15">
      <c r="A5" s="886"/>
      <c r="B5" s="887"/>
      <c r="C5" s="352" t="s">
        <v>135</v>
      </c>
      <c r="D5" s="405">
        <v>206</v>
      </c>
      <c r="E5" s="404">
        <v>206</v>
      </c>
      <c r="F5" s="349">
        <f>SUM(F8,F11,F14,F17)</f>
        <v>238</v>
      </c>
      <c r="G5" s="412">
        <f t="shared" si="0"/>
        <v>225</v>
      </c>
      <c r="H5" s="412">
        <f t="shared" si="0"/>
        <v>221</v>
      </c>
      <c r="I5" s="319"/>
      <c r="J5" s="381"/>
      <c r="K5" s="353" t="s">
        <v>264</v>
      </c>
      <c r="L5" s="395">
        <v>1531</v>
      </c>
      <c r="M5" s="395">
        <v>127.58333333333333</v>
      </c>
      <c r="N5" s="402">
        <v>4.1945205479452055</v>
      </c>
      <c r="O5" s="395">
        <v>21727</v>
      </c>
      <c r="P5" s="402">
        <v>1810.5833333333333</v>
      </c>
      <c r="Q5" s="402">
        <v>59.526027397260272</v>
      </c>
      <c r="R5" s="395">
        <v>120180</v>
      </c>
      <c r="S5" s="411">
        <v>10015</v>
      </c>
      <c r="T5" s="401">
        <v>329.26027397260276</v>
      </c>
      <c r="U5" s="205"/>
      <c r="V5" s="204"/>
      <c r="W5" s="410" t="s">
        <v>265</v>
      </c>
      <c r="X5" s="407">
        <v>1531</v>
      </c>
      <c r="Y5" s="409">
        <v>100</v>
      </c>
      <c r="Z5" s="407">
        <v>1446</v>
      </c>
      <c r="AA5" s="409">
        <v>100</v>
      </c>
      <c r="AB5" s="407">
        <f>SUM(AB6:AB15)</f>
        <v>1396</v>
      </c>
      <c r="AC5" s="409">
        <v>100</v>
      </c>
      <c r="AD5" s="408">
        <f>SUM(AD6:AD15)</f>
        <v>320</v>
      </c>
      <c r="AE5" s="406">
        <v>100</v>
      </c>
      <c r="AF5" s="407">
        <f>SUM(AF6:AF15)</f>
        <v>958</v>
      </c>
      <c r="AG5" s="406">
        <v>100</v>
      </c>
    </row>
    <row r="6" spans="1:33" customFormat="1" ht="15" customHeight="1" x14ac:dyDescent="0.15">
      <c r="A6" s="886"/>
      <c r="B6" s="887"/>
      <c r="C6" s="352" t="s">
        <v>134</v>
      </c>
      <c r="D6" s="405">
        <v>107</v>
      </c>
      <c r="E6" s="404">
        <v>105</v>
      </c>
      <c r="F6" s="403">
        <f>SUM(F9,F12,F15,F18)</f>
        <v>107</v>
      </c>
      <c r="G6" s="349">
        <f t="shared" si="0"/>
        <v>95</v>
      </c>
      <c r="H6" s="349">
        <f t="shared" si="0"/>
        <v>100</v>
      </c>
      <c r="I6" s="319"/>
      <c r="J6" s="381"/>
      <c r="K6" s="353" t="s">
        <v>387</v>
      </c>
      <c r="L6" s="395">
        <v>1446</v>
      </c>
      <c r="M6" s="395">
        <v>121</v>
      </c>
      <c r="N6" s="402">
        <v>4</v>
      </c>
      <c r="O6" s="395">
        <v>21175</v>
      </c>
      <c r="P6" s="402">
        <v>1765</v>
      </c>
      <c r="Q6" s="402">
        <v>58</v>
      </c>
      <c r="R6" s="395">
        <v>132012</v>
      </c>
      <c r="S6" s="402">
        <v>11001</v>
      </c>
      <c r="T6" s="401">
        <v>362</v>
      </c>
      <c r="U6" s="379"/>
      <c r="V6" s="379"/>
      <c r="W6" s="377" t="s">
        <v>263</v>
      </c>
      <c r="X6" s="376">
        <v>0</v>
      </c>
      <c r="Y6" s="375">
        <v>0</v>
      </c>
      <c r="Z6" s="376">
        <v>0</v>
      </c>
      <c r="AA6" s="375">
        <v>0</v>
      </c>
      <c r="AB6" s="376">
        <v>0</v>
      </c>
      <c r="AC6" s="375">
        <v>0</v>
      </c>
      <c r="AD6" s="374">
        <v>0</v>
      </c>
      <c r="AE6" s="373">
        <v>0</v>
      </c>
      <c r="AF6" s="376">
        <v>0</v>
      </c>
      <c r="AG6" s="373">
        <f>AF6/$AF$5*100</f>
        <v>0</v>
      </c>
    </row>
    <row r="7" spans="1:33" customFormat="1" ht="15" customHeight="1" x14ac:dyDescent="0.15">
      <c r="A7" s="354"/>
      <c r="B7" s="893" t="s">
        <v>262</v>
      </c>
      <c r="C7" s="363" t="s">
        <v>53</v>
      </c>
      <c r="D7" s="400">
        <v>0</v>
      </c>
      <c r="E7" s="399">
        <v>0</v>
      </c>
      <c r="F7" s="398">
        <f>SUM(F8:F9)</f>
        <v>0</v>
      </c>
      <c r="G7" s="397">
        <v>0</v>
      </c>
      <c r="H7" s="398">
        <v>0</v>
      </c>
      <c r="I7" s="319"/>
      <c r="J7" s="381"/>
      <c r="K7" s="353" t="s">
        <v>388</v>
      </c>
      <c r="L7" s="396">
        <v>1396</v>
      </c>
      <c r="M7" s="395">
        <v>116</v>
      </c>
      <c r="N7" s="394">
        <v>4</v>
      </c>
      <c r="O7" s="395">
        <v>21097</v>
      </c>
      <c r="P7" s="394">
        <v>1758</v>
      </c>
      <c r="Q7" s="394">
        <v>57</v>
      </c>
      <c r="R7" s="395">
        <v>129997</v>
      </c>
      <c r="S7" s="394">
        <v>10833</v>
      </c>
      <c r="T7" s="393">
        <v>349</v>
      </c>
      <c r="U7" s="379"/>
      <c r="V7" s="379"/>
      <c r="W7" s="377" t="s">
        <v>261</v>
      </c>
      <c r="X7" s="376">
        <v>0</v>
      </c>
      <c r="Y7" s="375">
        <v>0</v>
      </c>
      <c r="Z7" s="376">
        <v>0</v>
      </c>
      <c r="AA7" s="375">
        <v>0</v>
      </c>
      <c r="AB7" s="376">
        <v>0</v>
      </c>
      <c r="AC7" s="375">
        <v>0</v>
      </c>
      <c r="AD7" s="374">
        <v>0</v>
      </c>
      <c r="AE7" s="373">
        <v>0</v>
      </c>
      <c r="AF7" s="376">
        <v>1</v>
      </c>
      <c r="AG7" s="373">
        <f t="shared" ref="AG7:AG15" si="1">AF7/$AF$5*100</f>
        <v>0.10438413361169101</v>
      </c>
    </row>
    <row r="8" spans="1:33" customFormat="1" ht="15" customHeight="1" x14ac:dyDescent="0.15">
      <c r="A8" s="354"/>
      <c r="B8" s="894"/>
      <c r="C8" s="352" t="s">
        <v>135</v>
      </c>
      <c r="D8" s="392">
        <v>0</v>
      </c>
      <c r="E8" s="391">
        <v>0</v>
      </c>
      <c r="F8" s="390">
        <v>0</v>
      </c>
      <c r="G8" s="389">
        <v>0</v>
      </c>
      <c r="H8" s="390">
        <v>0</v>
      </c>
      <c r="I8" s="319"/>
      <c r="J8" s="381"/>
      <c r="K8" s="353" t="s">
        <v>389</v>
      </c>
      <c r="L8" s="388">
        <v>1391</v>
      </c>
      <c r="M8" s="388">
        <v>116</v>
      </c>
      <c r="N8" s="387">
        <v>4</v>
      </c>
      <c r="O8" s="388">
        <v>20754</v>
      </c>
      <c r="P8" s="387">
        <v>1729</v>
      </c>
      <c r="Q8" s="387">
        <v>57</v>
      </c>
      <c r="R8" s="388">
        <v>128302</v>
      </c>
      <c r="S8" s="387">
        <v>10691</v>
      </c>
      <c r="T8" s="386">
        <v>351</v>
      </c>
      <c r="U8" s="379"/>
      <c r="V8" s="379"/>
      <c r="W8" s="377" t="s">
        <v>260</v>
      </c>
      <c r="X8" s="376">
        <v>53</v>
      </c>
      <c r="Y8" s="375">
        <v>3.4617896799477466</v>
      </c>
      <c r="Z8" s="376">
        <v>67</v>
      </c>
      <c r="AA8" s="375">
        <v>4.6334716459197791</v>
      </c>
      <c r="AB8" s="376">
        <v>87</v>
      </c>
      <c r="AC8" s="375">
        <v>6.2320916905444124</v>
      </c>
      <c r="AD8" s="374">
        <v>2</v>
      </c>
      <c r="AE8" s="373">
        <v>0.625</v>
      </c>
      <c r="AF8" s="376">
        <v>72</v>
      </c>
      <c r="AG8" s="373">
        <f t="shared" si="1"/>
        <v>7.5156576200417531</v>
      </c>
    </row>
    <row r="9" spans="1:33" customFormat="1" ht="15" customHeight="1" x14ac:dyDescent="0.15">
      <c r="A9" s="354"/>
      <c r="B9" s="895"/>
      <c r="C9" s="341" t="s">
        <v>134</v>
      </c>
      <c r="D9" s="385">
        <v>0</v>
      </c>
      <c r="E9" s="384">
        <v>0</v>
      </c>
      <c r="F9" s="383">
        <v>0</v>
      </c>
      <c r="G9" s="382">
        <v>0</v>
      </c>
      <c r="H9" s="383">
        <v>0</v>
      </c>
      <c r="I9" s="319"/>
      <c r="J9" s="381"/>
      <c r="K9" s="616" t="s">
        <v>390</v>
      </c>
      <c r="L9" s="594">
        <v>1531</v>
      </c>
      <c r="M9" s="595">
        <v>128</v>
      </c>
      <c r="N9" s="596">
        <v>4</v>
      </c>
      <c r="O9" s="595">
        <v>25912</v>
      </c>
      <c r="P9" s="596">
        <v>2159</v>
      </c>
      <c r="Q9" s="597">
        <v>71</v>
      </c>
      <c r="R9" s="598">
        <v>140528</v>
      </c>
      <c r="S9" s="597">
        <v>11710</v>
      </c>
      <c r="T9" s="599">
        <v>385</v>
      </c>
      <c r="U9" s="379"/>
      <c r="V9" s="379"/>
      <c r="W9" s="377" t="s">
        <v>259</v>
      </c>
      <c r="X9" s="376">
        <v>43</v>
      </c>
      <c r="Y9" s="375">
        <v>2.8086218158066623</v>
      </c>
      <c r="Z9" s="376">
        <v>47</v>
      </c>
      <c r="AA9" s="375">
        <v>3.2503457814661139</v>
      </c>
      <c r="AB9" s="376">
        <v>47</v>
      </c>
      <c r="AC9" s="375">
        <v>3.36676217765043</v>
      </c>
      <c r="AD9" s="374">
        <v>15</v>
      </c>
      <c r="AE9" s="373">
        <v>4.6875</v>
      </c>
      <c r="AF9" s="376">
        <v>10</v>
      </c>
      <c r="AG9" s="373">
        <f t="shared" si="1"/>
        <v>1.0438413361169103</v>
      </c>
    </row>
    <row r="10" spans="1:33" customFormat="1" ht="15" customHeight="1" x14ac:dyDescent="0.15">
      <c r="A10" s="354"/>
      <c r="B10" s="896" t="s">
        <v>258</v>
      </c>
      <c r="C10" s="363" t="s">
        <v>53</v>
      </c>
      <c r="D10" s="362">
        <v>72</v>
      </c>
      <c r="E10" s="361">
        <v>77</v>
      </c>
      <c r="F10" s="360">
        <f>SUM(F11:F12)</f>
        <v>78</v>
      </c>
      <c r="G10" s="359">
        <v>68</v>
      </c>
      <c r="H10" s="360">
        <v>64</v>
      </c>
      <c r="I10" s="319"/>
      <c r="J10" s="319"/>
      <c r="K10" s="380"/>
      <c r="T10" s="323" t="s">
        <v>257</v>
      </c>
      <c r="U10" s="379"/>
      <c r="V10" s="379"/>
      <c r="W10" s="377" t="s">
        <v>256</v>
      </c>
      <c r="X10" s="376">
        <v>13</v>
      </c>
      <c r="Y10" s="375">
        <v>0.84911822338340959</v>
      </c>
      <c r="Z10" s="376">
        <v>11</v>
      </c>
      <c r="AA10" s="375">
        <v>0.76071922544951587</v>
      </c>
      <c r="AB10" s="376">
        <v>39</v>
      </c>
      <c r="AC10" s="375">
        <v>2.7936962750716332</v>
      </c>
      <c r="AD10" s="374">
        <v>22</v>
      </c>
      <c r="AE10" s="373">
        <v>6.8750000000000009</v>
      </c>
      <c r="AF10" s="376">
        <v>46</v>
      </c>
      <c r="AG10" s="373">
        <f t="shared" si="1"/>
        <v>4.8016701461377869</v>
      </c>
    </row>
    <row r="11" spans="1:33" customFormat="1" ht="15" customHeight="1" x14ac:dyDescent="0.15">
      <c r="A11" s="354"/>
      <c r="B11" s="897"/>
      <c r="C11" s="352" t="s">
        <v>135</v>
      </c>
      <c r="D11" s="351">
        <v>54</v>
      </c>
      <c r="E11" s="350">
        <v>52</v>
      </c>
      <c r="F11" s="349">
        <v>56</v>
      </c>
      <c r="G11" s="348">
        <v>51</v>
      </c>
      <c r="H11" s="349">
        <v>46</v>
      </c>
      <c r="I11" s="319"/>
      <c r="J11" s="319"/>
      <c r="U11" s="379"/>
      <c r="V11" s="379"/>
      <c r="W11" s="377" t="s">
        <v>255</v>
      </c>
      <c r="X11" s="376">
        <v>1343</v>
      </c>
      <c r="Y11" s="375">
        <v>87.720444154147614</v>
      </c>
      <c r="Z11" s="376">
        <v>1240</v>
      </c>
      <c r="AA11" s="375">
        <v>85.753803596127241</v>
      </c>
      <c r="AB11" s="376">
        <v>1158</v>
      </c>
      <c r="AC11" s="375">
        <v>82.951289398280807</v>
      </c>
      <c r="AD11" s="374">
        <v>217</v>
      </c>
      <c r="AE11" s="373">
        <v>67.8125</v>
      </c>
      <c r="AF11" s="376">
        <v>777</v>
      </c>
      <c r="AG11" s="373">
        <f t="shared" si="1"/>
        <v>81.106471816283914</v>
      </c>
    </row>
    <row r="12" spans="1:33" customFormat="1" ht="15" customHeight="1" x14ac:dyDescent="0.15">
      <c r="A12" s="354"/>
      <c r="B12" s="898"/>
      <c r="C12" s="341" t="s">
        <v>134</v>
      </c>
      <c r="D12" s="372">
        <v>18</v>
      </c>
      <c r="E12" s="371">
        <v>25</v>
      </c>
      <c r="F12" s="370">
        <v>22</v>
      </c>
      <c r="G12" s="369">
        <v>17</v>
      </c>
      <c r="H12" s="370">
        <v>18</v>
      </c>
      <c r="I12" s="319"/>
      <c r="J12" s="319"/>
      <c r="U12" s="379"/>
      <c r="V12" s="379"/>
      <c r="W12" s="377" t="s">
        <v>254</v>
      </c>
      <c r="X12" s="376">
        <v>53</v>
      </c>
      <c r="Y12" s="375">
        <v>3.4617896799477466</v>
      </c>
      <c r="Z12" s="376">
        <v>80</v>
      </c>
      <c r="AA12" s="375">
        <v>5.532503457814661</v>
      </c>
      <c r="AB12" s="376">
        <v>63</v>
      </c>
      <c r="AC12" s="375">
        <v>4.5128939828080226</v>
      </c>
      <c r="AD12" s="374">
        <v>3</v>
      </c>
      <c r="AE12" s="373">
        <v>0.9375</v>
      </c>
      <c r="AF12" s="376">
        <v>51</v>
      </c>
      <c r="AG12" s="373">
        <f t="shared" si="1"/>
        <v>5.3235908141962422</v>
      </c>
    </row>
    <row r="13" spans="1:33" customFormat="1" ht="15" customHeight="1" x14ac:dyDescent="0.15">
      <c r="A13" s="354"/>
      <c r="B13" s="896" t="s">
        <v>253</v>
      </c>
      <c r="C13" s="363" t="s">
        <v>53</v>
      </c>
      <c r="D13" s="362">
        <v>171</v>
      </c>
      <c r="E13" s="361">
        <v>167</v>
      </c>
      <c r="F13" s="360">
        <f>SUM(F14:F15)</f>
        <v>197</v>
      </c>
      <c r="G13" s="359">
        <v>188</v>
      </c>
      <c r="H13" s="360">
        <v>191</v>
      </c>
      <c r="I13" s="319"/>
      <c r="J13" s="319"/>
      <c r="K13" s="325"/>
      <c r="L13" s="379"/>
      <c r="M13" s="379"/>
      <c r="N13" s="379"/>
      <c r="O13" s="379"/>
      <c r="P13" s="379"/>
      <c r="Q13" s="379"/>
      <c r="R13" s="379"/>
      <c r="S13" s="379"/>
      <c r="T13" s="379"/>
      <c r="U13" s="379"/>
      <c r="V13" s="379"/>
      <c r="W13" s="377" t="s">
        <v>42</v>
      </c>
      <c r="X13" s="376">
        <v>0</v>
      </c>
      <c r="Y13" s="375">
        <v>0</v>
      </c>
      <c r="Z13" s="376">
        <v>0</v>
      </c>
      <c r="AA13" s="375">
        <v>0</v>
      </c>
      <c r="AB13" s="376">
        <v>0</v>
      </c>
      <c r="AC13" s="375">
        <v>0</v>
      </c>
      <c r="AD13" s="374">
        <v>1</v>
      </c>
      <c r="AE13" s="373">
        <v>0.3125</v>
      </c>
      <c r="AF13" s="376">
        <v>0</v>
      </c>
      <c r="AG13" s="373">
        <f t="shared" si="1"/>
        <v>0</v>
      </c>
    </row>
    <row r="14" spans="1:33" customFormat="1" ht="15" customHeight="1" x14ac:dyDescent="0.15">
      <c r="A14" s="354"/>
      <c r="B14" s="897"/>
      <c r="C14" s="352" t="s">
        <v>135</v>
      </c>
      <c r="D14" s="351">
        <v>113</v>
      </c>
      <c r="E14" s="350">
        <v>115</v>
      </c>
      <c r="F14" s="349">
        <v>142</v>
      </c>
      <c r="G14" s="348">
        <v>135</v>
      </c>
      <c r="H14" s="349">
        <v>133</v>
      </c>
      <c r="I14" s="319"/>
      <c r="J14" s="319"/>
      <c r="K14" s="325"/>
      <c r="L14" s="378"/>
      <c r="M14" s="378"/>
      <c r="N14" s="378"/>
      <c r="O14" s="378"/>
      <c r="P14" s="378"/>
      <c r="Q14" s="378"/>
      <c r="S14" s="358"/>
      <c r="U14" s="323"/>
      <c r="V14" s="323"/>
      <c r="W14" s="377" t="s">
        <v>252</v>
      </c>
      <c r="X14" s="376">
        <v>0</v>
      </c>
      <c r="Y14" s="375">
        <v>0</v>
      </c>
      <c r="Z14" s="376">
        <v>0</v>
      </c>
      <c r="AA14" s="375">
        <v>0</v>
      </c>
      <c r="AB14" s="376">
        <v>0</v>
      </c>
      <c r="AC14" s="375">
        <v>0</v>
      </c>
      <c r="AD14" s="374">
        <v>43</v>
      </c>
      <c r="AE14" s="373">
        <v>13.4375</v>
      </c>
      <c r="AF14" s="376">
        <v>1</v>
      </c>
      <c r="AG14" s="373">
        <f t="shared" si="1"/>
        <v>0.10438413361169101</v>
      </c>
    </row>
    <row r="15" spans="1:33" customFormat="1" ht="15" customHeight="1" x14ac:dyDescent="0.15">
      <c r="A15" s="354"/>
      <c r="B15" s="898"/>
      <c r="C15" s="341" t="s">
        <v>134</v>
      </c>
      <c r="D15" s="372">
        <v>58</v>
      </c>
      <c r="E15" s="371">
        <v>52</v>
      </c>
      <c r="F15" s="370">
        <v>55</v>
      </c>
      <c r="G15" s="369">
        <v>53</v>
      </c>
      <c r="H15" s="370">
        <v>58</v>
      </c>
      <c r="I15" s="319"/>
      <c r="J15" s="319"/>
      <c r="K15" s="326"/>
      <c r="L15" s="326"/>
      <c r="M15" s="326"/>
      <c r="N15" s="326"/>
      <c r="O15" s="326"/>
      <c r="P15" s="326"/>
      <c r="Q15" s="326"/>
      <c r="R15" s="358"/>
      <c r="S15" s="326"/>
      <c r="T15" s="326"/>
      <c r="U15" s="326"/>
      <c r="V15" s="326"/>
      <c r="W15" s="368" t="s">
        <v>251</v>
      </c>
      <c r="X15" s="367">
        <v>26</v>
      </c>
      <c r="Y15" s="366">
        <v>1.6982364467668192</v>
      </c>
      <c r="Z15" s="367">
        <v>1</v>
      </c>
      <c r="AA15" s="366">
        <v>6.9156293222683268E-2</v>
      </c>
      <c r="AB15" s="367">
        <v>2</v>
      </c>
      <c r="AC15" s="366">
        <v>0.14326647564469913</v>
      </c>
      <c r="AD15" s="365">
        <v>17</v>
      </c>
      <c r="AE15" s="364">
        <v>5.3125</v>
      </c>
      <c r="AF15" s="367">
        <v>0</v>
      </c>
      <c r="AG15" s="364">
        <f t="shared" si="1"/>
        <v>0</v>
      </c>
    </row>
    <row r="16" spans="1:33" customFormat="1" ht="15" customHeight="1" x14ac:dyDescent="0.15">
      <c r="A16" s="354"/>
      <c r="B16" s="893" t="s">
        <v>250</v>
      </c>
      <c r="C16" s="363" t="s">
        <v>53</v>
      </c>
      <c r="D16" s="362">
        <v>70</v>
      </c>
      <c r="E16" s="361">
        <v>67</v>
      </c>
      <c r="F16" s="360">
        <f>SUM(F17:F18)</f>
        <v>70</v>
      </c>
      <c r="G16" s="359">
        <v>64</v>
      </c>
      <c r="H16" s="360">
        <v>66</v>
      </c>
      <c r="I16" s="319"/>
      <c r="J16" s="319"/>
      <c r="K16" s="326"/>
      <c r="L16" s="326"/>
      <c r="M16" s="326"/>
      <c r="N16" s="326"/>
      <c r="O16" s="326"/>
      <c r="P16" s="326"/>
      <c r="Q16" s="358"/>
      <c r="R16" s="358"/>
      <c r="S16" s="326"/>
      <c r="T16" s="326"/>
      <c r="U16" s="326"/>
      <c r="V16" s="326"/>
      <c r="W16" s="899"/>
      <c r="X16" s="900"/>
      <c r="Y16" s="900"/>
      <c r="Z16" s="900"/>
      <c r="AA16" s="900"/>
      <c r="AB16" s="900"/>
      <c r="AC16" s="356"/>
      <c r="AD16" s="357"/>
      <c r="AE16" s="356"/>
      <c r="AF16" s="355"/>
      <c r="AG16" s="322" t="s">
        <v>249</v>
      </c>
    </row>
    <row r="17" spans="1:34" customFormat="1" ht="15" customHeight="1" x14ac:dyDescent="0.15">
      <c r="A17" s="354"/>
      <c r="B17" s="894"/>
      <c r="C17" s="352" t="s">
        <v>135</v>
      </c>
      <c r="D17" s="351">
        <v>39</v>
      </c>
      <c r="E17" s="350">
        <v>39</v>
      </c>
      <c r="F17" s="349">
        <v>40</v>
      </c>
      <c r="G17" s="348">
        <v>39</v>
      </c>
      <c r="H17" s="349">
        <v>42</v>
      </c>
      <c r="I17" s="319"/>
      <c r="J17" s="319"/>
      <c r="K17" s="326"/>
      <c r="L17" s="326"/>
      <c r="M17" s="326"/>
      <c r="N17" s="326"/>
      <c r="V17" s="330"/>
      <c r="W17" s="326"/>
      <c r="X17" s="345"/>
      <c r="Y17" s="347"/>
      <c r="Z17" s="345"/>
      <c r="AA17" s="346"/>
      <c r="AB17" s="345"/>
      <c r="AC17" s="346"/>
      <c r="AD17" s="345"/>
      <c r="AE17" s="346"/>
      <c r="AF17" s="345"/>
      <c r="AG17" s="344"/>
      <c r="AH17" s="343"/>
    </row>
    <row r="18" spans="1:34" customFormat="1" ht="15" customHeight="1" x14ac:dyDescent="0.15">
      <c r="A18" s="342"/>
      <c r="B18" s="895"/>
      <c r="C18" s="341" t="s">
        <v>134</v>
      </c>
      <c r="D18" s="340">
        <v>31</v>
      </c>
      <c r="E18" s="339">
        <v>28</v>
      </c>
      <c r="F18" s="338">
        <v>30</v>
      </c>
      <c r="G18" s="337">
        <v>25</v>
      </c>
      <c r="H18" s="338">
        <v>24</v>
      </c>
      <c r="I18" s="319"/>
      <c r="J18" s="319"/>
      <c r="K18" s="326"/>
      <c r="L18" s="326"/>
      <c r="M18" s="326"/>
      <c r="N18" s="326"/>
      <c r="V18" s="330"/>
      <c r="W18" s="326"/>
      <c r="X18" s="326"/>
      <c r="Y18" s="336"/>
      <c r="Z18" s="326"/>
      <c r="AA18" s="335"/>
      <c r="AB18" s="326"/>
      <c r="AC18" s="335"/>
      <c r="AD18" s="326"/>
      <c r="AE18" s="335"/>
      <c r="AF18" s="326"/>
      <c r="AG18" s="334"/>
    </row>
    <row r="19" spans="1:34" customFormat="1" ht="19.5" customHeight="1" x14ac:dyDescent="0.15">
      <c r="A19" s="326"/>
      <c r="B19" s="326"/>
      <c r="C19" s="326"/>
      <c r="D19" s="323"/>
      <c r="E19" s="323"/>
      <c r="F19" s="323"/>
      <c r="G19" s="323"/>
      <c r="H19" s="333" t="s">
        <v>248</v>
      </c>
      <c r="I19" s="323"/>
      <c r="J19" s="323"/>
      <c r="K19" s="326"/>
      <c r="L19" s="326"/>
      <c r="M19" s="326"/>
      <c r="N19" s="326"/>
      <c r="W19" s="330"/>
      <c r="X19" s="330"/>
      <c r="Y19" s="332"/>
      <c r="Z19" s="330"/>
      <c r="AA19" s="331"/>
      <c r="AB19" s="330"/>
      <c r="AC19" s="331"/>
      <c r="AD19" s="330"/>
      <c r="AE19" s="331"/>
      <c r="AF19" s="330"/>
      <c r="AG19" s="328"/>
    </row>
    <row r="20" spans="1:34" customFormat="1" ht="19.5" customHeight="1" x14ac:dyDescent="0.15">
      <c r="C20" s="326"/>
      <c r="D20" s="323"/>
      <c r="E20" s="323"/>
      <c r="F20" s="323"/>
      <c r="G20" s="323"/>
      <c r="H20" s="323"/>
      <c r="I20" s="323"/>
      <c r="J20" s="323"/>
      <c r="K20" s="326"/>
      <c r="L20" s="326"/>
      <c r="M20" s="326"/>
      <c r="N20" s="326"/>
      <c r="Y20" s="329"/>
      <c r="AA20" s="328"/>
      <c r="AC20" s="328"/>
      <c r="AE20" s="328"/>
      <c r="AG20" s="328"/>
    </row>
    <row r="21" spans="1:34" x14ac:dyDescent="0.15">
      <c r="A21" s="327"/>
      <c r="B21" s="327"/>
      <c r="C21" s="313"/>
      <c r="D21" s="313"/>
      <c r="E21" s="313"/>
      <c r="F21" s="313"/>
      <c r="G21" s="313"/>
      <c r="H21" s="313"/>
      <c r="I21" s="313"/>
      <c r="J21" s="313"/>
      <c r="K21" s="320"/>
      <c r="L21" s="326"/>
      <c r="M21" s="326"/>
      <c r="N21" s="326"/>
      <c r="O21"/>
      <c r="P21"/>
      <c r="Q21"/>
      <c r="R21"/>
      <c r="S21"/>
      <c r="T21"/>
      <c r="U21"/>
      <c r="V21"/>
      <c r="W21" s="325"/>
      <c r="X21"/>
      <c r="Y21" s="324"/>
      <c r="Z21"/>
      <c r="AA21" s="322"/>
      <c r="AB21"/>
      <c r="AC21" s="322"/>
      <c r="AD21" s="323"/>
      <c r="AE21" s="322"/>
      <c r="AF21"/>
    </row>
    <row r="22" spans="1:34" x14ac:dyDescent="0.15">
      <c r="A22" s="313"/>
      <c r="B22" s="313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W22" s="325"/>
      <c r="X22"/>
      <c r="Y22" s="324"/>
      <c r="Z22"/>
      <c r="AA22" s="322"/>
      <c r="AB22"/>
      <c r="AC22" s="322"/>
      <c r="AD22" s="323"/>
      <c r="AE22" s="322"/>
      <c r="AF22"/>
      <c r="AG22" s="322"/>
    </row>
    <row r="23" spans="1:34" x14ac:dyDescent="0.15">
      <c r="D23" s="321"/>
      <c r="E23" s="321"/>
      <c r="F23" s="321"/>
      <c r="G23" s="321"/>
      <c r="H23" s="321"/>
      <c r="I23" s="321"/>
      <c r="J23" s="321"/>
      <c r="K23" s="313"/>
      <c r="L23" s="313"/>
      <c r="M23" s="313"/>
      <c r="N23" s="313"/>
      <c r="W23" s="320"/>
    </row>
    <row r="24" spans="1:34" x14ac:dyDescent="0.15">
      <c r="D24" s="319"/>
      <c r="E24" s="319"/>
      <c r="F24" s="319"/>
      <c r="G24" s="319"/>
      <c r="H24" s="319"/>
      <c r="I24" s="319"/>
      <c r="J24" s="319"/>
    </row>
    <row r="25" spans="1:34" x14ac:dyDescent="0.15">
      <c r="X25" s="316"/>
      <c r="Y25" s="318"/>
      <c r="Z25" s="316"/>
      <c r="AA25" s="315"/>
      <c r="AB25" s="316"/>
      <c r="AC25" s="315"/>
      <c r="AD25" s="317"/>
      <c r="AE25" s="315"/>
      <c r="AF25" s="316"/>
      <c r="AG25" s="315"/>
    </row>
  </sheetData>
  <mergeCells count="18">
    <mergeCell ref="AF3:AG3"/>
    <mergeCell ref="W3:W4"/>
    <mergeCell ref="X3:Y3"/>
    <mergeCell ref="Z3:AA3"/>
    <mergeCell ref="AB3:AC3"/>
    <mergeCell ref="AD3:AE3"/>
    <mergeCell ref="B7:B9"/>
    <mergeCell ref="B10:B12"/>
    <mergeCell ref="B13:B15"/>
    <mergeCell ref="B16:B18"/>
    <mergeCell ref="W16:AB16"/>
    <mergeCell ref="R3:T3"/>
    <mergeCell ref="A4:B6"/>
    <mergeCell ref="A1:H1"/>
    <mergeCell ref="A3:B3"/>
    <mergeCell ref="K3:K4"/>
    <mergeCell ref="L3:N3"/>
    <mergeCell ref="O3:Q3"/>
  </mergeCells>
  <phoneticPr fontId="19"/>
  <pageMargins left="0.70866141732283472" right="0.55118110236220474" top="0.98425196850393704" bottom="0.98425196850393704" header="0.51181102362204722" footer="0.51181102362204722"/>
  <pageSetup paperSize="9" scale="84" orientation="landscape" r:id="rId1"/>
  <headerFooter alignWithMargins="0"/>
  <colBreaks count="2" manualBreakCount="2">
    <brk id="9" max="1048575" man="1"/>
    <brk id="21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3DDD1-646F-47BD-B8F2-693F9839E763}">
  <dimension ref="A1:AA30"/>
  <sheetViews>
    <sheetView showGridLines="0" view="pageBreakPreview" zoomScaleNormal="100" zoomScaleSheetLayoutView="100" workbookViewId="0">
      <selection activeCell="R17" sqref="R17"/>
    </sheetView>
  </sheetViews>
  <sheetFormatPr defaultRowHeight="13.5" x14ac:dyDescent="0.15"/>
  <cols>
    <col min="1" max="1" width="3.75" style="434" customWidth="1"/>
    <col min="2" max="3" width="4.5" style="434" customWidth="1"/>
    <col min="4" max="21" width="3.875" style="434" customWidth="1"/>
    <col min="22" max="42" width="4.625" style="434" customWidth="1"/>
    <col min="43" max="16384" width="9" style="434"/>
  </cols>
  <sheetData>
    <row r="1" spans="1:27" ht="21" customHeight="1" x14ac:dyDescent="0.2">
      <c r="A1" s="855" t="s">
        <v>289</v>
      </c>
      <c r="B1" s="855"/>
      <c r="C1" s="855"/>
      <c r="D1" s="855"/>
      <c r="E1" s="855"/>
      <c r="F1" s="855"/>
      <c r="G1" s="855"/>
      <c r="H1" s="855"/>
      <c r="I1" s="855"/>
      <c r="J1" s="855"/>
      <c r="K1" s="855"/>
      <c r="L1" s="855"/>
      <c r="M1" s="855"/>
      <c r="N1" s="855"/>
      <c r="O1" s="855"/>
      <c r="P1" s="855"/>
      <c r="Q1" s="855"/>
      <c r="R1" s="855"/>
      <c r="S1" s="855"/>
      <c r="T1" s="855"/>
      <c r="U1" s="855"/>
    </row>
    <row r="2" spans="1:27" ht="13.5" customHeight="1" x14ac:dyDescent="0.15">
      <c r="S2" s="10"/>
      <c r="T2" s="10"/>
      <c r="U2" s="14" t="s">
        <v>163</v>
      </c>
    </row>
    <row r="3" spans="1:27" ht="22.5" customHeight="1" x14ac:dyDescent="0.15">
      <c r="A3" s="928" t="s">
        <v>288</v>
      </c>
      <c r="B3" s="929"/>
      <c r="C3" s="930"/>
      <c r="D3" s="792" t="s">
        <v>287</v>
      </c>
      <c r="E3" s="851"/>
      <c r="F3" s="851"/>
      <c r="G3" s="851"/>
      <c r="H3" s="851"/>
      <c r="I3" s="851"/>
      <c r="J3" s="851"/>
      <c r="K3" s="851"/>
      <c r="L3" s="854"/>
      <c r="M3" s="934" t="s">
        <v>286</v>
      </c>
      <c r="N3" s="935"/>
      <c r="O3" s="935"/>
      <c r="P3" s="935"/>
      <c r="Q3" s="935"/>
      <c r="R3" s="935"/>
      <c r="S3" s="935"/>
      <c r="T3" s="935"/>
      <c r="U3" s="936"/>
    </row>
    <row r="4" spans="1:27" ht="15.75" customHeight="1" x14ac:dyDescent="0.15">
      <c r="A4" s="931"/>
      <c r="B4" s="932"/>
      <c r="C4" s="933"/>
      <c r="D4" s="442"/>
      <c r="E4" s="441"/>
      <c r="F4" s="441"/>
      <c r="G4" s="937" t="s">
        <v>285</v>
      </c>
      <c r="H4" s="938"/>
      <c r="I4" s="939"/>
      <c r="J4" s="938" t="s">
        <v>284</v>
      </c>
      <c r="K4" s="938"/>
      <c r="L4" s="938"/>
      <c r="M4" s="440"/>
      <c r="N4" s="439"/>
      <c r="O4" s="439"/>
      <c r="P4" s="937" t="s">
        <v>285</v>
      </c>
      <c r="Q4" s="938"/>
      <c r="R4" s="939"/>
      <c r="S4" s="938" t="s">
        <v>284</v>
      </c>
      <c r="T4" s="938"/>
      <c r="U4" s="940"/>
    </row>
    <row r="5" spans="1:27" ht="26.25" customHeight="1" x14ac:dyDescent="0.15">
      <c r="A5" s="907" t="s">
        <v>2</v>
      </c>
      <c r="B5" s="908"/>
      <c r="C5" s="909"/>
      <c r="D5" s="910">
        <v>24893</v>
      </c>
      <c r="E5" s="911"/>
      <c r="F5" s="912"/>
      <c r="G5" s="913">
        <v>6068</v>
      </c>
      <c r="H5" s="911"/>
      <c r="I5" s="912"/>
      <c r="J5" s="913">
        <v>18825</v>
      </c>
      <c r="K5" s="911"/>
      <c r="L5" s="917"/>
      <c r="M5" s="910">
        <v>21573</v>
      </c>
      <c r="N5" s="911"/>
      <c r="O5" s="912"/>
      <c r="P5" s="913">
        <v>1413</v>
      </c>
      <c r="Q5" s="911"/>
      <c r="R5" s="912"/>
      <c r="S5" s="913">
        <v>20160</v>
      </c>
      <c r="T5" s="911"/>
      <c r="U5" s="917"/>
      <c r="V5" s="919"/>
      <c r="W5" s="919"/>
      <c r="X5" s="919"/>
      <c r="Y5" s="919"/>
      <c r="Z5" s="919"/>
      <c r="AA5" s="919"/>
    </row>
    <row r="6" spans="1:27" ht="26.25" customHeight="1" x14ac:dyDescent="0.15">
      <c r="A6" s="907" t="s">
        <v>3</v>
      </c>
      <c r="B6" s="908"/>
      <c r="C6" s="909"/>
      <c r="D6" s="910">
        <v>12385</v>
      </c>
      <c r="E6" s="911"/>
      <c r="F6" s="912"/>
      <c r="G6" s="914">
        <v>2598</v>
      </c>
      <c r="H6" s="915"/>
      <c r="I6" s="916"/>
      <c r="J6" s="913">
        <v>9787</v>
      </c>
      <c r="K6" s="911"/>
      <c r="L6" s="917"/>
      <c r="M6" s="910">
        <v>11644</v>
      </c>
      <c r="N6" s="911"/>
      <c r="O6" s="912"/>
      <c r="P6" s="913">
        <v>1796</v>
      </c>
      <c r="Q6" s="911"/>
      <c r="R6" s="912"/>
      <c r="S6" s="913">
        <v>9848</v>
      </c>
      <c r="T6" s="911"/>
      <c r="U6" s="917"/>
      <c r="V6" s="438"/>
      <c r="W6" s="438"/>
      <c r="X6" s="438"/>
      <c r="Y6" s="438"/>
      <c r="Z6" s="438"/>
      <c r="AA6" s="438"/>
    </row>
    <row r="7" spans="1:27" ht="26.25" customHeight="1" x14ac:dyDescent="0.15">
      <c r="A7" s="907" t="s">
        <v>74</v>
      </c>
      <c r="B7" s="908"/>
      <c r="C7" s="909"/>
      <c r="D7" s="910" t="s">
        <v>1</v>
      </c>
      <c r="E7" s="911"/>
      <c r="F7" s="912"/>
      <c r="G7" s="914" t="s">
        <v>1</v>
      </c>
      <c r="H7" s="915"/>
      <c r="I7" s="916"/>
      <c r="J7" s="913" t="s">
        <v>1</v>
      </c>
      <c r="K7" s="911"/>
      <c r="L7" s="917"/>
      <c r="M7" s="910" t="s">
        <v>1</v>
      </c>
      <c r="N7" s="911"/>
      <c r="O7" s="912"/>
      <c r="P7" s="913" t="s">
        <v>1</v>
      </c>
      <c r="Q7" s="911"/>
      <c r="R7" s="912"/>
      <c r="S7" s="913" t="s">
        <v>1</v>
      </c>
      <c r="T7" s="911"/>
      <c r="U7" s="917"/>
      <c r="V7" s="438"/>
      <c r="W7" s="438"/>
      <c r="X7" s="438"/>
      <c r="Y7" s="438"/>
      <c r="Z7" s="438"/>
      <c r="AA7" s="438"/>
    </row>
    <row r="8" spans="1:27" ht="26.25" customHeight="1" x14ac:dyDescent="0.15">
      <c r="A8" s="920" t="s">
        <v>270</v>
      </c>
      <c r="B8" s="921"/>
      <c r="C8" s="922"/>
      <c r="D8" s="923" t="s">
        <v>283</v>
      </c>
      <c r="E8" s="924"/>
      <c r="F8" s="924"/>
      <c r="G8" s="925" t="s">
        <v>283</v>
      </c>
      <c r="H8" s="924"/>
      <c r="I8" s="926"/>
      <c r="J8" s="924" t="s">
        <v>283</v>
      </c>
      <c r="K8" s="924"/>
      <c r="L8" s="924"/>
      <c r="M8" s="923" t="s">
        <v>283</v>
      </c>
      <c r="N8" s="924"/>
      <c r="O8" s="924"/>
      <c r="P8" s="925" t="s">
        <v>283</v>
      </c>
      <c r="Q8" s="924"/>
      <c r="R8" s="926"/>
      <c r="S8" s="924" t="s">
        <v>283</v>
      </c>
      <c r="T8" s="924"/>
      <c r="U8" s="927"/>
      <c r="V8" s="919"/>
      <c r="W8" s="919"/>
      <c r="X8" s="919"/>
      <c r="Y8" s="919"/>
      <c r="Z8" s="919"/>
      <c r="AA8" s="919"/>
    </row>
    <row r="9" spans="1:27" x14ac:dyDescent="0.15">
      <c r="A9" s="437" t="s">
        <v>282</v>
      </c>
      <c r="B9" s="436"/>
      <c r="C9" s="436"/>
      <c r="D9" s="436"/>
      <c r="E9" s="436"/>
      <c r="Q9" s="918" t="s">
        <v>281</v>
      </c>
      <c r="R9" s="918"/>
      <c r="S9" s="918"/>
      <c r="T9" s="918"/>
      <c r="U9" s="918"/>
    </row>
    <row r="10" spans="1:27" x14ac:dyDescent="0.15">
      <c r="A10" s="436"/>
      <c r="B10" s="436"/>
      <c r="C10" s="436"/>
      <c r="D10" s="436"/>
      <c r="E10" s="436"/>
      <c r="R10" s="14"/>
      <c r="S10" s="14"/>
      <c r="T10" s="14"/>
      <c r="U10" s="14"/>
    </row>
    <row r="11" spans="1:27" x14ac:dyDescent="0.15">
      <c r="A11" s="436"/>
      <c r="B11" s="436"/>
      <c r="C11" s="436"/>
      <c r="D11" s="436"/>
      <c r="E11" s="436"/>
      <c r="Q11" s="14"/>
    </row>
    <row r="12" spans="1:27" ht="13.5" customHeight="1" x14ac:dyDescent="0.15">
      <c r="A12" s="435"/>
      <c r="V12" s="10"/>
      <c r="W12" s="10"/>
    </row>
    <row r="13" spans="1:27" ht="26.25" customHeight="1" x14ac:dyDescent="0.15">
      <c r="C13" s="435"/>
    </row>
    <row r="14" spans="1:27" ht="22.5" customHeight="1" x14ac:dyDescent="0.15"/>
    <row r="15" spans="1:27" ht="22.5" customHeight="1" x14ac:dyDescent="0.15"/>
    <row r="16" spans="1:27" ht="22.5" customHeight="1" x14ac:dyDescent="0.15"/>
    <row r="17" spans="22:24" ht="22.5" customHeight="1" x14ac:dyDescent="0.15"/>
    <row r="18" spans="22:24" ht="22.5" customHeight="1" x14ac:dyDescent="0.15"/>
    <row r="19" spans="22:24" ht="22.5" customHeight="1" x14ac:dyDescent="0.15"/>
    <row r="20" spans="22:24" ht="22.5" customHeight="1" x14ac:dyDescent="0.15"/>
    <row r="21" spans="22:24" ht="22.5" customHeight="1" x14ac:dyDescent="0.15"/>
    <row r="22" spans="22:24" ht="22.5" customHeight="1" x14ac:dyDescent="0.15"/>
    <row r="23" spans="22:24" ht="22.5" customHeight="1" x14ac:dyDescent="0.15"/>
    <row r="24" spans="22:24" ht="22.5" customHeight="1" x14ac:dyDescent="0.15"/>
    <row r="25" spans="22:24" ht="22.5" customHeight="1" x14ac:dyDescent="0.15"/>
    <row r="26" spans="22:24" ht="22.5" customHeight="1" x14ac:dyDescent="0.15"/>
    <row r="27" spans="22:24" ht="22.5" customHeight="1" x14ac:dyDescent="0.15"/>
    <row r="28" spans="22:24" ht="22.5" customHeight="1" x14ac:dyDescent="0.15"/>
    <row r="29" spans="22:24" ht="22.5" customHeight="1" x14ac:dyDescent="0.15"/>
    <row r="30" spans="22:24" x14ac:dyDescent="0.15">
      <c r="V30" s="10"/>
      <c r="W30" s="10"/>
      <c r="X30" s="10"/>
    </row>
  </sheetData>
  <mergeCells count="41">
    <mergeCell ref="A1:U1"/>
    <mergeCell ref="A3:C4"/>
    <mergeCell ref="D3:L3"/>
    <mergeCell ref="M3:U3"/>
    <mergeCell ref="G4:I4"/>
    <mergeCell ref="J4:L4"/>
    <mergeCell ref="P4:R4"/>
    <mergeCell ref="S4:U4"/>
    <mergeCell ref="Y5:AA5"/>
    <mergeCell ref="A8:C8"/>
    <mergeCell ref="D8:F8"/>
    <mergeCell ref="G8:I8"/>
    <mergeCell ref="J8:L8"/>
    <mergeCell ref="M8:O8"/>
    <mergeCell ref="P8:R8"/>
    <mergeCell ref="S8:U8"/>
    <mergeCell ref="V8:X8"/>
    <mergeCell ref="Y8:AA8"/>
    <mergeCell ref="D5:F5"/>
    <mergeCell ref="S5:U5"/>
    <mergeCell ref="V5:X5"/>
    <mergeCell ref="G5:I5"/>
    <mergeCell ref="J5:L5"/>
    <mergeCell ref="M5:O5"/>
    <mergeCell ref="Q9:U9"/>
    <mergeCell ref="G6:I6"/>
    <mergeCell ref="J6:L6"/>
    <mergeCell ref="M6:O6"/>
    <mergeCell ref="P6:R6"/>
    <mergeCell ref="S7:U7"/>
    <mergeCell ref="S6:U6"/>
    <mergeCell ref="P5:R5"/>
    <mergeCell ref="G7:I7"/>
    <mergeCell ref="J7:L7"/>
    <mergeCell ref="M7:O7"/>
    <mergeCell ref="P7:R7"/>
    <mergeCell ref="A5:C5"/>
    <mergeCell ref="A7:C7"/>
    <mergeCell ref="D7:F7"/>
    <mergeCell ref="A6:C6"/>
    <mergeCell ref="D6:F6"/>
  </mergeCells>
  <phoneticPr fontId="19"/>
  <pageMargins left="0.96" right="0.68" top="0.98425196850393704" bottom="0.62" header="0.51181102362204722" footer="0.51181102362204722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2CBA4-092C-4C67-A28B-9DE4981203C5}">
  <sheetPr>
    <tabColor rgb="FF00B050"/>
  </sheetPr>
  <dimension ref="A1:AA12"/>
  <sheetViews>
    <sheetView showGridLines="0" topLeftCell="H1" zoomScaleNormal="100" zoomScaleSheetLayoutView="100" workbookViewId="0">
      <selection activeCell="K18" sqref="K18"/>
    </sheetView>
  </sheetViews>
  <sheetFormatPr defaultRowHeight="13.5" x14ac:dyDescent="0.15"/>
  <cols>
    <col min="1" max="1" width="5.25" style="501" customWidth="1"/>
    <col min="2" max="2" width="5.875" style="501" customWidth="1"/>
    <col min="3" max="3" width="8.625" style="501" customWidth="1"/>
    <col min="4" max="13" width="7.625" style="501" customWidth="1"/>
    <col min="14" max="14" width="0.5" style="501" customWidth="1"/>
    <col min="15" max="16" width="5.875" style="501" customWidth="1"/>
    <col min="17" max="17" width="9" style="501"/>
    <col min="18" max="19" width="8.125" style="501" customWidth="1"/>
    <col min="20" max="24" width="7.875" style="501" customWidth="1"/>
    <col min="25" max="25" width="8.125" style="501" customWidth="1"/>
    <col min="26" max="26" width="7.875" style="501" customWidth="1"/>
    <col min="27" max="27" width="8.375" style="501" customWidth="1"/>
    <col min="28" max="16384" width="9" style="501"/>
  </cols>
  <sheetData>
    <row r="1" spans="1:27" ht="21" customHeight="1" x14ac:dyDescent="0.15">
      <c r="A1" s="941" t="s">
        <v>337</v>
      </c>
      <c r="B1" s="941"/>
      <c r="C1" s="941"/>
      <c r="D1" s="941"/>
      <c r="E1" s="941"/>
      <c r="F1" s="941"/>
      <c r="G1" s="941"/>
      <c r="H1" s="941"/>
      <c r="I1" s="941"/>
      <c r="J1" s="941"/>
      <c r="K1" s="941"/>
      <c r="L1" s="941"/>
      <c r="M1" s="941"/>
      <c r="N1" s="543"/>
      <c r="O1" s="941" t="s">
        <v>336</v>
      </c>
      <c r="P1" s="941"/>
      <c r="Q1" s="941"/>
      <c r="R1" s="941"/>
      <c r="S1" s="941"/>
      <c r="T1" s="941"/>
      <c r="U1" s="941"/>
      <c r="V1" s="941"/>
      <c r="W1" s="941"/>
      <c r="X1" s="941"/>
      <c r="Y1" s="941"/>
      <c r="Z1" s="941"/>
      <c r="AA1" s="941"/>
    </row>
    <row r="2" spans="1:27" ht="14.25" x14ac:dyDescent="0.15">
      <c r="A2" s="542"/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04"/>
      <c r="M2" s="540" t="s">
        <v>335</v>
      </c>
      <c r="O2" s="542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04"/>
      <c r="AA2" s="540" t="s">
        <v>335</v>
      </c>
    </row>
    <row r="3" spans="1:27" ht="17.25" customHeight="1" x14ac:dyDescent="0.15">
      <c r="A3" s="946" t="s">
        <v>331</v>
      </c>
      <c r="B3" s="947"/>
      <c r="C3" s="954" t="s">
        <v>330</v>
      </c>
      <c r="D3" s="957" t="s">
        <v>329</v>
      </c>
      <c r="E3" s="958"/>
      <c r="F3" s="950" t="s">
        <v>334</v>
      </c>
      <c r="G3" s="951"/>
      <c r="H3" s="951" t="s">
        <v>333</v>
      </c>
      <c r="I3" s="951"/>
      <c r="J3" s="956" t="s">
        <v>332</v>
      </c>
      <c r="K3" s="942"/>
      <c r="L3" s="942" t="s">
        <v>42</v>
      </c>
      <c r="M3" s="943"/>
      <c r="O3" s="946" t="s">
        <v>331</v>
      </c>
      <c r="P3" s="947"/>
      <c r="Q3" s="954" t="s">
        <v>330</v>
      </c>
      <c r="R3" s="957" t="s">
        <v>329</v>
      </c>
      <c r="S3" s="958"/>
      <c r="T3" s="950" t="s">
        <v>328</v>
      </c>
      <c r="U3" s="951"/>
      <c r="V3" s="951" t="s">
        <v>327</v>
      </c>
      <c r="W3" s="951"/>
      <c r="X3" s="956" t="s">
        <v>326</v>
      </c>
      <c r="Y3" s="942"/>
      <c r="Z3" s="942" t="s">
        <v>42</v>
      </c>
      <c r="AA3" s="943"/>
    </row>
    <row r="4" spans="1:27" ht="17.25" customHeight="1" x14ac:dyDescent="0.15">
      <c r="A4" s="948"/>
      <c r="B4" s="949"/>
      <c r="C4" s="955"/>
      <c r="D4" s="539" t="s">
        <v>325</v>
      </c>
      <c r="E4" s="536" t="s">
        <v>324</v>
      </c>
      <c r="F4" s="538" t="s">
        <v>325</v>
      </c>
      <c r="G4" s="535" t="s">
        <v>324</v>
      </c>
      <c r="H4" s="535" t="s">
        <v>325</v>
      </c>
      <c r="I4" s="535" t="s">
        <v>324</v>
      </c>
      <c r="J4" s="537" t="s">
        <v>325</v>
      </c>
      <c r="K4" s="536" t="s">
        <v>324</v>
      </c>
      <c r="L4" s="535" t="s">
        <v>325</v>
      </c>
      <c r="M4" s="534" t="s">
        <v>324</v>
      </c>
      <c r="O4" s="948"/>
      <c r="P4" s="949"/>
      <c r="Q4" s="955"/>
      <c r="R4" s="539" t="s">
        <v>325</v>
      </c>
      <c r="S4" s="536" t="s">
        <v>324</v>
      </c>
      <c r="T4" s="538" t="s">
        <v>325</v>
      </c>
      <c r="U4" s="535" t="s">
        <v>324</v>
      </c>
      <c r="V4" s="535" t="s">
        <v>325</v>
      </c>
      <c r="W4" s="535" t="s">
        <v>324</v>
      </c>
      <c r="X4" s="537" t="s">
        <v>325</v>
      </c>
      <c r="Y4" s="536" t="s">
        <v>324</v>
      </c>
      <c r="Z4" s="535" t="s">
        <v>325</v>
      </c>
      <c r="AA4" s="534" t="s">
        <v>324</v>
      </c>
    </row>
    <row r="5" spans="1:27" ht="27" customHeight="1" x14ac:dyDescent="0.15">
      <c r="A5" s="952" t="s">
        <v>133</v>
      </c>
      <c r="B5" s="953"/>
      <c r="C5" s="527">
        <v>211</v>
      </c>
      <c r="D5" s="517">
        <v>778</v>
      </c>
      <c r="E5" s="516">
        <v>7247</v>
      </c>
      <c r="F5" s="524">
        <v>565</v>
      </c>
      <c r="G5" s="523">
        <v>5583</v>
      </c>
      <c r="H5" s="520">
        <v>164</v>
      </c>
      <c r="I5" s="523">
        <v>1299</v>
      </c>
      <c r="J5" s="522">
        <v>42</v>
      </c>
      <c r="K5" s="521">
        <v>354</v>
      </c>
      <c r="L5" s="520">
        <v>7</v>
      </c>
      <c r="M5" s="519">
        <v>11</v>
      </c>
      <c r="N5" s="503"/>
      <c r="O5" s="952" t="s">
        <v>133</v>
      </c>
      <c r="P5" s="953"/>
      <c r="Q5" s="518">
        <v>222</v>
      </c>
      <c r="R5" s="533">
        <v>1828</v>
      </c>
      <c r="S5" s="532">
        <v>20677</v>
      </c>
      <c r="T5" s="531">
        <v>24</v>
      </c>
      <c r="U5" s="529">
        <v>216</v>
      </c>
      <c r="V5" s="530">
        <v>545</v>
      </c>
      <c r="W5" s="529">
        <v>5748</v>
      </c>
      <c r="X5" s="528">
        <v>549</v>
      </c>
      <c r="Y5" s="512">
        <v>6801</v>
      </c>
      <c r="Z5" s="511">
        <v>710</v>
      </c>
      <c r="AA5" s="510">
        <v>7912</v>
      </c>
    </row>
    <row r="6" spans="1:27" ht="27" customHeight="1" x14ac:dyDescent="0.15">
      <c r="A6" s="952" t="s">
        <v>132</v>
      </c>
      <c r="B6" s="953"/>
      <c r="C6" s="527">
        <v>292</v>
      </c>
      <c r="D6" s="517">
        <v>1077</v>
      </c>
      <c r="E6" s="516">
        <v>7634</v>
      </c>
      <c r="F6" s="524">
        <v>599</v>
      </c>
      <c r="G6" s="523">
        <v>4190</v>
      </c>
      <c r="H6" s="520">
        <v>435</v>
      </c>
      <c r="I6" s="523">
        <v>3174</v>
      </c>
      <c r="J6" s="522">
        <v>34</v>
      </c>
      <c r="K6" s="521">
        <v>256</v>
      </c>
      <c r="L6" s="520">
        <v>9</v>
      </c>
      <c r="M6" s="519">
        <v>14</v>
      </c>
      <c r="O6" s="952" t="s">
        <v>132</v>
      </c>
      <c r="P6" s="953"/>
      <c r="Q6" s="518">
        <v>292</v>
      </c>
      <c r="R6" s="517">
        <v>1724</v>
      </c>
      <c r="S6" s="516">
        <v>16704</v>
      </c>
      <c r="T6" s="515">
        <v>23</v>
      </c>
      <c r="U6" s="514">
        <v>202</v>
      </c>
      <c r="V6" s="511">
        <v>584</v>
      </c>
      <c r="W6" s="514">
        <v>5504</v>
      </c>
      <c r="X6" s="513">
        <v>527</v>
      </c>
      <c r="Y6" s="512">
        <v>6502</v>
      </c>
      <c r="Z6" s="511">
        <v>590</v>
      </c>
      <c r="AA6" s="510">
        <v>4496</v>
      </c>
    </row>
    <row r="7" spans="1:27" ht="27" customHeight="1" x14ac:dyDescent="0.15">
      <c r="A7" s="952" t="s">
        <v>131</v>
      </c>
      <c r="B7" s="953"/>
      <c r="C7" s="518">
        <v>289</v>
      </c>
      <c r="D7" s="517">
        <v>1538</v>
      </c>
      <c r="E7" s="516">
        <v>16570</v>
      </c>
      <c r="F7" s="515">
        <v>701</v>
      </c>
      <c r="G7" s="514">
        <v>7931</v>
      </c>
      <c r="H7" s="511">
        <v>669</v>
      </c>
      <c r="I7" s="514">
        <v>7299</v>
      </c>
      <c r="J7" s="513">
        <v>140</v>
      </c>
      <c r="K7" s="512">
        <v>1284</v>
      </c>
      <c r="L7" s="511">
        <v>28</v>
      </c>
      <c r="M7" s="510">
        <v>56</v>
      </c>
      <c r="O7" s="952" t="s">
        <v>323</v>
      </c>
      <c r="P7" s="953"/>
      <c r="Q7" s="518">
        <v>289</v>
      </c>
      <c r="R7" s="517">
        <v>1795</v>
      </c>
      <c r="S7" s="516">
        <v>23566</v>
      </c>
      <c r="T7" s="515">
        <v>39</v>
      </c>
      <c r="U7" s="514">
        <v>354</v>
      </c>
      <c r="V7" s="511">
        <v>658</v>
      </c>
      <c r="W7" s="514">
        <v>7289</v>
      </c>
      <c r="X7" s="513">
        <v>610</v>
      </c>
      <c r="Y7" s="512">
        <v>10067</v>
      </c>
      <c r="Z7" s="511">
        <v>488</v>
      </c>
      <c r="AA7" s="510">
        <v>5856</v>
      </c>
    </row>
    <row r="8" spans="1:27" ht="27" customHeight="1" x14ac:dyDescent="0.15">
      <c r="A8" s="952" t="s">
        <v>380</v>
      </c>
      <c r="B8" s="953"/>
      <c r="C8" s="527">
        <v>294</v>
      </c>
      <c r="D8" s="526">
        <v>1718</v>
      </c>
      <c r="E8" s="525">
        <v>24683</v>
      </c>
      <c r="F8" s="524">
        <v>699</v>
      </c>
      <c r="G8" s="523">
        <v>10383</v>
      </c>
      <c r="H8" s="520">
        <v>620</v>
      </c>
      <c r="I8" s="523">
        <v>8936</v>
      </c>
      <c r="J8" s="522">
        <v>381</v>
      </c>
      <c r="K8" s="521">
        <v>5318</v>
      </c>
      <c r="L8" s="520">
        <v>18</v>
      </c>
      <c r="M8" s="519">
        <v>46</v>
      </c>
      <c r="O8" s="952" t="s">
        <v>322</v>
      </c>
      <c r="P8" s="953"/>
      <c r="Q8" s="518">
        <v>294</v>
      </c>
      <c r="R8" s="517">
        <v>1733</v>
      </c>
      <c r="S8" s="516">
        <v>30724</v>
      </c>
      <c r="T8" s="515">
        <v>84</v>
      </c>
      <c r="U8" s="514">
        <v>938</v>
      </c>
      <c r="V8" s="511">
        <v>717</v>
      </c>
      <c r="W8" s="514">
        <v>10268</v>
      </c>
      <c r="X8" s="513">
        <v>608</v>
      </c>
      <c r="Y8" s="512">
        <v>13628</v>
      </c>
      <c r="Z8" s="511">
        <v>324</v>
      </c>
      <c r="AA8" s="510">
        <v>5890</v>
      </c>
    </row>
    <row r="9" spans="1:27" ht="27" customHeight="1" x14ac:dyDescent="0.15">
      <c r="A9" s="944" t="s">
        <v>381</v>
      </c>
      <c r="B9" s="945"/>
      <c r="C9" s="600">
        <v>291</v>
      </c>
      <c r="D9" s="601">
        <f>SUM(F9,H9,J9,L9)</f>
        <v>1435</v>
      </c>
      <c r="E9" s="602">
        <f>SUM(G9,I9,K9,M9)</f>
        <v>12549</v>
      </c>
      <c r="F9" s="603">
        <v>523</v>
      </c>
      <c r="G9" s="604">
        <v>4553</v>
      </c>
      <c r="H9" s="605">
        <v>614</v>
      </c>
      <c r="I9" s="604">
        <v>5130</v>
      </c>
      <c r="J9" s="606">
        <v>297</v>
      </c>
      <c r="K9" s="607">
        <v>2864</v>
      </c>
      <c r="L9" s="605">
        <v>1</v>
      </c>
      <c r="M9" s="602">
        <v>2</v>
      </c>
      <c r="O9" s="960" t="s">
        <v>391</v>
      </c>
      <c r="P9" s="961"/>
      <c r="Q9" s="608">
        <v>291</v>
      </c>
      <c r="R9" s="609">
        <f>SUM(T9,V9,X9,Z9)</f>
        <v>1069</v>
      </c>
      <c r="S9" s="602">
        <f>SUM(U9,W9,Y9,AA9)</f>
        <v>18395</v>
      </c>
      <c r="T9" s="610">
        <v>83</v>
      </c>
      <c r="U9" s="611">
        <v>1141</v>
      </c>
      <c r="V9" s="612">
        <v>584</v>
      </c>
      <c r="W9" s="611">
        <v>7141</v>
      </c>
      <c r="X9" s="613">
        <v>340</v>
      </c>
      <c r="Y9" s="614">
        <v>8873</v>
      </c>
      <c r="Z9" s="612">
        <v>62</v>
      </c>
      <c r="AA9" s="615">
        <v>1240</v>
      </c>
    </row>
    <row r="10" spans="1:27" x14ac:dyDescent="0.15">
      <c r="A10" s="504"/>
      <c r="B10" s="504"/>
      <c r="K10" s="503"/>
      <c r="M10" s="508" t="s">
        <v>321</v>
      </c>
      <c r="O10" s="509"/>
      <c r="P10" s="505"/>
      <c r="Y10" s="503"/>
      <c r="AA10" s="508" t="s">
        <v>321</v>
      </c>
    </row>
    <row r="11" spans="1:27" x14ac:dyDescent="0.15">
      <c r="F11" s="507"/>
      <c r="O11" s="962"/>
      <c r="P11" s="962"/>
      <c r="Q11" s="506"/>
      <c r="R11" s="959"/>
      <c r="S11" s="959"/>
      <c r="T11" s="959"/>
      <c r="U11" s="959"/>
      <c r="V11" s="959"/>
      <c r="W11" s="959"/>
      <c r="X11" s="959"/>
      <c r="Y11" s="959"/>
      <c r="Z11" s="959"/>
      <c r="AA11" s="959"/>
    </row>
    <row r="12" spans="1:27" x14ac:dyDescent="0.15">
      <c r="O12" s="505"/>
      <c r="P12" s="504"/>
      <c r="Y12" s="503"/>
      <c r="AA12" s="502"/>
    </row>
  </sheetData>
  <mergeCells count="32">
    <mergeCell ref="Z11:AA11"/>
    <mergeCell ref="V3:W3"/>
    <mergeCell ref="X3:Y3"/>
    <mergeCell ref="Z3:AA3"/>
    <mergeCell ref="O7:P7"/>
    <mergeCell ref="X11:Y11"/>
    <mergeCell ref="O9:P9"/>
    <mergeCell ref="O11:P11"/>
    <mergeCell ref="T11:U11"/>
    <mergeCell ref="V11:W11"/>
    <mergeCell ref="O5:P5"/>
    <mergeCell ref="Q3:Q4"/>
    <mergeCell ref="O3:P4"/>
    <mergeCell ref="R11:S11"/>
    <mergeCell ref="R3:S3"/>
    <mergeCell ref="O8:P8"/>
    <mergeCell ref="O1:AA1"/>
    <mergeCell ref="L3:M3"/>
    <mergeCell ref="A9:B9"/>
    <mergeCell ref="A3:B4"/>
    <mergeCell ref="T3:U3"/>
    <mergeCell ref="O6:P6"/>
    <mergeCell ref="A5:B5"/>
    <mergeCell ref="A7:B7"/>
    <mergeCell ref="C3:C4"/>
    <mergeCell ref="J3:K3"/>
    <mergeCell ref="A8:B8"/>
    <mergeCell ref="D3:E3"/>
    <mergeCell ref="F3:G3"/>
    <mergeCell ref="A1:M1"/>
    <mergeCell ref="A6:B6"/>
    <mergeCell ref="H3:I3"/>
  </mergeCells>
  <phoneticPr fontId="19"/>
  <pageMargins left="0.47244094488188981" right="0.47244094488188981" top="0.98425196850393704" bottom="0.98425196850393704" header="0.51181102362204722" footer="0.51181102362204722"/>
  <pageSetup paperSize="9" scale="94" orientation="portrait" r:id="rId1"/>
  <headerFooter alignWithMargins="0"/>
  <colBreaks count="1" manualBreakCount="1">
    <brk id="13" max="9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4D6E-EEBE-41EC-9F1B-E78F4650D828}">
  <sheetPr>
    <tabColor rgb="FF00B050"/>
  </sheetPr>
  <dimension ref="A1:Y11"/>
  <sheetViews>
    <sheetView showGridLines="0" tabSelected="1" zoomScale="85" zoomScaleNormal="85" zoomScaleSheetLayoutView="100" workbookViewId="0">
      <selection activeCell="I13" sqref="I13"/>
    </sheetView>
  </sheetViews>
  <sheetFormatPr defaultRowHeight="33" customHeight="1" x14ac:dyDescent="0.15"/>
  <cols>
    <col min="1" max="1" width="7.125" style="1" customWidth="1"/>
    <col min="2" max="2" width="6.75" style="2" bestFit="1" customWidth="1"/>
    <col min="3" max="8" width="6" style="2" bestFit="1" customWidth="1"/>
    <col min="9" max="9" width="5.5" style="2" bestFit="1" customWidth="1"/>
    <col min="10" max="11" width="6.75" style="2" bestFit="1" customWidth="1"/>
    <col min="12" max="12" width="9" style="2" bestFit="1" customWidth="1"/>
    <col min="13" max="13" width="7.625" style="2" customWidth="1"/>
    <col min="14" max="14" width="6.875" style="2" customWidth="1"/>
    <col min="15" max="15" width="6.75" style="443" bestFit="1" customWidth="1"/>
    <col min="16" max="16" width="10.625" style="2" customWidth="1"/>
    <col min="17" max="17" width="6.75" style="2" bestFit="1" customWidth="1"/>
    <col min="18" max="18" width="6" style="2" bestFit="1" customWidth="1"/>
    <col min="19" max="19" width="10.625" style="2" customWidth="1"/>
    <col min="20" max="20" width="6.75" style="2" bestFit="1" customWidth="1"/>
    <col min="21" max="21" width="6.125" style="2" customWidth="1"/>
    <col min="22" max="22" width="9" style="2" bestFit="1" customWidth="1"/>
    <col min="23" max="23" width="6.75" style="2" bestFit="1" customWidth="1"/>
    <col min="24" max="24" width="5" style="2" customWidth="1"/>
    <col min="25" max="25" width="10.625" style="2" customWidth="1"/>
    <col min="26" max="16384" width="9" style="2"/>
  </cols>
  <sheetData>
    <row r="1" spans="1:25" ht="21" customHeight="1" x14ac:dyDescent="0.2">
      <c r="A1" s="499"/>
      <c r="B1" s="499"/>
      <c r="C1" s="499"/>
      <c r="D1" s="499"/>
      <c r="E1" s="499"/>
      <c r="F1" s="499"/>
      <c r="G1" s="499"/>
      <c r="H1" s="499"/>
      <c r="I1" s="499"/>
      <c r="M1" s="500" t="s">
        <v>320</v>
      </c>
      <c r="N1" s="499" t="s">
        <v>319</v>
      </c>
    </row>
    <row r="2" spans="1:25" ht="13.5" customHeight="1" x14ac:dyDescent="0.15">
      <c r="J2" s="326"/>
      <c r="K2" s="326"/>
      <c r="L2" s="970"/>
      <c r="M2" s="970"/>
      <c r="N2" s="326"/>
      <c r="O2" s="326"/>
      <c r="P2" s="326"/>
      <c r="Q2" s="11"/>
      <c r="R2" s="11"/>
      <c r="S2" s="11"/>
      <c r="T2" s="11"/>
      <c r="U2" s="11"/>
      <c r="V2" s="11"/>
      <c r="W2" s="11"/>
      <c r="X2" s="11"/>
      <c r="Y2" s="13" t="s">
        <v>318</v>
      </c>
    </row>
    <row r="3" spans="1:25" s="1" customFormat="1" ht="16.5" customHeight="1" x14ac:dyDescent="0.15">
      <c r="A3" s="980" t="s">
        <v>317</v>
      </c>
      <c r="B3" s="987" t="s">
        <v>316</v>
      </c>
      <c r="C3" s="968"/>
      <c r="D3" s="968"/>
      <c r="E3" s="968"/>
      <c r="F3" s="968"/>
      <c r="G3" s="968"/>
      <c r="H3" s="968"/>
      <c r="I3" s="969"/>
      <c r="J3" s="966" t="s">
        <v>315</v>
      </c>
      <c r="K3" s="967"/>
      <c r="L3" s="967"/>
      <c r="M3" s="967"/>
      <c r="N3" s="968" t="s">
        <v>314</v>
      </c>
      <c r="O3" s="968"/>
      <c r="P3" s="968"/>
      <c r="Q3" s="968"/>
      <c r="R3" s="968"/>
      <c r="S3" s="968"/>
      <c r="T3" s="968"/>
      <c r="U3" s="968"/>
      <c r="V3" s="968"/>
      <c r="W3" s="968"/>
      <c r="X3" s="968"/>
      <c r="Y3" s="969"/>
    </row>
    <row r="4" spans="1:25" s="1" customFormat="1" ht="16.5" customHeight="1" x14ac:dyDescent="0.15">
      <c r="A4" s="981"/>
      <c r="B4" s="986" t="s">
        <v>313</v>
      </c>
      <c r="C4" s="988" t="s">
        <v>312</v>
      </c>
      <c r="D4" s="988" t="s">
        <v>311</v>
      </c>
      <c r="E4" s="988" t="s">
        <v>310</v>
      </c>
      <c r="F4" s="990" t="s">
        <v>309</v>
      </c>
      <c r="G4" s="983" t="s">
        <v>308</v>
      </c>
      <c r="H4" s="832"/>
      <c r="I4" s="984" t="s">
        <v>307</v>
      </c>
      <c r="J4" s="963" t="s">
        <v>306</v>
      </c>
      <c r="K4" s="964"/>
      <c r="L4" s="964"/>
      <c r="M4" s="965"/>
      <c r="N4" s="977" t="s">
        <v>305</v>
      </c>
      <c r="O4" s="978"/>
      <c r="P4" s="979"/>
      <c r="Q4" s="974" t="s">
        <v>304</v>
      </c>
      <c r="R4" s="975"/>
      <c r="S4" s="976"/>
      <c r="T4" s="974" t="s">
        <v>303</v>
      </c>
      <c r="U4" s="975"/>
      <c r="V4" s="976"/>
      <c r="W4" s="971" t="s">
        <v>302</v>
      </c>
      <c r="X4" s="972"/>
      <c r="Y4" s="973"/>
    </row>
    <row r="5" spans="1:25" s="225" customFormat="1" ht="25.5" customHeight="1" x14ac:dyDescent="0.15">
      <c r="A5" s="982"/>
      <c r="B5" s="824"/>
      <c r="C5" s="989"/>
      <c r="D5" s="989"/>
      <c r="E5" s="989"/>
      <c r="F5" s="991"/>
      <c r="G5" s="62" t="s">
        <v>301</v>
      </c>
      <c r="H5" s="63" t="s">
        <v>300</v>
      </c>
      <c r="I5" s="985"/>
      <c r="J5" s="498" t="s">
        <v>297</v>
      </c>
      <c r="K5" s="496" t="s">
        <v>296</v>
      </c>
      <c r="L5" s="496" t="s">
        <v>298</v>
      </c>
      <c r="M5" s="133" t="s">
        <v>299</v>
      </c>
      <c r="N5" s="497" t="s">
        <v>297</v>
      </c>
      <c r="O5" s="496" t="s">
        <v>296</v>
      </c>
      <c r="P5" s="495" t="s">
        <v>298</v>
      </c>
      <c r="Q5" s="494" t="s">
        <v>297</v>
      </c>
      <c r="R5" s="50" t="s">
        <v>296</v>
      </c>
      <c r="S5" s="493" t="s">
        <v>298</v>
      </c>
      <c r="T5" s="494" t="s">
        <v>297</v>
      </c>
      <c r="U5" s="50" t="s">
        <v>296</v>
      </c>
      <c r="V5" s="493" t="s">
        <v>298</v>
      </c>
      <c r="W5" s="494" t="s">
        <v>297</v>
      </c>
      <c r="X5" s="50" t="s">
        <v>296</v>
      </c>
      <c r="Y5" s="493" t="s">
        <v>295</v>
      </c>
    </row>
    <row r="6" spans="1:25" ht="28.5" customHeight="1" x14ac:dyDescent="0.15">
      <c r="A6" s="480" t="s">
        <v>294</v>
      </c>
      <c r="B6" s="479">
        <v>2032</v>
      </c>
      <c r="C6" s="478">
        <v>8</v>
      </c>
      <c r="D6" s="478">
        <v>2</v>
      </c>
      <c r="E6" s="478">
        <v>28</v>
      </c>
      <c r="F6" s="477">
        <v>1994</v>
      </c>
      <c r="G6" s="476">
        <v>843</v>
      </c>
      <c r="H6" s="475">
        <v>1189</v>
      </c>
      <c r="I6" s="475">
        <v>9.2363636363636363</v>
      </c>
      <c r="J6" s="492">
        <v>474</v>
      </c>
      <c r="K6" s="490">
        <v>6264</v>
      </c>
      <c r="L6" s="490">
        <v>5344700</v>
      </c>
      <c r="M6" s="491">
        <v>0</v>
      </c>
      <c r="N6" s="490">
        <v>299</v>
      </c>
      <c r="O6" s="490">
        <v>4442</v>
      </c>
      <c r="P6" s="489">
        <v>2225400</v>
      </c>
      <c r="Q6" s="488">
        <v>165</v>
      </c>
      <c r="R6" s="485">
        <v>1638</v>
      </c>
      <c r="S6" s="487">
        <v>1419600</v>
      </c>
      <c r="T6" s="486">
        <v>0</v>
      </c>
      <c r="U6" s="485">
        <v>0</v>
      </c>
      <c r="V6" s="484">
        <v>0</v>
      </c>
      <c r="W6" s="483">
        <v>10</v>
      </c>
      <c r="X6" s="482">
        <v>184</v>
      </c>
      <c r="Y6" s="481">
        <v>1699700</v>
      </c>
    </row>
    <row r="7" spans="1:25" ht="28.5" customHeight="1" x14ac:dyDescent="0.15">
      <c r="A7" s="480" t="s">
        <v>293</v>
      </c>
      <c r="B7" s="479">
        <v>2894</v>
      </c>
      <c r="C7" s="478">
        <v>0</v>
      </c>
      <c r="D7" s="478">
        <v>22</v>
      </c>
      <c r="E7" s="478">
        <v>60</v>
      </c>
      <c r="F7" s="477">
        <v>2812</v>
      </c>
      <c r="G7" s="476">
        <v>1039</v>
      </c>
      <c r="H7" s="475">
        <v>1855</v>
      </c>
      <c r="I7" s="475">
        <v>8.7329192546583858</v>
      </c>
      <c r="J7" s="474">
        <v>567</v>
      </c>
      <c r="K7" s="472">
        <v>9532</v>
      </c>
      <c r="L7" s="472">
        <v>6516900</v>
      </c>
      <c r="M7" s="473">
        <v>0</v>
      </c>
      <c r="N7" s="472">
        <v>368</v>
      </c>
      <c r="O7" s="472">
        <v>6872</v>
      </c>
      <c r="P7" s="471">
        <v>2861600</v>
      </c>
      <c r="Q7" s="470">
        <v>182</v>
      </c>
      <c r="R7" s="467">
        <v>2426</v>
      </c>
      <c r="S7" s="469">
        <v>1685400</v>
      </c>
      <c r="T7" s="468">
        <v>0</v>
      </c>
      <c r="U7" s="467">
        <v>0</v>
      </c>
      <c r="V7" s="466">
        <v>0</v>
      </c>
      <c r="W7" s="465">
        <v>17</v>
      </c>
      <c r="X7" s="464">
        <v>234</v>
      </c>
      <c r="Y7" s="463">
        <v>1969900</v>
      </c>
    </row>
    <row r="8" spans="1:25" ht="28.5" customHeight="1" x14ac:dyDescent="0.15">
      <c r="A8" s="462" t="s">
        <v>292</v>
      </c>
      <c r="B8" s="459">
        <v>2928</v>
      </c>
      <c r="C8" s="461">
        <v>9</v>
      </c>
      <c r="D8" s="461">
        <v>15</v>
      </c>
      <c r="E8" s="461">
        <v>45</v>
      </c>
      <c r="F8" s="460">
        <v>2859</v>
      </c>
      <c r="G8" s="459">
        <v>1219</v>
      </c>
      <c r="H8" s="458">
        <v>1709</v>
      </c>
      <c r="I8" s="458">
        <v>8</v>
      </c>
      <c r="J8" s="457">
        <v>786</v>
      </c>
      <c r="K8" s="455">
        <v>13919</v>
      </c>
      <c r="L8" s="455">
        <v>7546700</v>
      </c>
      <c r="M8" s="456">
        <v>18900</v>
      </c>
      <c r="N8" s="455">
        <v>483</v>
      </c>
      <c r="O8" s="455">
        <v>10199</v>
      </c>
      <c r="P8" s="454">
        <v>3563700</v>
      </c>
      <c r="Q8" s="453">
        <v>204</v>
      </c>
      <c r="R8" s="450">
        <v>2795</v>
      </c>
      <c r="S8" s="452">
        <v>1896000</v>
      </c>
      <c r="T8" s="451">
        <v>92</v>
      </c>
      <c r="U8" s="450">
        <v>617</v>
      </c>
      <c r="V8" s="449">
        <v>417900</v>
      </c>
      <c r="W8" s="448">
        <v>7</v>
      </c>
      <c r="X8" s="447">
        <v>308</v>
      </c>
      <c r="Y8" s="446">
        <v>1669100</v>
      </c>
    </row>
    <row r="9" spans="1:25" ht="28.5" customHeight="1" x14ac:dyDescent="0.15">
      <c r="A9" s="462" t="s">
        <v>392</v>
      </c>
      <c r="B9" s="459">
        <v>2974</v>
      </c>
      <c r="C9" s="461">
        <v>1</v>
      </c>
      <c r="D9" s="461">
        <v>8</v>
      </c>
      <c r="E9" s="461">
        <v>62</v>
      </c>
      <c r="F9" s="460">
        <v>2903</v>
      </c>
      <c r="G9" s="459">
        <v>1409</v>
      </c>
      <c r="H9" s="458">
        <v>1565</v>
      </c>
      <c r="I9" s="458">
        <v>8.3419540229885065</v>
      </c>
      <c r="J9" s="457">
        <v>826</v>
      </c>
      <c r="K9" s="455">
        <v>12737</v>
      </c>
      <c r="L9" s="455">
        <v>6857450</v>
      </c>
      <c r="M9" s="456">
        <v>70800</v>
      </c>
      <c r="N9" s="455">
        <v>445</v>
      </c>
      <c r="O9" s="455">
        <v>8432</v>
      </c>
      <c r="P9" s="454">
        <v>3703950</v>
      </c>
      <c r="Q9" s="453">
        <v>181</v>
      </c>
      <c r="R9" s="450">
        <v>2625</v>
      </c>
      <c r="S9" s="452">
        <v>1995400</v>
      </c>
      <c r="T9" s="451">
        <v>200</v>
      </c>
      <c r="U9" s="450">
        <v>1680</v>
      </c>
      <c r="V9" s="449">
        <v>1158100</v>
      </c>
      <c r="W9" s="448">
        <v>13</v>
      </c>
      <c r="X9" s="447">
        <v>243</v>
      </c>
      <c r="Y9" s="446">
        <v>1376400</v>
      </c>
    </row>
    <row r="10" spans="1:25" ht="28.5" customHeight="1" x14ac:dyDescent="0.15">
      <c r="A10" s="64" t="s">
        <v>393</v>
      </c>
      <c r="B10" s="639">
        <f>SUM(C10:F10)</f>
        <v>3154</v>
      </c>
      <c r="C10" s="640">
        <v>42</v>
      </c>
      <c r="D10" s="640">
        <v>3</v>
      </c>
      <c r="E10" s="640">
        <v>44</v>
      </c>
      <c r="F10" s="641">
        <v>3065</v>
      </c>
      <c r="G10" s="642">
        <v>1537</v>
      </c>
      <c r="H10" s="643">
        <v>1617</v>
      </c>
      <c r="I10" s="643">
        <f>F10/(365-(12+6))</f>
        <v>8.8328530259365987</v>
      </c>
      <c r="J10" s="644">
        <f>N10+Q10+T10</f>
        <v>768</v>
      </c>
      <c r="K10" s="644">
        <f>O10+R10+U10</f>
        <v>11571</v>
      </c>
      <c r="L10" s="644">
        <f>P10+S10+V10</f>
        <v>6043400</v>
      </c>
      <c r="M10" s="645">
        <v>130000</v>
      </c>
      <c r="N10" s="646">
        <v>440</v>
      </c>
      <c r="O10" s="647">
        <v>8104</v>
      </c>
      <c r="P10" s="648">
        <f>3725500-M10</f>
        <v>3595500</v>
      </c>
      <c r="Q10" s="649">
        <v>121</v>
      </c>
      <c r="R10" s="650">
        <v>1917</v>
      </c>
      <c r="S10" s="651">
        <v>1329000</v>
      </c>
      <c r="T10" s="652">
        <v>207</v>
      </c>
      <c r="U10" s="650">
        <v>1550</v>
      </c>
      <c r="V10" s="653">
        <v>1118900</v>
      </c>
      <c r="W10" s="654">
        <v>12</v>
      </c>
      <c r="X10" s="655">
        <f>131+68</f>
        <v>199</v>
      </c>
      <c r="Y10" s="656">
        <f>1572000+81600</f>
        <v>1653600</v>
      </c>
    </row>
    <row r="11" spans="1:25" ht="13.5" x14ac:dyDescent="0.15">
      <c r="A11" s="88" t="s">
        <v>291</v>
      </c>
      <c r="I11" s="445"/>
      <c r="J11" s="358"/>
      <c r="K11" s="358"/>
      <c r="L11" s="358"/>
      <c r="M11" s="358"/>
      <c r="N11" s="358"/>
      <c r="O11" s="358"/>
      <c r="P11" s="326"/>
      <c r="Q11" s="11"/>
      <c r="R11" s="11"/>
      <c r="S11" s="11"/>
      <c r="T11" s="11"/>
      <c r="U11" s="11"/>
      <c r="V11" s="11"/>
      <c r="W11" s="11"/>
      <c r="X11" s="11"/>
      <c r="Y11" s="444" t="s">
        <v>290</v>
      </c>
    </row>
  </sheetData>
  <mergeCells count="17">
    <mergeCell ref="A3:A5"/>
    <mergeCell ref="G4:H4"/>
    <mergeCell ref="I4:I5"/>
    <mergeCell ref="B4:B5"/>
    <mergeCell ref="B3:I3"/>
    <mergeCell ref="C4:C5"/>
    <mergeCell ref="D4:D5"/>
    <mergeCell ref="E4:E5"/>
    <mergeCell ref="F4:F5"/>
    <mergeCell ref="J4:M4"/>
    <mergeCell ref="J3:M3"/>
    <mergeCell ref="N3:Y3"/>
    <mergeCell ref="L2:M2"/>
    <mergeCell ref="W4:Y4"/>
    <mergeCell ref="T4:V4"/>
    <mergeCell ref="Q4:S4"/>
    <mergeCell ref="N4:P4"/>
  </mergeCells>
  <phoneticPr fontId="19"/>
  <pageMargins left="0.7" right="0.7" top="0.75" bottom="0.75" header="0.3" footer="0.3"/>
  <pageSetup paperSize="9" scale="85" orientation="portrait" r:id="rId1"/>
  <colBreaks count="1" manualBreakCount="1">
    <brk id="13" max="1048575" man="1"/>
  </colBreaks>
  <ignoredErrors>
    <ignoredError sqref="B1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899A-C0C6-4D59-9CAE-16B4322EF164}">
  <sheetPr>
    <tabColor rgb="FF00B050"/>
  </sheetPr>
  <dimension ref="A1:N15"/>
  <sheetViews>
    <sheetView showGridLines="0" zoomScaleNormal="100" zoomScaleSheetLayoutView="100" workbookViewId="0">
      <selection activeCell="G11" sqref="G11"/>
    </sheetView>
  </sheetViews>
  <sheetFormatPr defaultRowHeight="13.5" x14ac:dyDescent="0.15"/>
  <cols>
    <col min="1" max="1" width="10.25" style="1" bestFit="1" customWidth="1"/>
    <col min="2" max="2" width="6.75" style="2" bestFit="1" customWidth="1"/>
    <col min="3" max="3" width="10.25" style="2" customWidth="1"/>
    <col min="4" max="4" width="6.75" style="2" bestFit="1" customWidth="1"/>
    <col min="5" max="5" width="10.25" style="2" bestFit="1" customWidth="1"/>
    <col min="6" max="6" width="6" style="2" bestFit="1" customWidth="1"/>
    <col min="7" max="7" width="9.375" style="2" bestFit="1" customWidth="1"/>
    <col min="8" max="8" width="6" style="2" bestFit="1" customWidth="1"/>
    <col min="9" max="9" width="7.625" style="2" customWidth="1"/>
    <col min="10" max="10" width="6" style="2" bestFit="1" customWidth="1"/>
    <col min="11" max="11" width="9.5" style="2" customWidth="1"/>
    <col min="12" max="12" width="4.625" style="2" customWidth="1"/>
    <col min="13" max="13" width="6.125" style="2" customWidth="1"/>
    <col min="14" max="15" width="9.25" style="2" bestFit="1" customWidth="1"/>
    <col min="16" max="16384" width="9" style="2"/>
  </cols>
  <sheetData>
    <row r="1" spans="1:14" ht="21" x14ac:dyDescent="0.15">
      <c r="A1" s="700" t="s">
        <v>94</v>
      </c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22"/>
      <c r="M1" s="22"/>
      <c r="N1" s="76"/>
    </row>
    <row r="2" spans="1:14" x14ac:dyDescent="0.15">
      <c r="B2" s="1"/>
      <c r="C2" s="1"/>
      <c r="D2" s="1"/>
      <c r="E2" s="1"/>
      <c r="F2" s="1"/>
      <c r="G2" s="1"/>
      <c r="K2" s="77" t="s">
        <v>95</v>
      </c>
    </row>
    <row r="3" spans="1:14" s="1" customFormat="1" ht="20.100000000000001" customHeight="1" x14ac:dyDescent="0.15">
      <c r="A3" s="715"/>
      <c r="B3" s="718" t="s">
        <v>96</v>
      </c>
      <c r="C3" s="719"/>
      <c r="D3" s="720"/>
      <c r="E3" s="720"/>
      <c r="F3" s="720"/>
      <c r="G3" s="720"/>
      <c r="H3" s="720"/>
      <c r="I3" s="720"/>
      <c r="J3" s="720"/>
      <c r="K3" s="721"/>
    </row>
    <row r="4" spans="1:14" s="1" customFormat="1" ht="20.100000000000001" customHeight="1" x14ac:dyDescent="0.15">
      <c r="A4" s="716"/>
      <c r="B4" s="722" t="s">
        <v>4</v>
      </c>
      <c r="C4" s="723"/>
      <c r="D4" s="724" t="s">
        <v>97</v>
      </c>
      <c r="E4" s="724"/>
      <c r="F4" s="724" t="s">
        <v>98</v>
      </c>
      <c r="G4" s="724"/>
      <c r="H4" s="724" t="s">
        <v>99</v>
      </c>
      <c r="I4" s="724"/>
      <c r="J4" s="724" t="s">
        <v>100</v>
      </c>
      <c r="K4" s="725"/>
    </row>
    <row r="5" spans="1:14" s="1" customFormat="1" ht="20.100000000000001" customHeight="1" x14ac:dyDescent="0.15">
      <c r="A5" s="717"/>
      <c r="B5" s="78" t="s">
        <v>101</v>
      </c>
      <c r="C5" s="79" t="s">
        <v>102</v>
      </c>
      <c r="D5" s="79" t="s">
        <v>101</v>
      </c>
      <c r="E5" s="79" t="s">
        <v>102</v>
      </c>
      <c r="F5" s="79" t="s">
        <v>101</v>
      </c>
      <c r="G5" s="79" t="s">
        <v>102</v>
      </c>
      <c r="H5" s="79" t="s">
        <v>101</v>
      </c>
      <c r="I5" s="79" t="s">
        <v>102</v>
      </c>
      <c r="J5" s="79" t="s">
        <v>101</v>
      </c>
      <c r="K5" s="80" t="s">
        <v>102</v>
      </c>
    </row>
    <row r="6" spans="1:14" s="3" customFormat="1" ht="20.100000000000001" customHeight="1" x14ac:dyDescent="0.15">
      <c r="A6" s="12" t="s">
        <v>3</v>
      </c>
      <c r="B6" s="81">
        <v>20997</v>
      </c>
      <c r="C6" s="82">
        <v>13091277</v>
      </c>
      <c r="D6" s="82">
        <v>18670</v>
      </c>
      <c r="E6" s="82">
        <v>11113109</v>
      </c>
      <c r="F6" s="82">
        <v>2092</v>
      </c>
      <c r="G6" s="82">
        <v>1807727</v>
      </c>
      <c r="H6" s="82">
        <v>228</v>
      </c>
      <c r="I6" s="82">
        <v>168446</v>
      </c>
      <c r="J6" s="82">
        <v>7</v>
      </c>
      <c r="K6" s="83">
        <v>1995</v>
      </c>
      <c r="L6" s="84"/>
      <c r="M6" s="84"/>
    </row>
    <row r="7" spans="1:14" s="3" customFormat="1" ht="20.100000000000001" customHeight="1" x14ac:dyDescent="0.15">
      <c r="A7" s="12" t="s">
        <v>74</v>
      </c>
      <c r="B7" s="81">
        <v>21404</v>
      </c>
      <c r="C7" s="82">
        <v>13298043</v>
      </c>
      <c r="D7" s="82">
        <v>19030</v>
      </c>
      <c r="E7" s="82">
        <v>11285683</v>
      </c>
      <c r="F7" s="82">
        <v>2125</v>
      </c>
      <c r="G7" s="82">
        <v>1830361</v>
      </c>
      <c r="H7" s="82">
        <v>240</v>
      </c>
      <c r="I7" s="82">
        <v>179360</v>
      </c>
      <c r="J7" s="82">
        <v>9</v>
      </c>
      <c r="K7" s="83">
        <v>2639</v>
      </c>
      <c r="L7" s="84"/>
      <c r="M7" s="84"/>
    </row>
    <row r="8" spans="1:14" s="3" customFormat="1" ht="20.100000000000001" customHeight="1" x14ac:dyDescent="0.15">
      <c r="A8" s="12" t="s">
        <v>80</v>
      </c>
      <c r="B8" s="81">
        <v>21795</v>
      </c>
      <c r="C8" s="82">
        <v>13426538</v>
      </c>
      <c r="D8" s="82">
        <v>19360</v>
      </c>
      <c r="E8" s="82">
        <v>11377444</v>
      </c>
      <c r="F8" s="82">
        <v>2191</v>
      </c>
      <c r="G8" s="82">
        <v>1873804</v>
      </c>
      <c r="H8" s="82">
        <v>234</v>
      </c>
      <c r="I8" s="82">
        <v>172712</v>
      </c>
      <c r="J8" s="82">
        <v>10</v>
      </c>
      <c r="K8" s="83">
        <v>2578</v>
      </c>
    </row>
    <row r="9" spans="1:14" s="3" customFormat="1" ht="20.100000000000001" customHeight="1" x14ac:dyDescent="0.15">
      <c r="A9" s="12" t="s">
        <v>376</v>
      </c>
      <c r="B9" s="81">
        <v>22211</v>
      </c>
      <c r="C9" s="82">
        <v>13910904</v>
      </c>
      <c r="D9" s="82">
        <v>19758</v>
      </c>
      <c r="E9" s="82">
        <v>11803123</v>
      </c>
      <c r="F9" s="82">
        <v>2227</v>
      </c>
      <c r="G9" s="82">
        <v>1941467</v>
      </c>
      <c r="H9" s="82">
        <v>217</v>
      </c>
      <c r="I9" s="82">
        <v>163785</v>
      </c>
      <c r="J9" s="82">
        <v>9</v>
      </c>
      <c r="K9" s="83">
        <v>2529</v>
      </c>
    </row>
    <row r="10" spans="1:14" s="3" customFormat="1" ht="19.5" customHeight="1" x14ac:dyDescent="0.15">
      <c r="A10" s="28" t="s">
        <v>377</v>
      </c>
      <c r="B10" s="85">
        <v>22538</v>
      </c>
      <c r="C10" s="617">
        <v>14453917</v>
      </c>
      <c r="D10" s="617">
        <v>20051</v>
      </c>
      <c r="E10" s="617">
        <v>12268934</v>
      </c>
      <c r="F10" s="617">
        <v>2249</v>
      </c>
      <c r="G10" s="617">
        <v>2007651</v>
      </c>
      <c r="H10" s="617">
        <v>225</v>
      </c>
      <c r="I10" s="617">
        <v>174651</v>
      </c>
      <c r="J10" s="617">
        <v>13</v>
      </c>
      <c r="K10" s="618">
        <v>2682</v>
      </c>
    </row>
    <row r="11" spans="1:14" x14ac:dyDescent="0.15">
      <c r="A11" s="11"/>
      <c r="B11" s="11"/>
      <c r="C11" s="11"/>
      <c r="D11" s="11"/>
      <c r="E11" s="11"/>
      <c r="F11" s="11"/>
      <c r="G11" s="11"/>
      <c r="H11" s="3"/>
      <c r="I11" s="3"/>
      <c r="J11" s="3"/>
      <c r="K11" s="13" t="s">
        <v>103</v>
      </c>
      <c r="L11" s="3"/>
    </row>
    <row r="12" spans="1:14" x14ac:dyDescent="0.15">
      <c r="B12" s="86"/>
    </row>
    <row r="15" spans="1:14" x14ac:dyDescent="0.15">
      <c r="E15" s="65"/>
    </row>
  </sheetData>
  <mergeCells count="8">
    <mergeCell ref="A1:K1"/>
    <mergeCell ref="A3:A5"/>
    <mergeCell ref="B3:K3"/>
    <mergeCell ref="B4:C4"/>
    <mergeCell ref="D4:E4"/>
    <mergeCell ref="F4:G4"/>
    <mergeCell ref="H4:I4"/>
    <mergeCell ref="J4:K4"/>
  </mergeCells>
  <phoneticPr fontId="19"/>
  <pageMargins left="0.75" right="0.38" top="1" bottom="1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00B050"/>
  </sheetPr>
  <dimension ref="A1:I15"/>
  <sheetViews>
    <sheetView showGridLines="0" zoomScaleNormal="100" zoomScaleSheetLayoutView="100" workbookViewId="0">
      <selection activeCell="F3" sqref="F3:G3"/>
    </sheetView>
  </sheetViews>
  <sheetFormatPr defaultRowHeight="13.5" x14ac:dyDescent="0.15"/>
  <cols>
    <col min="1" max="1" width="10.625" style="2" customWidth="1"/>
    <col min="2" max="8" width="9.375" style="2" customWidth="1"/>
    <col min="9" max="9" width="10" style="2" customWidth="1"/>
    <col min="10" max="16384" width="9" style="2"/>
  </cols>
  <sheetData>
    <row r="1" spans="1:9" ht="27.75" customHeight="1" x14ac:dyDescent="0.15">
      <c r="A1" s="700" t="s">
        <v>5</v>
      </c>
      <c r="B1" s="700"/>
      <c r="C1" s="700"/>
      <c r="D1" s="700"/>
      <c r="E1" s="700"/>
      <c r="F1" s="700"/>
      <c r="G1" s="700"/>
      <c r="H1" s="700"/>
      <c r="I1" s="700"/>
    </row>
    <row r="2" spans="1:9" ht="9.75" customHeight="1" x14ac:dyDescent="0.15">
      <c r="A2" s="1"/>
      <c r="B2" s="1"/>
      <c r="C2" s="1"/>
      <c r="D2" s="1"/>
      <c r="E2" s="1"/>
      <c r="F2" s="1"/>
      <c r="G2" s="1"/>
      <c r="H2" s="1"/>
      <c r="I2" s="14" t="s">
        <v>396</v>
      </c>
    </row>
    <row r="3" spans="1:9" ht="20.100000000000001" customHeight="1" x14ac:dyDescent="0.15">
      <c r="A3" s="726"/>
      <c r="B3" s="728" t="s">
        <v>6</v>
      </c>
      <c r="C3" s="729"/>
      <c r="D3" s="730" t="s">
        <v>7</v>
      </c>
      <c r="E3" s="729"/>
      <c r="F3" s="731" t="s">
        <v>395</v>
      </c>
      <c r="G3" s="731"/>
      <c r="H3" s="732" t="s">
        <v>8</v>
      </c>
      <c r="I3" s="734" t="s">
        <v>9</v>
      </c>
    </row>
    <row r="4" spans="1:9" ht="24.95" customHeight="1" x14ac:dyDescent="0.15">
      <c r="A4" s="727"/>
      <c r="B4" s="43" t="s">
        <v>10</v>
      </c>
      <c r="C4" s="44" t="s">
        <v>11</v>
      </c>
      <c r="D4" s="45" t="s">
        <v>12</v>
      </c>
      <c r="E4" s="44" t="s">
        <v>11</v>
      </c>
      <c r="F4" s="45" t="s">
        <v>13</v>
      </c>
      <c r="G4" s="45" t="s">
        <v>12</v>
      </c>
      <c r="H4" s="733"/>
      <c r="I4" s="735"/>
    </row>
    <row r="5" spans="1:9" s="3" customFormat="1" ht="20.100000000000001" customHeight="1" x14ac:dyDescent="0.15">
      <c r="A5" s="12" t="s">
        <v>3</v>
      </c>
      <c r="B5" s="659">
        <v>2007</v>
      </c>
      <c r="C5" s="660">
        <v>0.99950000000000006</v>
      </c>
      <c r="D5" s="661">
        <v>2622</v>
      </c>
      <c r="E5" s="660">
        <v>0.9819</v>
      </c>
      <c r="F5" s="659">
        <v>9</v>
      </c>
      <c r="G5" s="661">
        <v>11</v>
      </c>
      <c r="H5" s="661">
        <v>100042</v>
      </c>
      <c r="I5" s="662">
        <f>D5/H5*1000</f>
        <v>26.208992223266229</v>
      </c>
    </row>
    <row r="6" spans="1:9" s="3" customFormat="1" ht="20.100000000000001" customHeight="1" x14ac:dyDescent="0.15">
      <c r="A6" s="12" t="s">
        <v>74</v>
      </c>
      <c r="B6" s="659">
        <v>2017</v>
      </c>
      <c r="C6" s="663">
        <f t="shared" ref="C6:E8" si="0">B6/B5</f>
        <v>1.0049825610363727</v>
      </c>
      <c r="D6" s="661">
        <v>2599</v>
      </c>
      <c r="E6" s="663">
        <f t="shared" si="0"/>
        <v>0.99122807017543857</v>
      </c>
      <c r="F6" s="659">
        <v>6</v>
      </c>
      <c r="G6" s="661">
        <v>6</v>
      </c>
      <c r="H6" s="661">
        <v>99902</v>
      </c>
      <c r="I6" s="662">
        <f>D6/H6*1000</f>
        <v>26.015495185281573</v>
      </c>
    </row>
    <row r="7" spans="1:9" s="3" customFormat="1" ht="20.100000000000001" customHeight="1" x14ac:dyDescent="0.15">
      <c r="A7" s="12" t="s">
        <v>80</v>
      </c>
      <c r="B7" s="659">
        <v>2045</v>
      </c>
      <c r="C7" s="663">
        <f t="shared" si="0"/>
        <v>1.0138820029747149</v>
      </c>
      <c r="D7" s="661">
        <v>2587</v>
      </c>
      <c r="E7" s="663">
        <f t="shared" si="0"/>
        <v>0.99538283955367446</v>
      </c>
      <c r="F7" s="659">
        <v>6</v>
      </c>
      <c r="G7" s="661">
        <v>9</v>
      </c>
      <c r="H7" s="661">
        <v>99757</v>
      </c>
      <c r="I7" s="662">
        <f>D7/H7*1000</f>
        <v>25.933017231873453</v>
      </c>
    </row>
    <row r="8" spans="1:9" s="3" customFormat="1" ht="20.100000000000001" customHeight="1" x14ac:dyDescent="0.15">
      <c r="A8" s="12" t="s">
        <v>81</v>
      </c>
      <c r="B8" s="659">
        <v>2053</v>
      </c>
      <c r="C8" s="663">
        <f t="shared" si="0"/>
        <v>1.0039119804400978</v>
      </c>
      <c r="D8" s="661">
        <v>2586</v>
      </c>
      <c r="E8" s="663">
        <f t="shared" si="0"/>
        <v>0.99961345187475836</v>
      </c>
      <c r="F8" s="659">
        <v>13</v>
      </c>
      <c r="G8" s="661">
        <v>21</v>
      </c>
      <c r="H8" s="661">
        <v>100009</v>
      </c>
      <c r="I8" s="662">
        <f>D8/H8*1000</f>
        <v>25.857672809447148</v>
      </c>
    </row>
    <row r="9" spans="1:9" s="3" customFormat="1" ht="20.100000000000001" customHeight="1" x14ac:dyDescent="0.15">
      <c r="A9" s="28" t="s">
        <v>377</v>
      </c>
      <c r="B9" s="664">
        <v>2061</v>
      </c>
      <c r="C9" s="665">
        <f>B9/B8</f>
        <v>1.0038967364831952</v>
      </c>
      <c r="D9" s="666">
        <v>2538</v>
      </c>
      <c r="E9" s="665">
        <f>D9/D8</f>
        <v>0.9814385150812065</v>
      </c>
      <c r="F9" s="664">
        <v>12</v>
      </c>
      <c r="G9" s="666">
        <v>17</v>
      </c>
      <c r="H9" s="666">
        <v>100032</v>
      </c>
      <c r="I9" s="667">
        <f>D9/H9*1000</f>
        <v>25.371880998080613</v>
      </c>
    </row>
    <row r="10" spans="1:9" s="3" customFormat="1" x14ac:dyDescent="0.15">
      <c r="A10" s="15" t="s">
        <v>14</v>
      </c>
      <c r="B10" s="11"/>
      <c r="C10" s="11"/>
      <c r="D10" s="11"/>
      <c r="E10" s="11"/>
      <c r="F10" s="11"/>
      <c r="G10" s="11"/>
      <c r="H10" s="11"/>
      <c r="I10" s="13" t="s">
        <v>75</v>
      </c>
    </row>
    <row r="11" spans="1:9" x14ac:dyDescent="0.15">
      <c r="A11" s="15" t="s">
        <v>15</v>
      </c>
    </row>
    <row r="12" spans="1:9" x14ac:dyDescent="0.15">
      <c r="H12" s="56"/>
    </row>
    <row r="15" spans="1:9" x14ac:dyDescent="0.15">
      <c r="B15" s="16"/>
    </row>
  </sheetData>
  <mergeCells count="7">
    <mergeCell ref="A1:I1"/>
    <mergeCell ref="A3:A4"/>
    <mergeCell ref="B3:C3"/>
    <mergeCell ref="D3:E3"/>
    <mergeCell ref="F3:G3"/>
    <mergeCell ref="H3:H4"/>
    <mergeCell ref="I3:I4"/>
  </mergeCells>
  <phoneticPr fontId="1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00B050"/>
  </sheetPr>
  <dimension ref="A1:L11"/>
  <sheetViews>
    <sheetView showGridLines="0" zoomScaleNormal="100" zoomScaleSheetLayoutView="115" workbookViewId="0">
      <selection activeCell="F13" sqref="F13"/>
    </sheetView>
  </sheetViews>
  <sheetFormatPr defaultRowHeight="13.5" x14ac:dyDescent="0.15"/>
  <cols>
    <col min="1" max="1" width="9.625" style="2" customWidth="1"/>
    <col min="2" max="11" width="7.75" style="2" customWidth="1"/>
    <col min="12" max="16384" width="9" style="2"/>
  </cols>
  <sheetData>
    <row r="1" spans="1:12" ht="21" x14ac:dyDescent="0.15">
      <c r="A1" s="700" t="s">
        <v>16</v>
      </c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4"/>
    </row>
    <row r="2" spans="1:12" x14ac:dyDescent="0.15">
      <c r="A2" s="1"/>
      <c r="B2" s="1"/>
      <c r="C2" s="1"/>
      <c r="D2" s="1"/>
      <c r="E2" s="1"/>
      <c r="F2" s="1"/>
      <c r="G2" s="1"/>
      <c r="J2" s="10"/>
      <c r="K2" s="14" t="s">
        <v>396</v>
      </c>
    </row>
    <row r="3" spans="1:12" ht="20.100000000000001" customHeight="1" x14ac:dyDescent="0.15">
      <c r="A3" s="715"/>
      <c r="B3" s="736" t="s">
        <v>4</v>
      </c>
      <c r="C3" s="731"/>
      <c r="D3" s="731" t="s">
        <v>17</v>
      </c>
      <c r="E3" s="731"/>
      <c r="F3" s="731" t="s">
        <v>18</v>
      </c>
      <c r="G3" s="737"/>
      <c r="H3" s="737" t="s">
        <v>19</v>
      </c>
      <c r="I3" s="720"/>
      <c r="J3" s="731" t="s">
        <v>20</v>
      </c>
      <c r="K3" s="738"/>
    </row>
    <row r="4" spans="1:12" ht="20.100000000000001" customHeight="1" x14ac:dyDescent="0.15">
      <c r="A4" s="717"/>
      <c r="B4" s="46" t="s">
        <v>10</v>
      </c>
      <c r="C4" s="47" t="s">
        <v>21</v>
      </c>
      <c r="D4" s="48" t="s">
        <v>10</v>
      </c>
      <c r="E4" s="47" t="s">
        <v>21</v>
      </c>
      <c r="F4" s="48" t="s">
        <v>10</v>
      </c>
      <c r="G4" s="47" t="s">
        <v>21</v>
      </c>
      <c r="H4" s="48" t="s">
        <v>10</v>
      </c>
      <c r="I4" s="47" t="s">
        <v>21</v>
      </c>
      <c r="J4" s="48" t="s">
        <v>10</v>
      </c>
      <c r="K4" s="49" t="s">
        <v>21</v>
      </c>
      <c r="L4" s="17"/>
    </row>
    <row r="5" spans="1:12" s="3" customFormat="1" ht="17.100000000000001" customHeight="1" x14ac:dyDescent="0.15">
      <c r="A5" s="12" t="s">
        <v>3</v>
      </c>
      <c r="B5" s="669">
        <v>1999</v>
      </c>
      <c r="C5" s="670">
        <v>1</v>
      </c>
      <c r="D5" s="668">
        <v>1061</v>
      </c>
      <c r="E5" s="663">
        <f>D5/$B5</f>
        <v>0.53076538269134566</v>
      </c>
      <c r="F5" s="668">
        <v>110</v>
      </c>
      <c r="G5" s="663">
        <f>F5/$B5</f>
        <v>5.5027513756878442E-2</v>
      </c>
      <c r="H5" s="668">
        <v>624</v>
      </c>
      <c r="I5" s="663">
        <f>H5/$B5</f>
        <v>0.31215607803901951</v>
      </c>
      <c r="J5" s="668">
        <v>203</v>
      </c>
      <c r="K5" s="663">
        <f>J5/$B5</f>
        <v>0.10155077538769385</v>
      </c>
    </row>
    <row r="6" spans="1:12" s="3" customFormat="1" ht="17.100000000000001" customHeight="1" x14ac:dyDescent="0.15">
      <c r="A6" s="12" t="s">
        <v>74</v>
      </c>
      <c r="B6" s="669">
        <v>2017</v>
      </c>
      <c r="C6" s="670">
        <v>1</v>
      </c>
      <c r="D6" s="668">
        <v>1068</v>
      </c>
      <c r="E6" s="663">
        <f t="shared" ref="E6:G9" si="0">D6/$B6</f>
        <v>0.52949925632126926</v>
      </c>
      <c r="F6" s="668">
        <v>108</v>
      </c>
      <c r="G6" s="663">
        <f t="shared" si="0"/>
        <v>5.3544868616757564E-2</v>
      </c>
      <c r="H6" s="668">
        <v>638</v>
      </c>
      <c r="I6" s="663">
        <f t="shared" ref="I6:I9" si="1">H6/$B6</f>
        <v>0.31631135349529005</v>
      </c>
      <c r="J6" s="668">
        <v>203</v>
      </c>
      <c r="K6" s="663">
        <f t="shared" ref="K6:K9" si="2">J6/$B6</f>
        <v>0.10064452156668319</v>
      </c>
    </row>
    <row r="7" spans="1:12" s="3" customFormat="1" ht="17.100000000000001" customHeight="1" x14ac:dyDescent="0.15">
      <c r="A7" s="12" t="s">
        <v>80</v>
      </c>
      <c r="B7" s="669">
        <v>2045</v>
      </c>
      <c r="C7" s="670">
        <v>1</v>
      </c>
      <c r="D7" s="668">
        <v>1095</v>
      </c>
      <c r="E7" s="663">
        <f t="shared" si="0"/>
        <v>0.53545232273838628</v>
      </c>
      <c r="F7" s="668">
        <v>91</v>
      </c>
      <c r="G7" s="663">
        <f t="shared" si="0"/>
        <v>4.4498777506112468E-2</v>
      </c>
      <c r="H7" s="668">
        <v>637</v>
      </c>
      <c r="I7" s="663">
        <f t="shared" si="1"/>
        <v>0.31149144254278727</v>
      </c>
      <c r="J7" s="668">
        <v>222</v>
      </c>
      <c r="K7" s="663">
        <f t="shared" si="2"/>
        <v>0.10855745721271394</v>
      </c>
    </row>
    <row r="8" spans="1:12" s="3" customFormat="1" ht="17.100000000000001" customHeight="1" x14ac:dyDescent="0.15">
      <c r="A8" s="12" t="s">
        <v>376</v>
      </c>
      <c r="B8" s="669">
        <v>2053</v>
      </c>
      <c r="C8" s="670">
        <v>1</v>
      </c>
      <c r="D8" s="668">
        <v>1129</v>
      </c>
      <c r="E8" s="663">
        <f t="shared" si="0"/>
        <v>0.54992693619094013</v>
      </c>
      <c r="F8" s="668">
        <v>82</v>
      </c>
      <c r="G8" s="663">
        <f t="shared" si="0"/>
        <v>3.9941548952752072E-2</v>
      </c>
      <c r="H8" s="668">
        <v>630</v>
      </c>
      <c r="I8" s="663">
        <f t="shared" si="1"/>
        <v>0.30686799805163179</v>
      </c>
      <c r="J8" s="668">
        <v>212</v>
      </c>
      <c r="K8" s="663">
        <f t="shared" si="2"/>
        <v>0.10326351680467609</v>
      </c>
    </row>
    <row r="9" spans="1:12" s="3" customFormat="1" ht="17.100000000000001" customHeight="1" x14ac:dyDescent="0.15">
      <c r="A9" s="28" t="s">
        <v>377</v>
      </c>
      <c r="B9" s="671">
        <v>2061</v>
      </c>
      <c r="C9" s="672">
        <v>1</v>
      </c>
      <c r="D9" s="673">
        <v>1154</v>
      </c>
      <c r="E9" s="665">
        <f t="shared" si="0"/>
        <v>0.55992236778262983</v>
      </c>
      <c r="F9" s="673">
        <v>73</v>
      </c>
      <c r="G9" s="665">
        <f t="shared" si="0"/>
        <v>3.5419699175157693E-2</v>
      </c>
      <c r="H9" s="673">
        <v>634</v>
      </c>
      <c r="I9" s="665">
        <f t="shared" si="1"/>
        <v>0.30761766132945173</v>
      </c>
      <c r="J9" s="673">
        <v>200</v>
      </c>
      <c r="K9" s="665">
        <f t="shared" si="2"/>
        <v>9.7040271712760792E-2</v>
      </c>
    </row>
    <row r="10" spans="1:12" s="3" customFormat="1" x14ac:dyDescent="0.15">
      <c r="A10" s="18" t="s">
        <v>397</v>
      </c>
      <c r="B10" s="11"/>
      <c r="C10" s="11"/>
      <c r="D10" s="11"/>
      <c r="E10" s="11"/>
      <c r="F10" s="11"/>
      <c r="G10" s="11"/>
      <c r="H10" s="11"/>
      <c r="I10" s="11"/>
      <c r="J10" s="15"/>
      <c r="K10" s="13" t="s">
        <v>76</v>
      </c>
    </row>
    <row r="11" spans="1:12" x14ac:dyDescent="0.15">
      <c r="A11" s="1"/>
      <c r="B11" s="1"/>
      <c r="C11" s="1"/>
      <c r="D11" s="1"/>
      <c r="E11" s="1"/>
      <c r="F11" s="1"/>
      <c r="G11" s="1"/>
      <c r="I11" s="1"/>
      <c r="K11" s="1"/>
    </row>
  </sheetData>
  <mergeCells count="7">
    <mergeCell ref="A1:K1"/>
    <mergeCell ref="A3:A4"/>
    <mergeCell ref="B3:C3"/>
    <mergeCell ref="D3:E3"/>
    <mergeCell ref="F3:G3"/>
    <mergeCell ref="H3:I3"/>
    <mergeCell ref="J3:K3"/>
  </mergeCells>
  <phoneticPr fontId="1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00B050"/>
  </sheetPr>
  <dimension ref="A1:H10"/>
  <sheetViews>
    <sheetView showGridLines="0" zoomScaleNormal="100" zoomScaleSheetLayoutView="100" workbookViewId="0">
      <selection activeCell="G3" sqref="G3:H3"/>
    </sheetView>
  </sheetViews>
  <sheetFormatPr defaultRowHeight="13.5" x14ac:dyDescent="0.15"/>
  <cols>
    <col min="1" max="1" width="13.625" style="2" customWidth="1"/>
    <col min="2" max="8" width="10.375" style="2" customWidth="1"/>
    <col min="9" max="16384" width="9" style="2"/>
  </cols>
  <sheetData>
    <row r="1" spans="1:8" ht="21" x14ac:dyDescent="0.15">
      <c r="A1" s="700" t="s">
        <v>22</v>
      </c>
      <c r="B1" s="700"/>
      <c r="C1" s="700"/>
      <c r="D1" s="700"/>
      <c r="E1" s="700"/>
      <c r="F1" s="700"/>
      <c r="G1" s="700"/>
      <c r="H1" s="700"/>
    </row>
    <row r="2" spans="1:8" x14ac:dyDescent="0.15">
      <c r="A2" s="1"/>
      <c r="B2" s="1"/>
      <c r="C2" s="1"/>
      <c r="D2" s="1"/>
      <c r="E2" s="1"/>
      <c r="F2" s="1"/>
      <c r="G2" s="1"/>
      <c r="H2" s="14" t="s">
        <v>396</v>
      </c>
    </row>
    <row r="3" spans="1:8" s="1" customFormat="1" ht="20.100000000000001" customHeight="1" x14ac:dyDescent="0.15">
      <c r="A3" s="739"/>
      <c r="B3" s="741" t="s">
        <v>23</v>
      </c>
      <c r="C3" s="743" t="s">
        <v>24</v>
      </c>
      <c r="D3" s="737" t="s">
        <v>25</v>
      </c>
      <c r="E3" s="720"/>
      <c r="F3" s="745"/>
      <c r="G3" s="720" t="s">
        <v>26</v>
      </c>
      <c r="H3" s="721"/>
    </row>
    <row r="4" spans="1:8" s="1" customFormat="1" ht="20.100000000000001" customHeight="1" x14ac:dyDescent="0.15">
      <c r="A4" s="740"/>
      <c r="B4" s="742"/>
      <c r="C4" s="744"/>
      <c r="D4" s="50" t="s">
        <v>27</v>
      </c>
      <c r="E4" s="45" t="s">
        <v>12</v>
      </c>
      <c r="F4" s="50" t="s">
        <v>28</v>
      </c>
      <c r="G4" s="51" t="s">
        <v>13</v>
      </c>
      <c r="H4" s="52" t="s">
        <v>12</v>
      </c>
    </row>
    <row r="5" spans="1:8" s="3" customFormat="1" ht="17.100000000000001" customHeight="1" x14ac:dyDescent="0.15">
      <c r="A5" s="40" t="s">
        <v>3</v>
      </c>
      <c r="B5" s="674">
        <v>328</v>
      </c>
      <c r="C5" s="675">
        <v>84</v>
      </c>
      <c r="D5" s="675">
        <v>250</v>
      </c>
      <c r="E5" s="676">
        <v>315</v>
      </c>
      <c r="F5" s="677">
        <f t="shared" ref="F5:F8" si="0">D5/B5</f>
        <v>0.76219512195121952</v>
      </c>
      <c r="G5" s="678">
        <v>249</v>
      </c>
      <c r="H5" s="679">
        <v>301</v>
      </c>
    </row>
    <row r="6" spans="1:8" s="3" customFormat="1" ht="17.100000000000001" customHeight="1" x14ac:dyDescent="0.15">
      <c r="A6" s="40" t="s">
        <v>74</v>
      </c>
      <c r="B6" s="674">
        <v>311</v>
      </c>
      <c r="C6" s="675">
        <v>66</v>
      </c>
      <c r="D6" s="675">
        <v>238</v>
      </c>
      <c r="E6" s="676">
        <v>294</v>
      </c>
      <c r="F6" s="677">
        <f t="shared" si="0"/>
        <v>0.76527331189710612</v>
      </c>
      <c r="G6" s="678">
        <v>240</v>
      </c>
      <c r="H6" s="679">
        <v>287</v>
      </c>
    </row>
    <row r="7" spans="1:8" s="3" customFormat="1" ht="17.100000000000001" customHeight="1" x14ac:dyDescent="0.15">
      <c r="A7" s="40" t="s">
        <v>80</v>
      </c>
      <c r="B7" s="674">
        <v>342</v>
      </c>
      <c r="C7" s="675">
        <v>50</v>
      </c>
      <c r="D7" s="675">
        <v>282</v>
      </c>
      <c r="E7" s="676">
        <v>352</v>
      </c>
      <c r="F7" s="677">
        <f t="shared" si="0"/>
        <v>0.82456140350877194</v>
      </c>
      <c r="G7" s="678">
        <v>245</v>
      </c>
      <c r="H7" s="679">
        <v>294</v>
      </c>
    </row>
    <row r="8" spans="1:8" s="3" customFormat="1" ht="17.100000000000001" customHeight="1" x14ac:dyDescent="0.15">
      <c r="A8" s="40" t="s">
        <v>376</v>
      </c>
      <c r="B8" s="674">
        <v>347</v>
      </c>
      <c r="C8" s="675">
        <v>65</v>
      </c>
      <c r="D8" s="675">
        <v>299</v>
      </c>
      <c r="E8" s="676">
        <v>382</v>
      </c>
      <c r="F8" s="677">
        <f t="shared" si="0"/>
        <v>0.86167146974063402</v>
      </c>
      <c r="G8" s="678">
        <v>304</v>
      </c>
      <c r="H8" s="679">
        <v>374</v>
      </c>
    </row>
    <row r="9" spans="1:8" s="3" customFormat="1" ht="17.100000000000001" customHeight="1" x14ac:dyDescent="0.15">
      <c r="A9" s="30" t="s">
        <v>379</v>
      </c>
      <c r="B9" s="680">
        <v>340</v>
      </c>
      <c r="C9" s="681">
        <v>63</v>
      </c>
      <c r="D9" s="681">
        <v>289</v>
      </c>
      <c r="E9" s="682">
        <v>349</v>
      </c>
      <c r="F9" s="683">
        <f>D9/B9</f>
        <v>0.85</v>
      </c>
      <c r="G9" s="684">
        <v>272</v>
      </c>
      <c r="H9" s="685">
        <v>338</v>
      </c>
    </row>
    <row r="10" spans="1:8" s="3" customFormat="1" x14ac:dyDescent="0.15">
      <c r="A10" s="18" t="s">
        <v>29</v>
      </c>
      <c r="B10" s="11"/>
      <c r="C10" s="11"/>
      <c r="D10" s="11"/>
      <c r="E10" s="11"/>
      <c r="F10" s="19"/>
      <c r="G10" s="698" t="s">
        <v>77</v>
      </c>
      <c r="H10" s="698"/>
    </row>
  </sheetData>
  <mergeCells count="7">
    <mergeCell ref="G10:H10"/>
    <mergeCell ref="A1:H1"/>
    <mergeCell ref="A3:A4"/>
    <mergeCell ref="B3:B4"/>
    <mergeCell ref="C3:C4"/>
    <mergeCell ref="D3:F3"/>
    <mergeCell ref="G3:H3"/>
  </mergeCells>
  <phoneticPr fontId="1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L12"/>
  <sheetViews>
    <sheetView showGridLines="0" zoomScaleNormal="100" zoomScaleSheetLayoutView="100" workbookViewId="0">
      <selection activeCell="B11" sqref="B11"/>
    </sheetView>
  </sheetViews>
  <sheetFormatPr defaultRowHeight="13.5" x14ac:dyDescent="0.15"/>
  <cols>
    <col min="1" max="1" width="9.625" style="2" customWidth="1"/>
    <col min="2" max="12" width="7.125" style="2" customWidth="1"/>
    <col min="13" max="16384" width="9" style="2"/>
  </cols>
  <sheetData>
    <row r="1" spans="1:12" ht="21" x14ac:dyDescent="0.15">
      <c r="A1" s="700" t="s">
        <v>30</v>
      </c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700"/>
    </row>
    <row r="2" spans="1:12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4" t="s">
        <v>31</v>
      </c>
    </row>
    <row r="3" spans="1:12" ht="17.25" customHeight="1" x14ac:dyDescent="0.15">
      <c r="A3" s="752"/>
      <c r="B3" s="755" t="s">
        <v>4</v>
      </c>
      <c r="C3" s="758" t="s">
        <v>32</v>
      </c>
      <c r="D3" s="20"/>
      <c r="E3" s="720" t="s">
        <v>33</v>
      </c>
      <c r="F3" s="720"/>
      <c r="G3" s="720"/>
      <c r="H3" s="720"/>
      <c r="I3" s="720"/>
      <c r="J3" s="720"/>
      <c r="K3" s="745"/>
      <c r="L3" s="761" t="s">
        <v>34</v>
      </c>
    </row>
    <row r="4" spans="1:12" ht="17.25" customHeight="1" x14ac:dyDescent="0.15">
      <c r="A4" s="753"/>
      <c r="B4" s="756"/>
      <c r="C4" s="759"/>
      <c r="D4" s="764" t="s">
        <v>35</v>
      </c>
      <c r="E4" s="766" t="s">
        <v>36</v>
      </c>
      <c r="F4" s="769" t="s">
        <v>37</v>
      </c>
      <c r="G4" s="766" t="s">
        <v>38</v>
      </c>
      <c r="H4" s="746" t="s">
        <v>39</v>
      </c>
      <c r="I4" s="746" t="s">
        <v>40</v>
      </c>
      <c r="J4" s="746" t="s">
        <v>41</v>
      </c>
      <c r="K4" s="749" t="s">
        <v>42</v>
      </c>
      <c r="L4" s="762"/>
    </row>
    <row r="5" spans="1:12" ht="17.25" customHeight="1" x14ac:dyDescent="0.15">
      <c r="A5" s="753"/>
      <c r="B5" s="756"/>
      <c r="C5" s="759"/>
      <c r="D5" s="764"/>
      <c r="E5" s="767"/>
      <c r="F5" s="770"/>
      <c r="G5" s="772"/>
      <c r="H5" s="747"/>
      <c r="I5" s="747"/>
      <c r="J5" s="747"/>
      <c r="K5" s="750"/>
      <c r="L5" s="762"/>
    </row>
    <row r="6" spans="1:12" ht="17.25" customHeight="1" x14ac:dyDescent="0.15">
      <c r="A6" s="754"/>
      <c r="B6" s="757"/>
      <c r="C6" s="760"/>
      <c r="D6" s="765"/>
      <c r="E6" s="768"/>
      <c r="F6" s="771"/>
      <c r="G6" s="773"/>
      <c r="H6" s="748"/>
      <c r="I6" s="748"/>
      <c r="J6" s="748"/>
      <c r="K6" s="751"/>
      <c r="L6" s="763"/>
    </row>
    <row r="7" spans="1:12" s="3" customFormat="1" ht="17.100000000000001" customHeight="1" x14ac:dyDescent="0.15">
      <c r="A7" s="12" t="s">
        <v>3</v>
      </c>
      <c r="B7" s="25">
        <v>250</v>
      </c>
      <c r="C7" s="26">
        <v>97</v>
      </c>
      <c r="D7" s="26">
        <v>126</v>
      </c>
      <c r="E7" s="26">
        <v>14</v>
      </c>
      <c r="F7" s="26">
        <v>33</v>
      </c>
      <c r="G7" s="26">
        <v>10</v>
      </c>
      <c r="H7" s="26">
        <v>1</v>
      </c>
      <c r="I7" s="26">
        <v>13</v>
      </c>
      <c r="J7" s="26">
        <v>30</v>
      </c>
      <c r="K7" s="26">
        <v>25</v>
      </c>
      <c r="L7" s="27">
        <v>27</v>
      </c>
    </row>
    <row r="8" spans="1:12" s="3" customFormat="1" ht="17.100000000000001" customHeight="1" x14ac:dyDescent="0.15">
      <c r="A8" s="12" t="s">
        <v>74</v>
      </c>
      <c r="B8" s="25">
        <v>238</v>
      </c>
      <c r="C8" s="26">
        <v>64</v>
      </c>
      <c r="D8" s="26">
        <v>135</v>
      </c>
      <c r="E8" s="26">
        <v>10</v>
      </c>
      <c r="F8" s="26">
        <v>28</v>
      </c>
      <c r="G8" s="26">
        <v>13</v>
      </c>
      <c r="H8" s="26">
        <v>2</v>
      </c>
      <c r="I8" s="26">
        <v>13</v>
      </c>
      <c r="J8" s="26">
        <v>36</v>
      </c>
      <c r="K8" s="26">
        <v>33</v>
      </c>
      <c r="L8" s="27">
        <v>39</v>
      </c>
    </row>
    <row r="9" spans="1:12" s="3" customFormat="1" ht="17.100000000000001" customHeight="1" x14ac:dyDescent="0.15">
      <c r="A9" s="12" t="s">
        <v>80</v>
      </c>
      <c r="B9" s="25">
        <v>282</v>
      </c>
      <c r="C9" s="26">
        <v>87</v>
      </c>
      <c r="D9" s="26">
        <v>153</v>
      </c>
      <c r="E9" s="26">
        <v>13</v>
      </c>
      <c r="F9" s="26">
        <v>26</v>
      </c>
      <c r="G9" s="26">
        <v>9</v>
      </c>
      <c r="H9" s="26">
        <v>3</v>
      </c>
      <c r="I9" s="26">
        <v>20</v>
      </c>
      <c r="J9" s="26">
        <v>47</v>
      </c>
      <c r="K9" s="26">
        <v>35</v>
      </c>
      <c r="L9" s="27">
        <v>42</v>
      </c>
    </row>
    <row r="10" spans="1:12" s="3" customFormat="1" ht="17.100000000000001" customHeight="1" x14ac:dyDescent="0.15">
      <c r="A10" s="12" t="s">
        <v>376</v>
      </c>
      <c r="B10" s="25">
        <v>299</v>
      </c>
      <c r="C10" s="26">
        <v>105</v>
      </c>
      <c r="D10" s="26">
        <v>157</v>
      </c>
      <c r="E10" s="26">
        <v>10</v>
      </c>
      <c r="F10" s="26">
        <v>22</v>
      </c>
      <c r="G10" s="26">
        <v>17</v>
      </c>
      <c r="H10" s="26">
        <v>1</v>
      </c>
      <c r="I10" s="26">
        <v>20</v>
      </c>
      <c r="J10" s="26">
        <v>54</v>
      </c>
      <c r="K10" s="26">
        <v>33</v>
      </c>
      <c r="L10" s="27">
        <v>37</v>
      </c>
    </row>
    <row r="11" spans="1:12" s="3" customFormat="1" ht="17.100000000000001" customHeight="1" x14ac:dyDescent="0.15">
      <c r="A11" s="28" t="s">
        <v>377</v>
      </c>
      <c r="B11" s="58">
        <f>SUM(L11,D11,C11)</f>
        <v>289</v>
      </c>
      <c r="C11" s="572">
        <v>85</v>
      </c>
      <c r="D11" s="572">
        <f>SUM(E11:K11)</f>
        <v>185</v>
      </c>
      <c r="E11" s="572">
        <v>8</v>
      </c>
      <c r="F11" s="572">
        <v>29</v>
      </c>
      <c r="G11" s="572">
        <v>16</v>
      </c>
      <c r="H11" s="572">
        <v>2</v>
      </c>
      <c r="I11" s="572">
        <v>22</v>
      </c>
      <c r="J11" s="572">
        <v>50</v>
      </c>
      <c r="K11" s="572">
        <v>58</v>
      </c>
      <c r="L11" s="573">
        <v>19</v>
      </c>
    </row>
    <row r="12" spans="1:12" s="3" customFormat="1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57" t="s">
        <v>78</v>
      </c>
    </row>
  </sheetData>
  <mergeCells count="14">
    <mergeCell ref="H4:H6"/>
    <mergeCell ref="I4:I6"/>
    <mergeCell ref="J4:J6"/>
    <mergeCell ref="K4:K6"/>
    <mergeCell ref="A1:L1"/>
    <mergeCell ref="A3:A6"/>
    <mergeCell ref="B3:B6"/>
    <mergeCell ref="C3:C6"/>
    <mergeCell ref="E3:K3"/>
    <mergeCell ref="L3:L6"/>
    <mergeCell ref="D4:D6"/>
    <mergeCell ref="E4:E6"/>
    <mergeCell ref="F4:F6"/>
    <mergeCell ref="G4:G6"/>
  </mergeCells>
  <phoneticPr fontId="12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ignoredErrors>
    <ignoredError sqref="D11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00B050"/>
  </sheetPr>
  <dimension ref="A1:J16"/>
  <sheetViews>
    <sheetView showGridLines="0" zoomScaleNormal="100" zoomScaleSheetLayoutView="100" workbookViewId="0">
      <selection activeCell="A17" sqref="A17"/>
    </sheetView>
  </sheetViews>
  <sheetFormatPr defaultRowHeight="13.5" x14ac:dyDescent="0.15"/>
  <cols>
    <col min="1" max="1" width="11.125" style="2" customWidth="1"/>
    <col min="2" max="10" width="8.5" style="2" customWidth="1"/>
    <col min="11" max="16384" width="9" style="2"/>
  </cols>
  <sheetData>
    <row r="1" spans="1:10" ht="21" x14ac:dyDescent="0.15">
      <c r="A1" s="700" t="s">
        <v>43</v>
      </c>
      <c r="B1" s="700"/>
      <c r="C1" s="700"/>
      <c r="D1" s="700"/>
      <c r="E1" s="700"/>
      <c r="F1" s="700"/>
      <c r="G1" s="700"/>
      <c r="H1" s="700"/>
      <c r="I1" s="700"/>
      <c r="J1" s="700"/>
    </row>
    <row r="2" spans="1:10" x14ac:dyDescent="0.15">
      <c r="A2" s="1"/>
      <c r="B2" s="1"/>
      <c r="C2" s="1"/>
      <c r="D2" s="1"/>
      <c r="E2" s="1"/>
      <c r="F2" s="1"/>
      <c r="G2" s="1"/>
      <c r="H2" s="1"/>
      <c r="I2" s="14"/>
      <c r="J2" s="14" t="s">
        <v>31</v>
      </c>
    </row>
    <row r="3" spans="1:10" s="1" customFormat="1" ht="17.25" customHeight="1" x14ac:dyDescent="0.15">
      <c r="A3" s="752"/>
      <c r="B3" s="775" t="s">
        <v>4</v>
      </c>
      <c r="C3" s="778" t="s">
        <v>44</v>
      </c>
      <c r="D3" s="778" t="s">
        <v>45</v>
      </c>
      <c r="E3" s="779" t="s">
        <v>46</v>
      </c>
      <c r="F3" s="782" t="s">
        <v>47</v>
      </c>
      <c r="G3" s="782" t="s">
        <v>48</v>
      </c>
      <c r="H3" s="782" t="s">
        <v>49</v>
      </c>
      <c r="I3" s="774" t="s">
        <v>42</v>
      </c>
      <c r="J3" s="761" t="s">
        <v>50</v>
      </c>
    </row>
    <row r="4" spans="1:10" s="1" customFormat="1" ht="17.25" customHeight="1" x14ac:dyDescent="0.15">
      <c r="A4" s="753"/>
      <c r="B4" s="776"/>
      <c r="C4" s="764"/>
      <c r="D4" s="764"/>
      <c r="E4" s="780"/>
      <c r="F4" s="747"/>
      <c r="G4" s="747"/>
      <c r="H4" s="747"/>
      <c r="I4" s="764"/>
      <c r="J4" s="762"/>
    </row>
    <row r="5" spans="1:10" s="1" customFormat="1" ht="17.25" customHeight="1" x14ac:dyDescent="0.15">
      <c r="A5" s="754"/>
      <c r="B5" s="777"/>
      <c r="C5" s="765"/>
      <c r="D5" s="765"/>
      <c r="E5" s="781"/>
      <c r="F5" s="748"/>
      <c r="G5" s="748"/>
      <c r="H5" s="748"/>
      <c r="I5" s="765"/>
      <c r="J5" s="763"/>
    </row>
    <row r="6" spans="1:10" s="3" customFormat="1" ht="17.100000000000001" customHeight="1" x14ac:dyDescent="0.15">
      <c r="A6" s="21" t="s">
        <v>3</v>
      </c>
      <c r="B6" s="31">
        <v>249</v>
      </c>
      <c r="C6" s="26">
        <v>2</v>
      </c>
      <c r="D6" s="26">
        <v>86</v>
      </c>
      <c r="E6" s="26">
        <v>23</v>
      </c>
      <c r="F6" s="26">
        <v>10</v>
      </c>
      <c r="G6" s="26">
        <v>14</v>
      </c>
      <c r="H6" s="26">
        <v>14</v>
      </c>
      <c r="I6" s="32">
        <v>42</v>
      </c>
      <c r="J6" s="27">
        <v>58</v>
      </c>
    </row>
    <row r="7" spans="1:10" s="3" customFormat="1" ht="17.100000000000001" customHeight="1" x14ac:dyDescent="0.15">
      <c r="A7" s="21" t="s">
        <v>74</v>
      </c>
      <c r="B7" s="31">
        <v>240</v>
      </c>
      <c r="C7" s="26" t="s">
        <v>1</v>
      </c>
      <c r="D7" s="26">
        <v>108</v>
      </c>
      <c r="E7" s="26">
        <v>18</v>
      </c>
      <c r="F7" s="26">
        <v>8</v>
      </c>
      <c r="G7" s="26">
        <v>8</v>
      </c>
      <c r="H7" s="26">
        <v>4</v>
      </c>
      <c r="I7" s="32">
        <v>33</v>
      </c>
      <c r="J7" s="27">
        <v>61</v>
      </c>
    </row>
    <row r="8" spans="1:10" s="3" customFormat="1" ht="17.100000000000001" customHeight="1" x14ac:dyDescent="0.15">
      <c r="A8" s="21" t="s">
        <v>80</v>
      </c>
      <c r="B8" s="31">
        <v>245</v>
      </c>
      <c r="C8" s="26">
        <v>0</v>
      </c>
      <c r="D8" s="26">
        <v>102</v>
      </c>
      <c r="E8" s="26">
        <v>19</v>
      </c>
      <c r="F8" s="26">
        <v>5</v>
      </c>
      <c r="G8" s="26">
        <v>7</v>
      </c>
      <c r="H8" s="26">
        <v>5</v>
      </c>
      <c r="I8" s="32">
        <v>50</v>
      </c>
      <c r="J8" s="27">
        <v>57</v>
      </c>
    </row>
    <row r="9" spans="1:10" s="3" customFormat="1" ht="17.100000000000001" customHeight="1" x14ac:dyDescent="0.15">
      <c r="A9" s="21" t="s">
        <v>376</v>
      </c>
      <c r="B9" s="31">
        <v>304</v>
      </c>
      <c r="C9" s="26">
        <v>0</v>
      </c>
      <c r="D9" s="26">
        <v>110</v>
      </c>
      <c r="E9" s="26">
        <v>26</v>
      </c>
      <c r="F9" s="26">
        <v>12</v>
      </c>
      <c r="G9" s="26">
        <v>8</v>
      </c>
      <c r="H9" s="26">
        <v>12</v>
      </c>
      <c r="I9" s="32">
        <v>80</v>
      </c>
      <c r="J9" s="27">
        <v>56</v>
      </c>
    </row>
    <row r="10" spans="1:10" s="3" customFormat="1" ht="17.100000000000001" customHeight="1" x14ac:dyDescent="0.15">
      <c r="A10" s="29" t="s">
        <v>377</v>
      </c>
      <c r="B10" s="59">
        <f>SUM(C10:J10)</f>
        <v>272</v>
      </c>
      <c r="C10" s="572">
        <v>0</v>
      </c>
      <c r="D10" s="572">
        <v>95</v>
      </c>
      <c r="E10" s="572">
        <v>38</v>
      </c>
      <c r="F10" s="572">
        <v>6</v>
      </c>
      <c r="G10" s="572">
        <v>10</v>
      </c>
      <c r="H10" s="572">
        <v>2</v>
      </c>
      <c r="I10" s="619">
        <v>81</v>
      </c>
      <c r="J10" s="573">
        <v>40</v>
      </c>
    </row>
    <row r="11" spans="1:10" s="3" customFormat="1" x14ac:dyDescent="0.15">
      <c r="A11" s="11"/>
      <c r="B11" s="11"/>
      <c r="C11" s="11"/>
      <c r="D11" s="11"/>
      <c r="E11" s="11"/>
      <c r="F11" s="11"/>
      <c r="G11" s="11"/>
      <c r="H11" s="11"/>
      <c r="I11" s="11"/>
      <c r="J11" s="13" t="s">
        <v>79</v>
      </c>
    </row>
    <row r="16" spans="1:10" x14ac:dyDescent="0.15">
      <c r="A16" s="690"/>
    </row>
  </sheetData>
  <mergeCells count="11">
    <mergeCell ref="I3:I5"/>
    <mergeCell ref="J3:J5"/>
    <mergeCell ref="A1:J1"/>
    <mergeCell ref="A3:A5"/>
    <mergeCell ref="B3:B5"/>
    <mergeCell ref="C3:C5"/>
    <mergeCell ref="D3:D5"/>
    <mergeCell ref="E3:E5"/>
    <mergeCell ref="F3:F5"/>
    <mergeCell ref="G3:G5"/>
    <mergeCell ref="H3:H5"/>
  </mergeCells>
  <phoneticPr fontId="1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N20"/>
  <sheetViews>
    <sheetView showGridLines="0" topLeftCell="D1" zoomScaleNormal="100" zoomScaleSheetLayoutView="100" workbookViewId="0">
      <selection activeCell="K34" sqref="K34"/>
    </sheetView>
  </sheetViews>
  <sheetFormatPr defaultRowHeight="13.5" x14ac:dyDescent="0.15"/>
  <cols>
    <col min="1" max="1" width="15.625" style="1" customWidth="1"/>
    <col min="2" max="5" width="14.125" style="2" bestFit="1" customWidth="1"/>
    <col min="6" max="6" width="13.625" style="2" customWidth="1"/>
    <col min="7" max="7" width="15" style="2" customWidth="1"/>
    <col min="8" max="8" width="12.25" style="2" bestFit="1" customWidth="1"/>
    <col min="9" max="9" width="10.25" style="2" bestFit="1" customWidth="1"/>
    <col min="10" max="11" width="11.25" style="2" bestFit="1" customWidth="1"/>
    <col min="12" max="12" width="10.25" style="2" bestFit="1" customWidth="1"/>
    <col min="13" max="13" width="11.625" style="2" bestFit="1" customWidth="1"/>
    <col min="14" max="14" width="10.625" style="2" customWidth="1"/>
    <col min="15" max="15" width="0.625" style="2" customWidth="1"/>
    <col min="16" max="16384" width="9" style="2"/>
  </cols>
  <sheetData>
    <row r="1" spans="1:14" ht="21" x14ac:dyDescent="0.15">
      <c r="D1" s="22"/>
      <c r="E1" s="23"/>
      <c r="F1" s="23" t="s">
        <v>401</v>
      </c>
      <c r="G1" s="22" t="s">
        <v>402</v>
      </c>
      <c r="H1" s="22" t="s">
        <v>0</v>
      </c>
      <c r="I1" s="23"/>
      <c r="N1" s="22"/>
    </row>
    <row r="2" spans="1:14" x14ac:dyDescent="0.15">
      <c r="A2" s="1" t="s">
        <v>51</v>
      </c>
      <c r="B2" s="1"/>
      <c r="C2" s="1"/>
      <c r="D2" s="1"/>
      <c r="E2" s="1"/>
      <c r="F2" s="1"/>
      <c r="G2" s="1"/>
      <c r="I2" s="1"/>
      <c r="N2" s="14" t="s">
        <v>52</v>
      </c>
    </row>
    <row r="3" spans="1:14" ht="20.100000000000001" customHeight="1" x14ac:dyDescent="0.15">
      <c r="A3" s="786"/>
      <c r="B3" s="788" t="s">
        <v>53</v>
      </c>
      <c r="C3" s="792" t="s">
        <v>35</v>
      </c>
      <c r="D3" s="783" t="s">
        <v>54</v>
      </c>
      <c r="E3" s="783"/>
      <c r="F3" s="783"/>
      <c r="G3" s="688" t="s">
        <v>55</v>
      </c>
      <c r="H3" s="688"/>
      <c r="I3" s="688"/>
      <c r="J3" s="688"/>
      <c r="K3" s="688"/>
      <c r="L3" s="688"/>
      <c r="M3" s="688"/>
      <c r="N3" s="689"/>
    </row>
    <row r="4" spans="1:14" ht="30" customHeight="1" x14ac:dyDescent="0.15">
      <c r="A4" s="787"/>
      <c r="B4" s="789"/>
      <c r="C4" s="793"/>
      <c r="D4" s="42" t="s">
        <v>56</v>
      </c>
      <c r="E4" s="42" t="s">
        <v>57</v>
      </c>
      <c r="F4" s="42" t="s">
        <v>58</v>
      </c>
      <c r="G4" s="42" t="s">
        <v>59</v>
      </c>
      <c r="H4" s="42" t="s">
        <v>60</v>
      </c>
      <c r="I4" s="42" t="s">
        <v>61</v>
      </c>
      <c r="J4" s="42" t="s">
        <v>62</v>
      </c>
      <c r="K4" s="42" t="s">
        <v>63</v>
      </c>
      <c r="L4" s="53" t="s">
        <v>64</v>
      </c>
      <c r="M4" s="54" t="s">
        <v>65</v>
      </c>
      <c r="N4" s="55" t="s">
        <v>66</v>
      </c>
    </row>
    <row r="5" spans="1:14" s="3" customFormat="1" ht="17.100000000000001" customHeight="1" x14ac:dyDescent="0.15">
      <c r="A5" s="40" t="s">
        <v>3</v>
      </c>
      <c r="B5" s="33">
        <v>4042117894</v>
      </c>
      <c r="C5" s="34">
        <v>4039393198</v>
      </c>
      <c r="D5" s="35">
        <v>1250507852</v>
      </c>
      <c r="E5" s="35">
        <v>618523338</v>
      </c>
      <c r="F5" s="35">
        <v>23576112</v>
      </c>
      <c r="G5" s="35">
        <v>1987071112</v>
      </c>
      <c r="H5" s="35">
        <v>123885009</v>
      </c>
      <c r="I5" s="35">
        <v>2928960</v>
      </c>
      <c r="J5" s="35">
        <v>6235235</v>
      </c>
      <c r="K5" s="35">
        <v>13358344</v>
      </c>
      <c r="L5" s="36">
        <v>1286146</v>
      </c>
      <c r="M5" s="36">
        <v>10621090</v>
      </c>
      <c r="N5" s="37">
        <v>1400000</v>
      </c>
    </row>
    <row r="6" spans="1:14" s="3" customFormat="1" ht="17.100000000000001" customHeight="1" x14ac:dyDescent="0.15">
      <c r="A6" s="40" t="s">
        <v>74</v>
      </c>
      <c r="B6" s="33">
        <v>4022927844</v>
      </c>
      <c r="C6" s="34">
        <v>4020437498</v>
      </c>
      <c r="D6" s="35">
        <v>1236152529</v>
      </c>
      <c r="E6" s="35">
        <v>624519777</v>
      </c>
      <c r="F6" s="35">
        <v>20795664</v>
      </c>
      <c r="G6" s="35">
        <v>1980084121</v>
      </c>
      <c r="H6" s="35">
        <v>126687052</v>
      </c>
      <c r="I6" s="35">
        <v>1267450</v>
      </c>
      <c r="J6" s="35">
        <v>7236933</v>
      </c>
      <c r="K6" s="35">
        <v>11528932</v>
      </c>
      <c r="L6" s="36">
        <v>778361</v>
      </c>
      <c r="M6" s="36">
        <v>10586679</v>
      </c>
      <c r="N6" s="37">
        <v>800000</v>
      </c>
    </row>
    <row r="7" spans="1:14" s="3" customFormat="1" ht="17.100000000000001" customHeight="1" x14ac:dyDescent="0.15">
      <c r="A7" s="40" t="s">
        <v>80</v>
      </c>
      <c r="B7" s="33">
        <v>4026104626</v>
      </c>
      <c r="C7" s="34">
        <v>4023732520</v>
      </c>
      <c r="D7" s="35">
        <v>1209437774</v>
      </c>
      <c r="E7" s="35">
        <v>622452562</v>
      </c>
      <c r="F7" s="35">
        <v>17408249</v>
      </c>
      <c r="G7" s="35">
        <v>2011823077</v>
      </c>
      <c r="H7" s="35">
        <v>127431431</v>
      </c>
      <c r="I7" s="35">
        <v>237355</v>
      </c>
      <c r="J7" s="35">
        <v>12538178</v>
      </c>
      <c r="K7" s="35">
        <v>8876850</v>
      </c>
      <c r="L7" s="36">
        <v>607434</v>
      </c>
      <c r="M7" s="36">
        <v>11019610</v>
      </c>
      <c r="N7" s="37">
        <v>1900000</v>
      </c>
    </row>
    <row r="8" spans="1:14" s="3" customFormat="1" ht="17.100000000000001" customHeight="1" x14ac:dyDescent="0.15">
      <c r="A8" s="40" t="s">
        <v>376</v>
      </c>
      <c r="B8" s="33">
        <v>4345086983</v>
      </c>
      <c r="C8" s="34">
        <v>4341296591</v>
      </c>
      <c r="D8" s="35">
        <v>1224216267</v>
      </c>
      <c r="E8" s="35">
        <v>634738645</v>
      </c>
      <c r="F8" s="35">
        <v>15668282</v>
      </c>
      <c r="G8" s="35">
        <v>2313167185</v>
      </c>
      <c r="H8" s="35">
        <v>118236457</v>
      </c>
      <c r="I8" s="35">
        <v>0</v>
      </c>
      <c r="J8" s="35">
        <v>11210155</v>
      </c>
      <c r="K8" s="35">
        <v>8915704</v>
      </c>
      <c r="L8" s="36">
        <v>928068</v>
      </c>
      <c r="M8" s="36">
        <v>13715828</v>
      </c>
      <c r="N8" s="37">
        <v>500000</v>
      </c>
    </row>
    <row r="9" spans="1:14" s="3" customFormat="1" ht="17.100000000000001" customHeight="1" x14ac:dyDescent="0.15">
      <c r="A9" s="41" t="s">
        <v>377</v>
      </c>
      <c r="B9" s="623">
        <f>C9+C19</f>
        <v>4207174833</v>
      </c>
      <c r="C9" s="624">
        <f>SUM(D9:N9)</f>
        <v>4202498226</v>
      </c>
      <c r="D9" s="625">
        <v>1186546051</v>
      </c>
      <c r="E9" s="625">
        <v>629546701</v>
      </c>
      <c r="F9" s="625">
        <v>13966350</v>
      </c>
      <c r="G9" s="625">
        <v>2223538503</v>
      </c>
      <c r="H9" s="625">
        <v>110596167</v>
      </c>
      <c r="I9" s="625">
        <v>773280</v>
      </c>
      <c r="J9" s="625">
        <v>12191783</v>
      </c>
      <c r="K9" s="625">
        <v>8166044</v>
      </c>
      <c r="L9" s="624">
        <v>1448487</v>
      </c>
      <c r="M9" s="624">
        <v>14224860</v>
      </c>
      <c r="N9" s="626">
        <v>1500000</v>
      </c>
    </row>
    <row r="10" spans="1:14" s="3" customFormat="1" x14ac:dyDescent="0.15">
      <c r="A10" s="10" t="s">
        <v>67</v>
      </c>
      <c r="B10" s="1"/>
      <c r="C10" s="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3" t="s">
        <v>76</v>
      </c>
    </row>
    <row r="11" spans="1:14" ht="20.100000000000001" customHeight="1" x14ac:dyDescent="0.15">
      <c r="A11" s="15" t="s">
        <v>68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20.100000000000001" customHeight="1" x14ac:dyDescent="0.15">
      <c r="A12" s="6" t="s">
        <v>69</v>
      </c>
      <c r="B12" s="7"/>
      <c r="C12" s="5"/>
      <c r="D12" s="1"/>
      <c r="E12" s="1"/>
      <c r="F12" s="14" t="s">
        <v>52</v>
      </c>
      <c r="G12" s="1"/>
      <c r="I12" s="1"/>
    </row>
    <row r="13" spans="1:14" ht="20.100000000000001" customHeight="1" x14ac:dyDescent="0.15">
      <c r="A13" s="786"/>
      <c r="B13" s="788" t="s">
        <v>1</v>
      </c>
      <c r="C13" s="790" t="s">
        <v>35</v>
      </c>
      <c r="D13" s="784" t="s">
        <v>70</v>
      </c>
      <c r="E13" s="785"/>
      <c r="F13" s="785"/>
      <c r="G13" s="785"/>
    </row>
    <row r="14" spans="1:14" ht="20.100000000000001" customHeight="1" x14ac:dyDescent="0.15">
      <c r="A14" s="787"/>
      <c r="B14" s="789"/>
      <c r="C14" s="791"/>
      <c r="D14" s="620" t="s">
        <v>71</v>
      </c>
      <c r="E14" s="621" t="s">
        <v>73</v>
      </c>
      <c r="F14" s="621" t="s">
        <v>72</v>
      </c>
      <c r="G14" s="622" t="s">
        <v>378</v>
      </c>
    </row>
    <row r="15" spans="1:14" ht="17.100000000000001" customHeight="1" x14ac:dyDescent="0.15">
      <c r="A15" s="24" t="s">
        <v>3</v>
      </c>
      <c r="B15" s="8" t="s">
        <v>1</v>
      </c>
      <c r="C15" s="38">
        <v>2724696</v>
      </c>
      <c r="D15" s="39">
        <v>1449952</v>
      </c>
      <c r="E15" s="35">
        <v>471000</v>
      </c>
      <c r="F15" s="35">
        <v>803744</v>
      </c>
      <c r="G15" s="37">
        <v>0</v>
      </c>
    </row>
    <row r="16" spans="1:14" ht="17.100000000000001" customHeight="1" x14ac:dyDescent="0.15">
      <c r="A16" s="24" t="s">
        <v>74</v>
      </c>
      <c r="B16" s="8" t="s">
        <v>1</v>
      </c>
      <c r="C16" s="38">
        <v>2490346</v>
      </c>
      <c r="D16" s="39">
        <v>1422546</v>
      </c>
      <c r="E16" s="35">
        <v>595000</v>
      </c>
      <c r="F16" s="35">
        <v>472800</v>
      </c>
      <c r="G16" s="37">
        <v>0</v>
      </c>
    </row>
    <row r="17" spans="1:7" ht="17.100000000000001" customHeight="1" x14ac:dyDescent="0.15">
      <c r="A17" s="24" t="s">
        <v>80</v>
      </c>
      <c r="B17" s="8" t="s">
        <v>1</v>
      </c>
      <c r="C17" s="38">
        <v>2372106</v>
      </c>
      <c r="D17" s="39">
        <v>1378176</v>
      </c>
      <c r="E17" s="35">
        <v>456000</v>
      </c>
      <c r="F17" s="35">
        <v>537930</v>
      </c>
      <c r="G17" s="37">
        <v>0</v>
      </c>
    </row>
    <row r="18" spans="1:7" ht="17.100000000000001" customHeight="1" x14ac:dyDescent="0.15">
      <c r="A18" s="24" t="s">
        <v>376</v>
      </c>
      <c r="B18" s="8" t="s">
        <v>1</v>
      </c>
      <c r="C18" s="38">
        <v>3790392</v>
      </c>
      <c r="D18" s="39">
        <v>1363520</v>
      </c>
      <c r="E18" s="35">
        <v>672000</v>
      </c>
      <c r="F18" s="35">
        <v>1754872</v>
      </c>
      <c r="G18" s="37">
        <v>0</v>
      </c>
    </row>
    <row r="19" spans="1:7" ht="17.100000000000001" customHeight="1" x14ac:dyDescent="0.15">
      <c r="A19" s="30" t="s">
        <v>377</v>
      </c>
      <c r="B19" s="8" t="s">
        <v>1</v>
      </c>
      <c r="C19" s="60">
        <f>SUM(D19:G19)</f>
        <v>4676607</v>
      </c>
      <c r="D19" s="627">
        <v>1341982</v>
      </c>
      <c r="E19" s="625">
        <v>476000</v>
      </c>
      <c r="F19" s="625">
        <v>2823122</v>
      </c>
      <c r="G19" s="628">
        <v>35503</v>
      </c>
    </row>
    <row r="20" spans="1:7" ht="20.100000000000001" customHeight="1" x14ac:dyDescent="0.15">
      <c r="B20" s="9"/>
      <c r="G20" s="13" t="s">
        <v>76</v>
      </c>
    </row>
  </sheetData>
  <mergeCells count="8">
    <mergeCell ref="D3:F3"/>
    <mergeCell ref="D13:G13"/>
    <mergeCell ref="A13:A14"/>
    <mergeCell ref="B13:B14"/>
    <mergeCell ref="C13:C14"/>
    <mergeCell ref="A3:A4"/>
    <mergeCell ref="B3:B4"/>
    <mergeCell ref="C3:C4"/>
  </mergeCells>
  <phoneticPr fontId="3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colBreaks count="1" manualBreakCount="1">
    <brk id="6" max="1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16</vt:i4>
      </vt:variant>
    </vt:vector>
  </HeadingPairs>
  <TitlesOfParts>
    <vt:vector size="40" baseType="lpstr">
      <vt:lpstr>グラフ </vt:lpstr>
      <vt:lpstr>8-1国民年金加入状況  </vt:lpstr>
      <vt:lpstr>8-2国民年金受給状況 </vt:lpstr>
      <vt:lpstr>8-3生活保護の動向 </vt:lpstr>
      <vt:lpstr>8-4世帯類型別保護世帯数の推移</vt:lpstr>
      <vt:lpstr>8-5保護申請開始及び廃止の推移</vt:lpstr>
      <vt:lpstr>8-6保護開始理由別の状況</vt:lpstr>
      <vt:lpstr>8-7保護廃止理由別の状況</vt:lpstr>
      <vt:lpstr>8-8種類別生活保護費の支給状況 </vt:lpstr>
      <vt:lpstr>8-9生活福祉資金貸付状況</vt:lpstr>
      <vt:lpstr>8-10赤い羽根共同募金実績 </vt:lpstr>
      <vt:lpstr>8-11民生委員・児童委員数</vt:lpstr>
      <vt:lpstr>8-12障害者手帳交付状況 </vt:lpstr>
      <vt:lpstr>8-13身体障がい種別　</vt:lpstr>
      <vt:lpstr>8-14認可保育所の状況</vt:lpstr>
      <vt:lpstr>8-15要介護・要支援認定状況</vt:lpstr>
      <vt:lpstr>8-16地域支援事業利用状況</vt:lpstr>
      <vt:lpstr>8-17地域支援事業費状況 </vt:lpstr>
      <vt:lpstr>8-18介護保険サービス利用状況</vt:lpstr>
      <vt:lpstr>8-19介護保険給付費の状況</vt:lpstr>
      <vt:lpstr>8-20宜野湾シルバー人材センター活動 </vt:lpstr>
      <vt:lpstr>8-21青少年ホーム活動</vt:lpstr>
      <vt:lpstr>8-22めぶき　23ふくふく利用状況</vt:lpstr>
      <vt:lpstr>8-24宜野湾ベイサイド情報センター施設利用状況1F・ 2F</vt:lpstr>
      <vt:lpstr>'8-10赤い羽根共同募金実績 '!Print_Area</vt:lpstr>
      <vt:lpstr>'8-12障害者手帳交付状況 '!Print_Area</vt:lpstr>
      <vt:lpstr>'8-13身体障がい種別　'!Print_Area</vt:lpstr>
      <vt:lpstr>'8-14認可保育所の状況'!Print_Area</vt:lpstr>
      <vt:lpstr>'8-15要介護・要支援認定状況'!Print_Area</vt:lpstr>
      <vt:lpstr>'8-16地域支援事業利用状況'!Print_Area</vt:lpstr>
      <vt:lpstr>'8-17地域支援事業費状況 '!Print_Area</vt:lpstr>
      <vt:lpstr>'8-18介護保険サービス利用状況'!Print_Area</vt:lpstr>
      <vt:lpstr>'8-19介護保険給付費の状況'!Print_Area</vt:lpstr>
      <vt:lpstr>'8-20宜野湾シルバー人材センター活動 '!Print_Area</vt:lpstr>
      <vt:lpstr>'8-21青少年ホーム活動'!Print_Area</vt:lpstr>
      <vt:lpstr>'8-22めぶき　23ふくふく利用状況'!Print_Area</vt:lpstr>
      <vt:lpstr>'8-2国民年金受給状況 '!Print_Area</vt:lpstr>
      <vt:lpstr>'8-4世帯類型別保護世帯数の推移'!Print_Area</vt:lpstr>
      <vt:lpstr>'8-9生活福祉資金貸付状況'!Print_Area</vt:lpstr>
      <vt:lpstr>'グラフ '!Print_Area</vt:lpstr>
    </vt:vector>
  </TitlesOfParts>
  <Company>宜野湾市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宜野湾市</dc:creator>
  <cp:lastModifiedBy>牧志 愛</cp:lastModifiedBy>
  <cp:lastPrinted>2023-03-28T00:54:13Z</cp:lastPrinted>
  <dcterms:created xsi:type="dcterms:W3CDTF">2014-03-25T06:34:10Z</dcterms:created>
  <dcterms:modified xsi:type="dcterms:W3CDTF">2026-04-09T05:13:00Z</dcterms:modified>
</cp:coreProperties>
</file>