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位置及び面積" sheetId="1" r:id="rId1"/>
    <sheet name="第１章★" sheetId="2" r:id="rId2"/>
    <sheet name="１．地目面積" sheetId="3" r:id="rId3"/>
    <sheet name="２．有祖地面積" sheetId="4" r:id="rId4"/>
    <sheet name="３．土地評価額" sheetId="5" r:id="rId5"/>
    <sheet name="４．軍用地の施設名及び面積" sheetId="6" r:id="rId6"/>
    <sheet name="５．農地転用状況" sheetId="7" r:id="rId7"/>
    <sheet name="６．農地転用の推移" sheetId="8" r:id="rId8"/>
    <sheet name="７．年別月別平均気温" sheetId="9" r:id="rId9"/>
    <sheet name="８．年別月別平均湿度" sheetId="10" r:id="rId10"/>
    <sheet name="９．気象概況" sheetId="11" r:id="rId11"/>
    <sheet name="１０．年別月別降水量" sheetId="12" r:id="rId12"/>
  </sheets>
  <definedNames>
    <definedName name="_xlnm.Print_Area" localSheetId="0">'位置及び面積'!$A$1:$J$66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<sst xmlns="http://schemas.openxmlformats.org/spreadsheetml/2006/main" count="602" uniqueCount="209">
  <si>
    <t>１. 地  目  面  積</t>
  </si>
  <si>
    <t>各年1月1日現在(単位 ： ㎡)</t>
  </si>
  <si>
    <t>平成12年</t>
  </si>
  <si>
    <t>平成13年</t>
  </si>
  <si>
    <t>平成14年</t>
  </si>
  <si>
    <t>平成15年</t>
  </si>
  <si>
    <t>平成16年</t>
  </si>
  <si>
    <t>平成17年</t>
  </si>
  <si>
    <t>総　　　数</t>
  </si>
  <si>
    <t>宅　　　地</t>
  </si>
  <si>
    <t>田</t>
  </si>
  <si>
    <t>畑</t>
  </si>
  <si>
    <t>原　　　野</t>
  </si>
  <si>
    <t>そ　の　他</t>
  </si>
  <si>
    <t>注 ：土地に関する概要調査報告書より</t>
  </si>
  <si>
    <t>資料：税務課</t>
  </si>
  <si>
    <t>　 ：その他は、軍用地を含む。</t>
  </si>
  <si>
    <t xml:space="preserve">   ：総面積は、建設省国土地理院の「全国都道府県市区町村別面積調」より</t>
  </si>
  <si>
    <t>２. 有 祖 地 面 積</t>
  </si>
  <si>
    <t>資料：税務課</t>
  </si>
  <si>
    <t xml:space="preserve">   ：その他は、軍用地を含む。</t>
  </si>
  <si>
    <t>３. 土　地　評　価　額</t>
  </si>
  <si>
    <t>軍 用 地</t>
  </si>
  <si>
    <t>　　平成16年3月末現在、軍用地面積は 6.375 k㎡で、本市の総面積（19.59k㎡）の約 33％</t>
  </si>
  <si>
    <t>　を占めている。</t>
  </si>
  <si>
    <t>４. 軍用地の施設名及び面積</t>
  </si>
  <si>
    <t>平成16年3月末現在(単位 ： k㎡、％)</t>
  </si>
  <si>
    <t>施　設　名</t>
  </si>
  <si>
    <t>国 有 地</t>
  </si>
  <si>
    <t>県 有 地</t>
  </si>
  <si>
    <t>市町村有地</t>
  </si>
  <si>
    <t>私 有 地</t>
  </si>
  <si>
    <t>計</t>
  </si>
  <si>
    <t>市の総面積に</t>
  </si>
  <si>
    <t>対する割合</t>
  </si>
  <si>
    <t>キャンプ瑞慶覧ＦＡＣ6044</t>
  </si>
  <si>
    <t>普天間飛行場ＦＡＣ6051</t>
  </si>
  <si>
    <t>陸軍貯油施設ＦＡＣ6076</t>
  </si>
  <si>
    <t>総　　　　　　数</t>
  </si>
  <si>
    <t>注：計数は四捨五入により、必ずしも符合しない。</t>
  </si>
  <si>
    <t>　　　　資料：基地渉外課</t>
  </si>
  <si>
    <t>５.農 地 転 用 状 況</t>
  </si>
  <si>
    <t>農地法第４条</t>
  </si>
  <si>
    <t>農地法第5条及び公共用地</t>
  </si>
  <si>
    <t>合　　　　　　　　計</t>
  </si>
  <si>
    <t>件 数</t>
  </si>
  <si>
    <t>面　　　　　積</t>
  </si>
  <si>
    <t>住宅用地</t>
  </si>
  <si>
    <t>農家住宅</t>
  </si>
  <si>
    <t>－</t>
  </si>
  <si>
    <t>一般個人住宅</t>
  </si>
  <si>
    <t>集団住宅その他</t>
  </si>
  <si>
    <t>小　　　　　計</t>
  </si>
  <si>
    <t>鉱工業用地</t>
  </si>
  <si>
    <t>鉱　　　　　業</t>
  </si>
  <si>
    <t>建設業</t>
  </si>
  <si>
    <t>－</t>
  </si>
  <si>
    <t>金属・機械工業</t>
  </si>
  <si>
    <t>化学・紙パルプ工業</t>
  </si>
  <si>
    <t>繊維・食料品工業</t>
  </si>
  <si>
    <t>電気・ガス・水道事業</t>
  </si>
  <si>
    <t>学　校　用　地</t>
  </si>
  <si>
    <t>公　園　用　地</t>
  </si>
  <si>
    <t>道水路・鉄道用地</t>
  </si>
  <si>
    <t>その他の建物施設用地</t>
  </si>
  <si>
    <t>農林・漁業用施設</t>
  </si>
  <si>
    <t>官公署・疫病等公共施設</t>
  </si>
  <si>
    <t>運輸通信用建物施設</t>
  </si>
  <si>
    <t>商業・サービス業</t>
  </si>
  <si>
    <t>ゴルフ場・その他レジャー</t>
  </si>
  <si>
    <t>小　　　　計</t>
  </si>
  <si>
    <t>植　　　　　林</t>
  </si>
  <si>
    <t>そ　　の　　他</t>
  </si>
  <si>
    <t>合　　　　　計</t>
  </si>
  <si>
    <t>注 ： 農地法第４条は、自己名義の農地を農地以外にする場合。</t>
  </si>
  <si>
    <t>資料：農業委員会</t>
  </si>
  <si>
    <t>　  　農地法第５条は、農地を農地以外のものにする為の売買又は賃借等の場合</t>
  </si>
  <si>
    <t>６. 農 地 転 用 の 推 移</t>
  </si>
  <si>
    <t>各年12月末現在（単位 ： a）</t>
  </si>
  <si>
    <t>総数</t>
  </si>
  <si>
    <t>住宅用地</t>
  </si>
  <si>
    <t>鉱工業用地</t>
  </si>
  <si>
    <t>公共用地</t>
  </si>
  <si>
    <t>その他</t>
  </si>
  <si>
    <t>件　数</t>
  </si>
  <si>
    <t>面　積</t>
  </si>
  <si>
    <t>　　－</t>
  </si>
  <si>
    <t>資料：農業委員会</t>
  </si>
  <si>
    <t>平成17年12月末現在(単位 ： a)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</si>
  <si>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</si>
  <si>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</si>
  <si>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</si>
  <si>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</si>
  <si>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</si>
  <si>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</si>
  <si>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</si>
  <si>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</si>
  <si>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</si>
  <si>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</si>
  <si>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</si>
  <si>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</si>
  <si>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気　　候</t>
  </si>
  <si>
    <t>　沖縄本島は亜熱帯海洋性気候に属し、年平均気温は22.7℃（平年値：1971年～2000年の30年間の平均値）と四季を通じて温暖で、冬の期間は極めて短く、春から夏にかけて雨量は多く、梅雨明けとともに30度近い長い夏が続く。
　また、夏から秋にかけては熱帯低気圧の進路となり、台風の襲来も多い。</t>
  </si>
  <si>
    <t>７.年 別 月 別 平 均 気 温</t>
  </si>
  <si>
    <t>（単位：℃）</t>
  </si>
  <si>
    <t>平　　　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</si>
  <si>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</si>
  <si>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</si>
  <si>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</si>
  <si>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</si>
  <si>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</si>
  <si>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</si>
  <si>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</si>
  <si>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</si>
  <si>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</si>
  <si>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</si>
  <si>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</si>
  <si>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</si>
  <si>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 の観測値である。</t>
  </si>
  <si>
    <t>８.年 別 月 別 平 均 湿 度</t>
  </si>
  <si>
    <t>（単位：％）</t>
  </si>
  <si>
    <t>９. 気　　象</t>
  </si>
  <si>
    <t>　概　　況</t>
  </si>
  <si>
    <t>平成11年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</si>
  <si>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</si>
  <si>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</si>
  <si>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</si>
  <si>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</si>
  <si>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</si>
  <si>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</si>
  <si>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</si>
  <si>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</si>
  <si>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</si>
  <si>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海面気圧ｈＰａ</t>
  </si>
  <si>
    <t>気温℃</t>
  </si>
  <si>
    <t>平均</t>
  </si>
  <si>
    <t>最高</t>
  </si>
  <si>
    <t>月日</t>
  </si>
  <si>
    <t>気温</t>
  </si>
  <si>
    <t>最低</t>
  </si>
  <si>
    <t>湿度％</t>
  </si>
  <si>
    <t>最小</t>
  </si>
  <si>
    <t>湿度</t>
  </si>
  <si>
    <t>降水量㎜</t>
  </si>
  <si>
    <t>総量</t>
  </si>
  <si>
    <t>最大日量</t>
  </si>
  <si>
    <t>月日</t>
  </si>
  <si>
    <t>　風 速</t>
  </si>
  <si>
    <t>最大</t>
  </si>
  <si>
    <t>風速</t>
  </si>
  <si>
    <t>風向</t>
  </si>
  <si>
    <t>南南東</t>
  </si>
  <si>
    <t>西南西</t>
  </si>
  <si>
    <t>西北西</t>
  </si>
  <si>
    <t>南東</t>
  </si>
  <si>
    <t>北北西</t>
  </si>
  <si>
    <t>南南西</t>
  </si>
  <si>
    <t>東</t>
  </si>
  <si>
    <t>南</t>
  </si>
  <si>
    <t>東南東</t>
  </si>
  <si>
    <t>北</t>
  </si>
  <si>
    <t>北北東</t>
  </si>
  <si>
    <t>最多風向</t>
  </si>
  <si>
    <t>北）</t>
  </si>
  <si>
    <t>南西</t>
  </si>
  <si>
    <t>　　「　）」を付した値は欠測を含む値であることを示す。</t>
  </si>
  <si>
    <t>１０. 年 別 月 別 降 水 量</t>
  </si>
  <si>
    <t>単位 ： ㎜</t>
  </si>
  <si>
    <t>合計</t>
  </si>
  <si>
    <t>注：那覇－緯度：北緯26度12.4分　経度：東経127度41.3分</t>
  </si>
  <si>
    <t>注：那覇－緯度：北緯26度12.4分　経度：東経127度41.3分の観測値である。</t>
  </si>
  <si>
    <t>－</t>
  </si>
  <si>
    <t>平成17年の降水量は、６月に記録的な多雨となり７月から９月までは少雨傾向にある。</t>
  </si>
  <si>
    <t>資料：気象庁</t>
  </si>
  <si>
    <t>１．　地　目　面　積</t>
  </si>
  <si>
    <t>（平成17年１月１日現在）</t>
  </si>
  <si>
    <t>２．　有　祖　地　面　積</t>
  </si>
  <si>
    <t>３．農　地　転　用　状　況</t>
  </si>
  <si>
    <t>　　住宅用地</t>
  </si>
  <si>
    <t>　　そ の 他</t>
  </si>
  <si>
    <t>４．月 別 降 水 量 及 び 平 均 気 温</t>
  </si>
  <si>
    <t>（平成17年）</t>
  </si>
  <si>
    <t xml:space="preserve"> 　降 水 量</t>
  </si>
  <si>
    <t>　　　　　　宜 野 湾 市 の 位 置 及 び 面 積</t>
  </si>
  <si>
    <t>最　 東 　端</t>
  </si>
  <si>
    <t>東　　　　　　経　</t>
  </si>
  <si>
    <t>１２７°４７′２１″</t>
  </si>
  <si>
    <t>最 　西 　端</t>
  </si>
  <si>
    <t>１２７°４３′４６″</t>
  </si>
  <si>
    <t>最 　南 　端</t>
  </si>
  <si>
    <t>北　　　　　　緯　</t>
  </si>
  <si>
    <t>２６° １４′ ４５″</t>
  </si>
  <si>
    <t>最 　北 　端</t>
  </si>
  <si>
    <t>２６° １７′ ３８″</t>
  </si>
  <si>
    <t>総 　面 　積</t>
  </si>
  <si>
    <t>１９．６９k㎡</t>
  </si>
  <si>
    <t>（平成17年1月1日現在）</t>
  </si>
  <si>
    <t>１．地目面積</t>
  </si>
  <si>
    <t>総　数</t>
  </si>
  <si>
    <t>宅　地</t>
  </si>
  <si>
    <t>原　野</t>
  </si>
  <si>
    <t>２．有祖地面積</t>
  </si>
  <si>
    <t>３．農地転用状況</t>
  </si>
  <si>
    <t>住宅用地</t>
  </si>
  <si>
    <t>農 地 転 用 面 積</t>
  </si>
  <si>
    <t>４．月別降水量及び平均気温（平成17年）</t>
  </si>
  <si>
    <t>降水量</t>
  </si>
  <si>
    <t>平均気温</t>
  </si>
  <si>
    <t>平　均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</si>
</sst>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0_ "/>
    <numFmt numFmtId="178" formatCode="#,##0\ "/>
    <numFmt numFmtId="179" formatCode="#,##0.000;[Red]\-#,##0.000"/>
    <numFmt numFmtId="180" formatCode="0_);[Red]\(0\)"/>
    <numFmt numFmtId="181" formatCode="#,##0_ "/>
    <numFmt numFmtId="182" formatCode="#,##0.0_ "/>
    <numFmt numFmtId="183" formatCode="#,##0.0;[Red]\-#,##0.0"/>
    <numFmt numFmtId="184" formatCode="#,##0\ ;[Red]\-#,##0"/>
    <numFmt numFmtId="185" formatCode="0.0\ \ "/>
    <numFmt numFmtId="186" formatCode="#,##0.0\ \ "/>
    <numFmt numFmtId="187" formatCode="0.0%"/>
    <numFmt numFmtId="188" formatCode="0.000&quot;ｋ&quot;&quot;㎡&quot;"/>
    <numFmt numFmtId="189" formatCode="#,##0\ ;&quot;△ &quot;#,##0\ 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8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Ｐ明朝"/>
      <family val="1"/>
    </font>
    <font>
      <sz val="48"/>
      <color indexed="9"/>
      <name val="ＭＳ Ｐ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b/>
      <sz val="11"/>
      <name val="HG正楷書体-PRO"/>
      <family val="4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double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double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hair"/>
      <top style="thin"/>
      <bottom style="hair"/>
      <diagonal style="hair"/>
    </border>
    <border>
      <left style="thin"/>
      <right style="thin"/>
      <top style="thin"/>
      <bottom style="thin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 diagonalDown="1">
      <left style="thin"/>
      <right style="hair"/>
      <top style="thin"/>
      <bottom style="thin"/>
      <diagonal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178" fontId="8" fillId="0" borderId="2" xfId="17" applyNumberFormat="1" applyFont="1" applyBorder="1" applyAlignment="1">
      <alignment vertical="center"/>
    </xf>
    <xf numFmtId="178" fontId="8" fillId="0" borderId="3" xfId="17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8" fontId="8" fillId="0" borderId="3" xfId="17" applyNumberFormat="1" applyFont="1" applyBorder="1" applyAlignment="1">
      <alignment vertical="center"/>
    </xf>
    <xf numFmtId="178" fontId="8" fillId="0" borderId="4" xfId="17" applyNumberFormat="1" applyFont="1" applyBorder="1" applyAlignment="1">
      <alignment vertical="center"/>
    </xf>
    <xf numFmtId="178" fontId="8" fillId="0" borderId="5" xfId="17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8" fontId="8" fillId="0" borderId="0" xfId="17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8" fontId="0" fillId="0" borderId="0" xfId="0" applyNumberFormat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8" fillId="0" borderId="2" xfId="17" applyNumberFormat="1" applyFont="1" applyBorder="1" applyAlignment="1">
      <alignment horizontal="right" vertical="center"/>
    </xf>
    <xf numFmtId="178" fontId="8" fillId="0" borderId="2" xfId="17" applyNumberFormat="1" applyFont="1" applyBorder="1" applyAlignment="1">
      <alignment horizontal="right" vertical="center"/>
    </xf>
    <xf numFmtId="178" fontId="8" fillId="0" borderId="3" xfId="17" applyNumberFormat="1" applyFont="1" applyBorder="1" applyAlignment="1">
      <alignment horizontal="right" vertical="center"/>
    </xf>
    <xf numFmtId="3" fontId="8" fillId="0" borderId="4" xfId="17" applyNumberFormat="1" applyFont="1" applyBorder="1" applyAlignment="1">
      <alignment horizontal="right" vertical="center"/>
    </xf>
    <xf numFmtId="178" fontId="8" fillId="0" borderId="4" xfId="17" applyNumberFormat="1" applyFont="1" applyBorder="1" applyAlignment="1">
      <alignment horizontal="right" vertical="center"/>
    </xf>
    <xf numFmtId="178" fontId="8" fillId="0" borderId="5" xfId="17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179" fontId="8" fillId="0" borderId="9" xfId="17" applyNumberFormat="1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179" fontId="8" fillId="0" borderId="11" xfId="17" applyNumberFormat="1" applyFont="1" applyBorder="1" applyAlignment="1">
      <alignment vertical="center"/>
    </xf>
    <xf numFmtId="40" fontId="8" fillId="0" borderId="12" xfId="17" applyNumberFormat="1" applyFont="1" applyBorder="1" applyAlignment="1">
      <alignment vertical="center"/>
    </xf>
    <xf numFmtId="38" fontId="8" fillId="0" borderId="9" xfId="17" applyNumberFormat="1" applyFont="1" applyBorder="1" applyAlignment="1">
      <alignment vertical="center"/>
    </xf>
    <xf numFmtId="179" fontId="8" fillId="0" borderId="13" xfId="17" applyNumberFormat="1" applyFont="1" applyBorder="1" applyAlignment="1">
      <alignment vertical="center"/>
    </xf>
    <xf numFmtId="38" fontId="8" fillId="0" borderId="13" xfId="17" applyFont="1" applyBorder="1" applyAlignment="1">
      <alignment vertical="center"/>
    </xf>
    <xf numFmtId="179" fontId="8" fillId="0" borderId="14" xfId="17" applyNumberFormat="1" applyFont="1" applyBorder="1" applyAlignment="1">
      <alignment vertical="center"/>
    </xf>
    <xf numFmtId="40" fontId="8" fillId="0" borderId="15" xfId="17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13" fillId="0" borderId="9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177" fontId="13" fillId="0" borderId="9" xfId="0" applyNumberFormat="1" applyFont="1" applyBorder="1" applyAlignment="1">
      <alignment horizontal="right" vertical="center"/>
    </xf>
    <xf numFmtId="177" fontId="13" fillId="0" borderId="3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80" fontId="8" fillId="0" borderId="17" xfId="0" applyNumberFormat="1" applyFont="1" applyBorder="1" applyAlignment="1">
      <alignment horizontal="right" vertical="center"/>
    </xf>
    <xf numFmtId="180" fontId="8" fillId="0" borderId="18" xfId="0" applyNumberFormat="1" applyFont="1" applyBorder="1" applyAlignment="1">
      <alignment horizontal="right" vertical="center"/>
    </xf>
    <xf numFmtId="180" fontId="8" fillId="0" borderId="19" xfId="0" applyNumberFormat="1" applyFont="1" applyBorder="1" applyAlignment="1">
      <alignment horizontal="right" vertical="center"/>
    </xf>
    <xf numFmtId="180" fontId="8" fillId="0" borderId="2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185" fontId="8" fillId="0" borderId="2" xfId="0" applyNumberFormat="1" applyFont="1" applyBorder="1" applyAlignment="1">
      <alignment vertical="center"/>
    </xf>
    <xf numFmtId="185" fontId="8" fillId="0" borderId="9" xfId="0" applyNumberFormat="1" applyFont="1" applyBorder="1" applyAlignment="1">
      <alignment vertical="center"/>
    </xf>
    <xf numFmtId="185" fontId="8" fillId="0" borderId="21" xfId="0" applyNumberFormat="1" applyFont="1" applyBorder="1" applyAlignment="1">
      <alignment vertical="center"/>
    </xf>
    <xf numFmtId="185" fontId="8" fillId="0" borderId="3" xfId="0" applyNumberFormat="1" applyFont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185" fontId="8" fillId="0" borderId="23" xfId="0" applyNumberFormat="1" applyFont="1" applyBorder="1" applyAlignment="1">
      <alignment vertical="center"/>
    </xf>
    <xf numFmtId="185" fontId="8" fillId="0" borderId="17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8" fillId="0" borderId="18" xfId="0" applyNumberFormat="1" applyFont="1" applyBorder="1" applyAlignment="1">
      <alignment vertical="center"/>
    </xf>
    <xf numFmtId="186" fontId="8" fillId="0" borderId="23" xfId="17" applyNumberFormat="1" applyFont="1" applyBorder="1" applyAlignment="1">
      <alignment vertical="center"/>
    </xf>
    <xf numFmtId="186" fontId="8" fillId="0" borderId="0" xfId="17" applyNumberFormat="1" applyFont="1" applyBorder="1" applyAlignment="1">
      <alignment vertical="center"/>
    </xf>
    <xf numFmtId="186" fontId="8" fillId="0" borderId="18" xfId="17" applyNumberFormat="1" applyFont="1" applyBorder="1" applyAlignment="1">
      <alignment vertical="center"/>
    </xf>
    <xf numFmtId="186" fontId="8" fillId="0" borderId="17" xfId="17" applyNumberFormat="1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185" fontId="8" fillId="0" borderId="25" xfId="0" applyNumberFormat="1" applyFont="1" applyBorder="1" applyAlignment="1">
      <alignment vertical="center"/>
    </xf>
    <xf numFmtId="185" fontId="8" fillId="0" borderId="1" xfId="0" applyNumberFormat="1" applyFont="1" applyBorder="1" applyAlignment="1">
      <alignment vertical="center"/>
    </xf>
    <xf numFmtId="185" fontId="8" fillId="0" borderId="20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184" fontId="8" fillId="0" borderId="2" xfId="0" applyNumberFormat="1" applyFont="1" applyBorder="1" applyAlignment="1">
      <alignment/>
    </xf>
    <xf numFmtId="184" fontId="8" fillId="0" borderId="3" xfId="0" applyNumberFormat="1" applyFont="1" applyBorder="1" applyAlignment="1">
      <alignment/>
    </xf>
    <xf numFmtId="184" fontId="8" fillId="0" borderId="23" xfId="0" applyNumberFormat="1" applyFont="1" applyBorder="1" applyAlignment="1">
      <alignment/>
    </xf>
    <xf numFmtId="184" fontId="8" fillId="0" borderId="17" xfId="0" applyNumberFormat="1" applyFont="1" applyBorder="1" applyAlignment="1">
      <alignment/>
    </xf>
    <xf numFmtId="184" fontId="8" fillId="0" borderId="18" xfId="0" applyNumberFormat="1" applyFont="1" applyBorder="1" applyAlignment="1">
      <alignment/>
    </xf>
    <xf numFmtId="184" fontId="8" fillId="0" borderId="25" xfId="0" applyNumberFormat="1" applyFont="1" applyBorder="1" applyAlignment="1">
      <alignment/>
    </xf>
    <xf numFmtId="184" fontId="8" fillId="0" borderId="19" xfId="0" applyNumberFormat="1" applyFont="1" applyBorder="1" applyAlignment="1">
      <alignment/>
    </xf>
    <xf numFmtId="184" fontId="8" fillId="0" borderId="20" xfId="0" applyNumberFormat="1" applyFont="1" applyBorder="1" applyAlignment="1">
      <alignment/>
    </xf>
    <xf numFmtId="0" fontId="6" fillId="0" borderId="26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83" fontId="6" fillId="0" borderId="9" xfId="17" applyNumberFormat="1" applyFont="1" applyBorder="1" applyAlignment="1">
      <alignment vertical="center"/>
    </xf>
    <xf numFmtId="183" fontId="6" fillId="0" borderId="3" xfId="17" applyNumberFormat="1" applyFont="1" applyBorder="1" applyAlignment="1">
      <alignment vertical="center"/>
    </xf>
    <xf numFmtId="183" fontId="6" fillId="0" borderId="17" xfId="17" applyNumberFormat="1" applyFont="1" applyBorder="1" applyAlignment="1">
      <alignment vertical="center"/>
    </xf>
    <xf numFmtId="183" fontId="6" fillId="0" borderId="18" xfId="17" applyNumberFormat="1" applyFont="1" applyBorder="1" applyAlignment="1">
      <alignment vertical="center"/>
    </xf>
    <xf numFmtId="183" fontId="0" fillId="0" borderId="0" xfId="0" applyNumberFormat="1" applyAlignment="1">
      <alignment/>
    </xf>
    <xf numFmtId="56" fontId="6" fillId="0" borderId="28" xfId="0" applyNumberFormat="1" applyFont="1" applyBorder="1" applyAlignment="1">
      <alignment horizontal="center" vertical="center"/>
    </xf>
    <xf numFmtId="56" fontId="6" fillId="0" borderId="29" xfId="0" applyNumberFormat="1" applyFont="1" applyBorder="1" applyAlignment="1">
      <alignment horizontal="center" vertical="center"/>
    </xf>
    <xf numFmtId="183" fontId="6" fillId="0" borderId="30" xfId="17" applyNumberFormat="1" applyFont="1" applyBorder="1" applyAlignment="1">
      <alignment vertical="center"/>
    </xf>
    <xf numFmtId="183" fontId="6" fillId="0" borderId="31" xfId="17" applyNumberFormat="1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3" xfId="17" applyFont="1" applyBorder="1" applyAlignment="1">
      <alignment vertical="center"/>
    </xf>
    <xf numFmtId="56" fontId="6" fillId="0" borderId="17" xfId="0" applyNumberFormat="1" applyFont="1" applyBorder="1" applyAlignment="1">
      <alignment horizontal="center" vertical="center"/>
    </xf>
    <xf numFmtId="56" fontId="6" fillId="0" borderId="18" xfId="0" applyNumberFormat="1" applyFont="1" applyBorder="1" applyAlignment="1">
      <alignment horizontal="center" vertical="center"/>
    </xf>
    <xf numFmtId="183" fontId="6" fillId="0" borderId="28" xfId="17" applyNumberFormat="1" applyFont="1" applyBorder="1" applyAlignment="1">
      <alignment vertical="center"/>
    </xf>
    <xf numFmtId="183" fontId="6" fillId="0" borderId="29" xfId="17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distributed" vertical="center"/>
    </xf>
    <xf numFmtId="182" fontId="8" fillId="0" borderId="2" xfId="0" applyNumberFormat="1" applyFont="1" applyBorder="1" applyAlignment="1">
      <alignment horizontal="right" vertical="center"/>
    </xf>
    <xf numFmtId="182" fontId="8" fillId="0" borderId="2" xfId="17" applyNumberFormat="1" applyFont="1" applyBorder="1" applyAlignment="1">
      <alignment horizontal="right" vertical="center"/>
    </xf>
    <xf numFmtId="182" fontId="8" fillId="0" borderId="3" xfId="17" applyNumberFormat="1" applyFont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2" fontId="8" fillId="0" borderId="23" xfId="0" applyNumberFormat="1" applyFont="1" applyBorder="1" applyAlignment="1">
      <alignment horizontal="right" vertical="center"/>
    </xf>
    <xf numFmtId="182" fontId="8" fillId="0" borderId="17" xfId="0" applyNumberFormat="1" applyFont="1" applyBorder="1" applyAlignment="1">
      <alignment horizontal="right" vertical="center"/>
    </xf>
    <xf numFmtId="182" fontId="8" fillId="0" borderId="18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182" fontId="8" fillId="0" borderId="25" xfId="0" applyNumberFormat="1" applyFont="1" applyBorder="1" applyAlignment="1">
      <alignment horizontal="right" vertical="center"/>
    </xf>
    <xf numFmtId="182" fontId="8" fillId="0" borderId="19" xfId="0" applyNumberFormat="1" applyFont="1" applyBorder="1" applyAlignment="1">
      <alignment horizontal="right" vertical="center"/>
    </xf>
    <xf numFmtId="182" fontId="8" fillId="0" borderId="2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/>
    </xf>
    <xf numFmtId="56" fontId="6" fillId="0" borderId="9" xfId="0" applyNumberFormat="1" applyFont="1" applyBorder="1" applyAlignment="1">
      <alignment horizontal="center" vertical="center"/>
    </xf>
    <xf numFmtId="56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2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1" fillId="0" borderId="0" xfId="21" applyFont="1" applyAlignment="1">
      <alignment horizontal="left" vertical="center"/>
      <protection/>
    </xf>
    <xf numFmtId="0" fontId="0" fillId="0" borderId="33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34" xfId="21" applyBorder="1" applyAlignment="1">
      <alignment horizontal="center" vertical="center"/>
      <protection/>
    </xf>
    <xf numFmtId="0" fontId="0" fillId="0" borderId="35" xfId="21" applyBorder="1" applyAlignment="1">
      <alignment horizontal="center" vertical="center"/>
      <protection/>
    </xf>
    <xf numFmtId="0" fontId="0" fillId="0" borderId="1" xfId="21" applyBorder="1" applyAlignment="1">
      <alignment horizontal="right" vertical="center"/>
      <protection/>
    </xf>
    <xf numFmtId="0" fontId="0" fillId="0" borderId="36" xfId="21" applyBorder="1" applyAlignment="1">
      <alignment horizontal="center" vertical="center"/>
      <protection/>
    </xf>
    <xf numFmtId="0" fontId="0" fillId="0" borderId="33" xfId="21" applyBorder="1">
      <alignment vertical="center"/>
      <protection/>
    </xf>
    <xf numFmtId="0" fontId="0" fillId="0" borderId="34" xfId="21" applyBorder="1">
      <alignment vertical="center"/>
      <protection/>
    </xf>
    <xf numFmtId="0" fontId="0" fillId="0" borderId="35" xfId="21" applyBorder="1">
      <alignment vertical="center"/>
      <protection/>
    </xf>
    <xf numFmtId="0" fontId="5" fillId="0" borderId="9" xfId="0" applyFont="1" applyBorder="1" applyAlignment="1">
      <alignment/>
    </xf>
    <xf numFmtId="0" fontId="5" fillId="0" borderId="37" xfId="0" applyFont="1" applyBorder="1" applyAlignment="1">
      <alignment horizontal="justify" vertical="justify"/>
    </xf>
    <xf numFmtId="0" fontId="0" fillId="0" borderId="1" xfId="21" applyFill="1" applyBorder="1" applyAlignment="1">
      <alignment horizontal="center" vertical="center"/>
      <protection/>
    </xf>
    <xf numFmtId="0" fontId="0" fillId="0" borderId="36" xfId="21" applyBorder="1">
      <alignment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21" fillId="0" borderId="0" xfId="21" applyFont="1" applyAlignment="1">
      <alignment horizontal="center" vertical="top"/>
      <protection/>
    </xf>
    <xf numFmtId="0" fontId="20" fillId="0" borderId="0" xfId="23" applyFont="1" applyFill="1" applyAlignment="1">
      <alignment horizontal="center"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0" xfId="23" applyFont="1" applyFill="1" applyAlignment="1">
      <alignment vertical="center"/>
      <protection/>
    </xf>
    <xf numFmtId="0" fontId="5" fillId="0" borderId="0" xfId="23" applyFont="1" applyFill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6" fillId="0" borderId="0" xfId="22" applyFont="1" applyFill="1" applyBorder="1" applyAlignment="1">
      <alignment horizontal="justify" vertical="justify"/>
      <protection/>
    </xf>
    <xf numFmtId="0" fontId="16" fillId="0" borderId="0" xfId="22" applyFont="1" applyFill="1" applyBorder="1" applyAlignment="1">
      <alignment horizontal="distributed" vertical="center"/>
      <protection/>
    </xf>
    <xf numFmtId="0" fontId="16" fillId="0" borderId="0" xfId="22" applyFont="1" applyFill="1" applyBorder="1" applyAlignment="1">
      <alignment horizontal="center" vertical="center"/>
      <protection/>
    </xf>
    <xf numFmtId="188" fontId="16" fillId="0" borderId="0" xfId="17" applyNumberFormat="1" applyFont="1" applyFill="1" applyBorder="1" applyAlignment="1">
      <alignment vertical="center"/>
    </xf>
    <xf numFmtId="178" fontId="16" fillId="0" borderId="0" xfId="17" applyNumberFormat="1" applyFont="1" applyFill="1" applyBorder="1" applyAlignment="1">
      <alignment vertical="center"/>
    </xf>
    <xf numFmtId="0" fontId="16" fillId="0" borderId="0" xfId="22" applyFont="1" applyFill="1" applyBorder="1" applyAlignment="1">
      <alignment/>
      <protection/>
    </xf>
    <xf numFmtId="0" fontId="17" fillId="0" borderId="0" xfId="23" applyFont="1" applyFill="1" applyBorder="1" applyAlignment="1">
      <alignment horizontal="center" vertical="center"/>
      <protection/>
    </xf>
    <xf numFmtId="0" fontId="17" fillId="0" borderId="0" xfId="23" applyFont="1" applyFill="1" applyBorder="1" applyAlignment="1">
      <alignment horizontal="distributed"/>
      <protection/>
    </xf>
    <xf numFmtId="0" fontId="17" fillId="0" borderId="0" xfId="23" applyFont="1" applyFill="1" applyBorder="1" applyAlignment="1">
      <alignment horizontal="distributed" vertical="center"/>
      <protection/>
    </xf>
    <xf numFmtId="0" fontId="17" fillId="0" borderId="0" xfId="23" applyFont="1" applyFill="1" applyBorder="1" applyAlignment="1">
      <alignment horizontal="distributed" vertical="top"/>
      <protection/>
    </xf>
    <xf numFmtId="189" fontId="17" fillId="0" borderId="0" xfId="17" applyNumberFormat="1" applyFont="1" applyFill="1" applyBorder="1" applyAlignment="1">
      <alignment vertical="center"/>
    </xf>
    <xf numFmtId="0" fontId="16" fillId="0" borderId="0" xfId="22" applyFont="1" applyFill="1" applyBorder="1" applyAlignment="1">
      <alignment horizontal="left" vertical="center"/>
      <protection/>
    </xf>
    <xf numFmtId="0" fontId="16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/>
      <protection/>
    </xf>
    <xf numFmtId="0" fontId="16" fillId="0" borderId="0" xfId="23" applyFont="1" applyFill="1" applyBorder="1" applyAlignment="1">
      <alignment horizontal="center" vertical="center"/>
      <protection/>
    </xf>
    <xf numFmtId="182" fontId="16" fillId="0" borderId="0" xfId="23" applyNumberFormat="1" applyFont="1" applyFill="1" applyBorder="1" applyAlignment="1">
      <alignment horizontal="right" vertical="center"/>
      <protection/>
    </xf>
    <xf numFmtId="185" fontId="16" fillId="0" borderId="0" xfId="23" applyNumberFormat="1" applyFont="1" applyFill="1" applyBorder="1" applyAlignment="1">
      <alignment vertical="center"/>
      <protection/>
    </xf>
    <xf numFmtId="186" fontId="16" fillId="0" borderId="0" xfId="17" applyNumberFormat="1" applyFont="1" applyFill="1" applyBorder="1" applyAlignment="1">
      <alignment vertical="center"/>
    </xf>
    <xf numFmtId="182" fontId="16" fillId="0" borderId="0" xfId="17" applyNumberFormat="1" applyFont="1" applyFill="1" applyBorder="1" applyAlignment="1">
      <alignment horizontal="right" vertical="center"/>
    </xf>
    <xf numFmtId="0" fontId="22" fillId="0" borderId="0" xfId="21" applyFont="1" applyAlignment="1">
      <alignment horizontal="center" vertical="center"/>
      <protection/>
    </xf>
    <xf numFmtId="0" fontId="0" fillId="0" borderId="38" xfId="21" applyBorder="1" applyAlignment="1">
      <alignment horizontal="center" vertical="center"/>
      <protection/>
    </xf>
    <xf numFmtId="0" fontId="0" fillId="0" borderId="38" xfId="21" applyBorder="1" applyAlignment="1">
      <alignment vertical="center"/>
      <protection/>
    </xf>
    <xf numFmtId="0" fontId="5" fillId="0" borderId="39" xfId="0" applyFont="1" applyBorder="1" applyAlignment="1">
      <alignment horizontal="justify" vertical="justify"/>
    </xf>
    <xf numFmtId="0" fontId="5" fillId="0" borderId="40" xfId="0" applyFont="1" applyBorder="1" applyAlignment="1">
      <alignment horizontal="justify" vertical="justify"/>
    </xf>
    <xf numFmtId="0" fontId="5" fillId="0" borderId="41" xfId="0" applyFont="1" applyBorder="1" applyAlignment="1">
      <alignment horizontal="justify" vertical="justify"/>
    </xf>
    <xf numFmtId="0" fontId="5" fillId="0" borderId="4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7" fillId="0" borderId="1" xfId="0" applyFont="1" applyBorder="1" applyAlignment="1">
      <alignment horizontal="right"/>
    </xf>
    <xf numFmtId="0" fontId="5" fillId="0" borderId="4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39" xfId="0" applyBorder="1" applyAlignment="1">
      <alignment horizontal="justify" vertical="justify"/>
    </xf>
    <xf numFmtId="0" fontId="0" fillId="0" borderId="40" xfId="0" applyBorder="1" applyAlignment="1">
      <alignment horizontal="justify" vertical="justify"/>
    </xf>
    <xf numFmtId="0" fontId="0" fillId="0" borderId="41" xfId="0" applyBorder="1" applyAlignment="1">
      <alignment horizontal="justify" vertical="justify"/>
    </xf>
    <xf numFmtId="0" fontId="7" fillId="0" borderId="16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justify"/>
    </xf>
    <xf numFmtId="0" fontId="6" fillId="0" borderId="6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distributed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37" xfId="0" applyFont="1" applyBorder="1" applyAlignment="1">
      <alignment horizontal="left" vertical="distributed"/>
    </xf>
    <xf numFmtId="0" fontId="6" fillId="0" borderId="39" xfId="0" applyFont="1" applyBorder="1" applyAlignment="1">
      <alignment horizontal="left" vertical="distributed"/>
    </xf>
    <xf numFmtId="0" fontId="6" fillId="0" borderId="40" xfId="0" applyFont="1" applyBorder="1" applyAlignment="1">
      <alignment horizontal="left" vertical="distributed"/>
    </xf>
    <xf numFmtId="0" fontId="6" fillId="0" borderId="41" xfId="0" applyFont="1" applyBorder="1" applyAlignment="1">
      <alignment horizontal="left" vertical="distributed"/>
    </xf>
    <xf numFmtId="0" fontId="6" fillId="0" borderId="44" xfId="0" applyFont="1" applyBorder="1" applyAlignment="1">
      <alignment horizontal="distributed" vertical="center"/>
    </xf>
    <xf numFmtId="0" fontId="7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justify"/>
    </xf>
    <xf numFmtId="0" fontId="10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49" xfId="0" applyFont="1" applyBorder="1" applyAlignment="1">
      <alignment horizontal="justify" vertical="justify"/>
    </xf>
    <xf numFmtId="0" fontId="0" fillId="0" borderId="50" xfId="0" applyFont="1" applyBorder="1" applyAlignment="1">
      <alignment horizontal="justify" vertical="justify"/>
    </xf>
    <xf numFmtId="0" fontId="0" fillId="0" borderId="51" xfId="0" applyFont="1" applyBorder="1" applyAlignment="1">
      <alignment horizontal="justify" vertical="justify"/>
    </xf>
    <xf numFmtId="0" fontId="0" fillId="0" borderId="52" xfId="0" applyFont="1" applyBorder="1" applyAlignment="1">
      <alignment horizontal="justify" vertical="justify"/>
    </xf>
    <xf numFmtId="0" fontId="5" fillId="0" borderId="2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/>
    </xf>
    <xf numFmtId="0" fontId="0" fillId="0" borderId="50" xfId="0" applyBorder="1" applyAlignment="1">
      <alignment horizontal="justify" vertical="justify"/>
    </xf>
    <xf numFmtId="0" fontId="0" fillId="0" borderId="51" xfId="0" applyBorder="1" applyAlignment="1">
      <alignment horizontal="justify" vertical="justify"/>
    </xf>
    <xf numFmtId="0" fontId="0" fillId="0" borderId="52" xfId="0" applyBorder="1" applyAlignment="1">
      <alignment horizontal="justify" vertical="justify"/>
    </xf>
    <xf numFmtId="0" fontId="5" fillId="0" borderId="2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56" xfId="0" applyFont="1" applyBorder="1" applyAlignment="1">
      <alignment horizontal="center" vertical="top" textRotation="255"/>
    </xf>
    <xf numFmtId="0" fontId="5" fillId="0" borderId="22" xfId="0" applyFont="1" applyBorder="1" applyAlignment="1">
      <alignment horizontal="center" vertical="top" textRotation="255"/>
    </xf>
    <xf numFmtId="0" fontId="5" fillId="0" borderId="28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0" fontId="5" fillId="0" borderId="30" xfId="0" applyFont="1" applyBorder="1" applyAlignment="1">
      <alignment horizontal="center" vertical="distributed" textRotation="255"/>
    </xf>
    <xf numFmtId="0" fontId="5" fillId="0" borderId="47" xfId="0" applyFont="1" applyBorder="1" applyAlignment="1">
      <alignment horizontal="center" vertical="distributed" textRotation="255"/>
    </xf>
    <xf numFmtId="0" fontId="5" fillId="0" borderId="56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5" fillId="0" borderId="57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0" xfId="0" applyFont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66" xfId="0" applyFont="1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5" fillId="0" borderId="6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distributed" textRotation="255"/>
    </xf>
    <xf numFmtId="0" fontId="5" fillId="0" borderId="69" xfId="0" applyFont="1" applyBorder="1" applyAlignment="1">
      <alignment horizontal="center" vertical="distributed" textRotation="255"/>
    </xf>
    <xf numFmtId="0" fontId="0" fillId="0" borderId="59" xfId="0" applyBorder="1" applyAlignment="1">
      <alignment horizontal="distributed" vertical="center"/>
    </xf>
    <xf numFmtId="0" fontId="5" fillId="0" borderId="70" xfId="0" applyFont="1" applyBorder="1" applyAlignment="1">
      <alignment horizontal="left" vertical="distributed"/>
    </xf>
    <xf numFmtId="0" fontId="5" fillId="0" borderId="37" xfId="0" applyFont="1" applyBorder="1" applyAlignment="1">
      <alignment horizontal="left" vertical="distributed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位置と面積★" xfId="21"/>
    <cellStyle name="標準_Sheet1" xfId="22"/>
    <cellStyle name="標準_グ ラ フ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15"/>
          <c:h val="0.853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宅　地  7.347ｋ㎡ 37.5%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田      0.277ｋ㎡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畑      0.856ｋ㎡ 4.4%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原　野  0.355ｋ㎡ 1.8%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その他 10.755ｋ㎡ 54.9%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'第１章★'!$A$143:$A$147</c:f>
              <c:strCache/>
            </c:strRef>
          </c:cat>
          <c:val>
            <c:numRef>
              <c:f>'第１章★'!$B$143:$B$147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38"/>
          <c:h val="0.853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宅　地    6.400ｋ㎡ 44.9%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田              0.276ｋ㎡      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畑           0.813ｋ㎡         5.7%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原　野      0.319ｋ㎡   2.2%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その他     6.436ｋ㎡ 45.2%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'第１章★'!$A$153:$A$157</c:f>
              <c:strCache/>
            </c:strRef>
          </c:cat>
          <c:val>
            <c:numRef>
              <c:f>'第１章★'!$B$153:$B$157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（単位：㎜）</a:t>
            </a:r>
          </a:p>
        </c:rich>
      </c:tx>
      <c:layout>
        <c:manualLayout>
          <c:xMode val="factor"/>
          <c:yMode val="factor"/>
          <c:x val="-0.4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"/>
          <c:w val="1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'第１章★'!$B$168</c:f>
              <c:strCache>
                <c:ptCount val="1"/>
                <c:pt idx="0">
                  <c:v>降水量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'第１章★'!$A$169:$A$180</c:f>
              <c:strCache/>
            </c:strRef>
          </c:cat>
          <c:val>
            <c:numRef>
              <c:f>'第１章★'!$B$169:$B$180</c:f>
              <c:numCache/>
            </c:numRef>
          </c:val>
        </c:ser>
        <c:gapWidth val="70"/>
        <c:axId val="15981846"/>
        <c:axId val="9618887"/>
      </c:barChart>
      <c:lineChart>
        <c:grouping val="standard"/>
        <c:varyColors val="0"/>
        <c:ser>
          <c:idx val="0"/>
          <c:order val="1"/>
          <c:tx>
            <c:strRef>
              <c:f>'第１章★'!$C$168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'第１章★'!$A$169:$A$180</c:f>
              <c:strCache/>
            </c:strRef>
          </c:cat>
          <c:val>
            <c:numRef>
              <c:f>'第１章★'!$C$169:$C$180</c:f>
              <c:numCache/>
            </c:numRef>
          </c:val>
          <c:smooth val="0"/>
        </c:ser>
        <c:axId val="19461120"/>
        <c:axId val="40932353"/>
      </c:lineChart>
      <c:catAx>
        <c:axId val="1598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（単位：℃）</a:t>
                </a:r>
              </a:p>
            </c:rich>
          </c:tx>
          <c:layout>
            <c:manualLayout>
              <c:xMode val="factor"/>
              <c:yMode val="factor"/>
              <c:x val="0.261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18887"/>
        <c:crosses val="autoZero"/>
        <c:auto val="0"/>
        <c:lblOffset val="100"/>
        <c:noMultiLvlLbl val="0"/>
      </c:catAx>
      <c:valAx>
        <c:axId val="9618887"/>
        <c:scaling>
          <c:orientation val="minMax"/>
          <c:max val="4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15981846"/>
        <c:crossesAt val="1"/>
        <c:crossBetween val="between"/>
        <c:dispUnits/>
      </c:valAx>
      <c:catAx>
        <c:axId val="19461120"/>
        <c:scaling>
          <c:orientation val="minMax"/>
        </c:scaling>
        <c:axPos val="b"/>
        <c:delete val="1"/>
        <c:majorTickMark val="in"/>
        <c:minorTickMark val="none"/>
        <c:tickLblPos val="nextTo"/>
        <c:crossAx val="40932353"/>
        <c:crosses val="autoZero"/>
        <c:auto val="0"/>
        <c:lblOffset val="100"/>
        <c:noMultiLvlLbl val="0"/>
      </c:catAx>
      <c:valAx>
        <c:axId val="4093235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1946112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427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75"/>
          <c:w val="1"/>
          <c:h val="0.9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'第１章★'!$C$160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'第１章★'!$A$161:$A$165</c:f>
              <c:strCache/>
            </c:strRef>
          </c:cat>
          <c:val>
            <c:numRef>
              <c:f>'第１章★'!$C$161:$C$165</c:f>
              <c:numCache/>
            </c:numRef>
          </c:val>
        </c:ser>
        <c:ser>
          <c:idx val="1"/>
          <c:order val="1"/>
          <c:tx>
            <c:strRef>
              <c:f>'第１章★'!$B$160</c:f>
              <c:strCache>
                <c:ptCount val="1"/>
                <c:pt idx="0">
                  <c:v>住宅用地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'第１章★'!$A$161:$A$165</c:f>
              <c:strCache/>
            </c:strRef>
          </c:cat>
          <c:val>
            <c:numRef>
              <c:f>'第１章★'!$B$161:$B$165</c:f>
              <c:numCache/>
            </c:numRef>
          </c:val>
        </c:ser>
        <c:overlap val="100"/>
        <c:gapWidth val="70"/>
        <c:axId val="32846858"/>
        <c:axId val="27186267"/>
      </c:barChart>
      <c:lineChart>
        <c:grouping val="standard"/>
        <c:varyColors val="0"/>
        <c:ser>
          <c:idx val="2"/>
          <c:order val="2"/>
          <c:tx>
            <c:strRef>
              <c:f>'第１章★'!$D$160</c:f>
              <c:strCache>
                <c:ptCount val="1"/>
                <c:pt idx="0">
                  <c:v>農 地 転 用 面 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'第１章★'!$A$161:$A$165</c:f>
              <c:strCache/>
            </c:strRef>
          </c:cat>
          <c:val>
            <c:numRef>
              <c:f>'第１章★'!$D$161:$D$165</c:f>
              <c:numCache/>
            </c:numRef>
          </c:val>
          <c:smooth val="0"/>
        </c:ser>
        <c:axId val="43349812"/>
        <c:axId val="54603989"/>
      </c:lineChart>
      <c:catAx>
        <c:axId val="32846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（単位：a）</a:t>
                </a:r>
              </a:p>
            </c:rich>
          </c:tx>
          <c:layout>
            <c:manualLayout>
              <c:xMode val="factor"/>
              <c:yMode val="factor"/>
              <c:x val="0.2625"/>
              <c:y val="0.1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186267"/>
        <c:crosses val="autoZero"/>
        <c:auto val="0"/>
        <c:lblOffset val="100"/>
        <c:noMultiLvlLbl val="0"/>
      </c:catAx>
      <c:valAx>
        <c:axId val="27186267"/>
        <c:scaling>
          <c:orientation val="minMax"/>
          <c:max val="180"/>
        </c:scaling>
        <c:axPos val="l"/>
        <c:delete val="0"/>
        <c:numFmt formatCode="General" sourceLinked="1"/>
        <c:majorTickMark val="in"/>
        <c:minorTickMark val="none"/>
        <c:tickLblPos val="nextTo"/>
        <c:crossAx val="32846858"/>
        <c:crossesAt val="1"/>
        <c:crossBetween val="between"/>
        <c:dispUnits/>
        <c:majorUnit val="20"/>
      </c:valAx>
      <c:catAx>
        <c:axId val="43349812"/>
        <c:scaling>
          <c:orientation val="minMax"/>
        </c:scaling>
        <c:axPos val="b"/>
        <c:delete val="1"/>
        <c:majorTickMark val="in"/>
        <c:minorTickMark val="none"/>
        <c:tickLblPos val="nextTo"/>
        <c:crossAx val="54603989"/>
        <c:crosses val="autoZero"/>
        <c:auto val="0"/>
        <c:lblOffset val="100"/>
        <c:noMultiLvlLbl val="0"/>
      </c:catAx>
      <c:valAx>
        <c:axId val="54603989"/>
        <c:scaling>
          <c:orientation val="minMax"/>
          <c:max val="1400"/>
        </c:scaling>
        <c:axPos val="l"/>
        <c:delete val="0"/>
        <c:numFmt formatCode="General" sourceLinked="1"/>
        <c:majorTickMark val="in"/>
        <c:minorTickMark val="none"/>
        <c:tickLblPos val="nextTo"/>
        <c:crossAx val="43349812"/>
        <c:crosses val="max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180975</xdr:colOff>
      <xdr:row>17</xdr:row>
      <xdr:rowOff>38100</xdr:rowOff>
    </xdr:from>
    <xdr:to>
      <xdr:col>9</xdr:col>
      <xdr:colOff>361950</xdr:colOff>
      <xdr:row>59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238500"/>
          <a:ext cx="6362700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23</xdr:row>
      <xdr:rowOff>0</xdr:rowOff>
    </xdr:from>
    <xdr:to>
      <xdr:col>9</xdr:col>
      <xdr:colOff>19050</xdr:colOff>
      <xdr:row>24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34175" y="422910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国頭村</a:t>
          </a:r>
        </a:p>
      </xdr:txBody>
    </xdr:sp>
    <xdr:clientData/>
  </xdr:twoCellAnchor>
  <xdr:twoCellAnchor>
    <xdr:from>
      <xdr:col>7</xdr:col>
      <xdr:colOff>466725</xdr:colOff>
      <xdr:row>28</xdr:row>
      <xdr:rowOff>123825</xdr:rowOff>
    </xdr:from>
    <xdr:to>
      <xdr:col>8</xdr:col>
      <xdr:colOff>133350</xdr:colOff>
      <xdr:row>29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24600" y="52101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東村</a:t>
          </a:r>
        </a:p>
      </xdr:txBody>
    </xdr:sp>
    <xdr:clientData/>
  </xdr:twoCellAnchor>
  <xdr:twoCellAnchor>
    <xdr:from>
      <xdr:col>6</xdr:col>
      <xdr:colOff>561975</xdr:colOff>
      <xdr:row>27</xdr:row>
      <xdr:rowOff>9525</xdr:rowOff>
    </xdr:from>
    <xdr:to>
      <xdr:col>7</xdr:col>
      <xdr:colOff>504825</xdr:colOff>
      <xdr:row>28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34050" y="4924425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大宜味村</a:t>
          </a:r>
        </a:p>
      </xdr:txBody>
    </xdr:sp>
    <xdr:clientData/>
  </xdr:twoCellAnchor>
  <xdr:twoCellAnchor>
    <xdr:from>
      <xdr:col>5</xdr:col>
      <xdr:colOff>228600</xdr:colOff>
      <xdr:row>32</xdr:row>
      <xdr:rowOff>57150</xdr:rowOff>
    </xdr:from>
    <xdr:to>
      <xdr:col>6</xdr:col>
      <xdr:colOff>28575</xdr:colOff>
      <xdr:row>33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14875" y="58293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名護市</a:t>
          </a:r>
        </a:p>
      </xdr:txBody>
    </xdr:sp>
    <xdr:clientData/>
  </xdr:twoCellAnchor>
  <xdr:twoCellAnchor>
    <xdr:from>
      <xdr:col>4</xdr:col>
      <xdr:colOff>19050</xdr:colOff>
      <xdr:row>26</xdr:row>
      <xdr:rowOff>66675</xdr:rowOff>
    </xdr:from>
    <xdr:to>
      <xdr:col>5</xdr:col>
      <xdr:colOff>247650</xdr:colOff>
      <xdr:row>27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48125" y="481012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今帰仁村</a:t>
          </a:r>
        </a:p>
      </xdr:txBody>
    </xdr:sp>
    <xdr:clientData/>
  </xdr:twoCellAnchor>
  <xdr:twoCellAnchor>
    <xdr:from>
      <xdr:col>3</xdr:col>
      <xdr:colOff>904875</xdr:colOff>
      <xdr:row>28</xdr:row>
      <xdr:rowOff>19050</xdr:rowOff>
    </xdr:from>
    <xdr:to>
      <xdr:col>4</xdr:col>
      <xdr:colOff>152400</xdr:colOff>
      <xdr:row>29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705225" y="51054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本部町</a:t>
          </a:r>
        </a:p>
      </xdr:txBody>
    </xdr:sp>
    <xdr:clientData/>
  </xdr:twoCellAnchor>
  <xdr:twoCellAnchor>
    <xdr:from>
      <xdr:col>2</xdr:col>
      <xdr:colOff>266700</xdr:colOff>
      <xdr:row>24</xdr:row>
      <xdr:rowOff>19050</xdr:rowOff>
    </xdr:from>
    <xdr:to>
      <xdr:col>3</xdr:col>
      <xdr:colOff>257175</xdr:colOff>
      <xdr:row>25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09850" y="441960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伊江村</a:t>
          </a:r>
        </a:p>
      </xdr:txBody>
    </xdr:sp>
    <xdr:clientData/>
  </xdr:twoCellAnchor>
  <xdr:twoCellAnchor>
    <xdr:from>
      <xdr:col>3</xdr:col>
      <xdr:colOff>1162050</xdr:colOff>
      <xdr:row>37</xdr:row>
      <xdr:rowOff>19050</xdr:rowOff>
    </xdr:from>
    <xdr:to>
      <xdr:col>5</xdr:col>
      <xdr:colOff>9525</xdr:colOff>
      <xdr:row>38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962400" y="664845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宜野座村</a:t>
          </a:r>
        </a:p>
      </xdr:txBody>
    </xdr:sp>
    <xdr:clientData/>
  </xdr:twoCellAnchor>
  <xdr:twoCellAnchor>
    <xdr:from>
      <xdr:col>3</xdr:col>
      <xdr:colOff>447675</xdr:colOff>
      <xdr:row>36</xdr:row>
      <xdr:rowOff>161925</xdr:rowOff>
    </xdr:from>
    <xdr:to>
      <xdr:col>3</xdr:col>
      <xdr:colOff>981075</xdr:colOff>
      <xdr:row>37</xdr:row>
      <xdr:rowOff>142875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248025" y="6619875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恩納村</a:t>
          </a:r>
        </a:p>
      </xdr:txBody>
    </xdr:sp>
    <xdr:clientData/>
  </xdr:twoCellAnchor>
  <xdr:twoCellAnchor>
    <xdr:from>
      <xdr:col>3</xdr:col>
      <xdr:colOff>647700</xdr:colOff>
      <xdr:row>38</xdr:row>
      <xdr:rowOff>76200</xdr:rowOff>
    </xdr:from>
    <xdr:to>
      <xdr:col>3</xdr:col>
      <xdr:colOff>1085850</xdr:colOff>
      <xdr:row>39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448050" y="68770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金武町</a:t>
          </a:r>
        </a:p>
      </xdr:txBody>
    </xdr:sp>
    <xdr:clientData/>
  </xdr:twoCellAnchor>
  <xdr:twoCellAnchor>
    <xdr:from>
      <xdr:col>3</xdr:col>
      <xdr:colOff>142875</xdr:colOff>
      <xdr:row>44</xdr:row>
      <xdr:rowOff>104775</xdr:rowOff>
    </xdr:from>
    <xdr:to>
      <xdr:col>3</xdr:col>
      <xdr:colOff>600075</xdr:colOff>
      <xdr:row>45</xdr:row>
      <xdr:rowOff>104775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943225" y="7934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うるま市</a:t>
          </a:r>
        </a:p>
      </xdr:txBody>
    </xdr:sp>
    <xdr:clientData/>
  </xdr:twoCellAnchor>
  <xdr:twoCellAnchor>
    <xdr:from>
      <xdr:col>7</xdr:col>
      <xdr:colOff>161925</xdr:colOff>
      <xdr:row>41</xdr:row>
      <xdr:rowOff>142875</xdr:rowOff>
    </xdr:from>
    <xdr:to>
      <xdr:col>8</xdr:col>
      <xdr:colOff>142875</xdr:colOff>
      <xdr:row>60</xdr:row>
      <xdr:rowOff>142875</xdr:rowOff>
    </xdr:to>
    <xdr:grpSp>
      <xdr:nvGrpSpPr>
        <xdr:cNvPr id="13" name="Group 13"/>
        <xdr:cNvGrpSpPr>
          <a:grpSpLocks/>
        </xdr:cNvGrpSpPr>
      </xdr:nvGrpSpPr>
      <xdr:grpSpPr>
        <a:xfrm>
          <a:off x="6019800" y="7458075"/>
          <a:ext cx="666750" cy="3257550"/>
          <a:chOff x="531" y="668"/>
          <a:chExt cx="56" cy="283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544" y="797"/>
            <a:ext cx="25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560" y="70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560" y="709"/>
            <a:ext cx="9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545" y="807"/>
            <a:ext cx="1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43" y="850"/>
            <a:ext cx="33" cy="33"/>
          </a:xfrm>
          <a:prstGeom prst="donu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531" y="867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551" y="668"/>
            <a:ext cx="2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/>
              <a:t>N</a:t>
            </a:r>
          </a:p>
        </xdr:txBody>
      </xdr:sp>
    </xdr:grpSp>
    <xdr:clientData/>
  </xdr:twoCellAnchor>
  <xdr:twoCellAnchor>
    <xdr:from>
      <xdr:col>1</xdr:col>
      <xdr:colOff>1019175</xdr:colOff>
      <xdr:row>41</xdr:row>
      <xdr:rowOff>85725</xdr:rowOff>
    </xdr:from>
    <xdr:to>
      <xdr:col>2</xdr:col>
      <xdr:colOff>142875</xdr:colOff>
      <xdr:row>42</xdr:row>
      <xdr:rowOff>76200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066925" y="740092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読谷村</a:t>
          </a:r>
        </a:p>
      </xdr:txBody>
    </xdr:sp>
    <xdr:clientData/>
  </xdr:twoCellAnchor>
  <xdr:twoCellAnchor>
    <xdr:from>
      <xdr:col>2</xdr:col>
      <xdr:colOff>219075</xdr:colOff>
      <xdr:row>43</xdr:row>
      <xdr:rowOff>152400</xdr:rowOff>
    </xdr:from>
    <xdr:to>
      <xdr:col>3</xdr:col>
      <xdr:colOff>200025</xdr:colOff>
      <xdr:row>44</xdr:row>
      <xdr:rowOff>123825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562225" y="7810500"/>
          <a:ext cx="438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沖縄市</a:t>
          </a:r>
        </a:p>
      </xdr:txBody>
    </xdr:sp>
    <xdr:clientData/>
  </xdr:twoCellAnchor>
  <xdr:twoCellAnchor>
    <xdr:from>
      <xdr:col>1</xdr:col>
      <xdr:colOff>1076325</xdr:colOff>
      <xdr:row>44</xdr:row>
      <xdr:rowOff>66675</xdr:rowOff>
    </xdr:from>
    <xdr:to>
      <xdr:col>2</xdr:col>
      <xdr:colOff>295275</xdr:colOff>
      <xdr:row>45</xdr:row>
      <xdr:rowOff>47625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124075" y="78962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嘉手納町</a:t>
          </a:r>
        </a:p>
      </xdr:txBody>
    </xdr:sp>
    <xdr:clientData/>
  </xdr:twoCellAnchor>
  <xdr:twoCellAnchor>
    <xdr:from>
      <xdr:col>1</xdr:col>
      <xdr:colOff>1066800</xdr:colOff>
      <xdr:row>46</xdr:row>
      <xdr:rowOff>85725</xdr:rowOff>
    </xdr:from>
    <xdr:to>
      <xdr:col>2</xdr:col>
      <xdr:colOff>200025</xdr:colOff>
      <xdr:row>47</xdr:row>
      <xdr:rowOff>66675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14550" y="8258175"/>
          <a:ext cx="428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北谷町</a:t>
          </a:r>
        </a:p>
      </xdr:txBody>
    </xdr:sp>
    <xdr:clientData/>
  </xdr:twoCellAnchor>
  <xdr:twoCellAnchor>
    <xdr:from>
      <xdr:col>2</xdr:col>
      <xdr:colOff>171450</xdr:colOff>
      <xdr:row>47</xdr:row>
      <xdr:rowOff>114300</xdr:rowOff>
    </xdr:from>
    <xdr:to>
      <xdr:col>3</xdr:col>
      <xdr:colOff>257175</xdr:colOff>
      <xdr:row>48</xdr:row>
      <xdr:rowOff>85725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514600" y="8458200"/>
          <a:ext cx="542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北中城村</a:t>
          </a:r>
        </a:p>
      </xdr:txBody>
    </xdr:sp>
    <xdr:clientData/>
  </xdr:twoCellAnchor>
  <xdr:twoCellAnchor>
    <xdr:from>
      <xdr:col>1</xdr:col>
      <xdr:colOff>1238250</xdr:colOff>
      <xdr:row>49</xdr:row>
      <xdr:rowOff>152400</xdr:rowOff>
    </xdr:from>
    <xdr:to>
      <xdr:col>2</xdr:col>
      <xdr:colOff>361950</xdr:colOff>
      <xdr:row>50</xdr:row>
      <xdr:rowOff>123825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286000" y="8839200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中城村</a:t>
          </a:r>
        </a:p>
      </xdr:txBody>
    </xdr:sp>
    <xdr:clientData/>
  </xdr:twoCellAnchor>
  <xdr:twoCellAnchor>
    <xdr:from>
      <xdr:col>1</xdr:col>
      <xdr:colOff>66675</xdr:colOff>
      <xdr:row>46</xdr:row>
      <xdr:rowOff>104775</xdr:rowOff>
    </xdr:from>
    <xdr:to>
      <xdr:col>1</xdr:col>
      <xdr:colOff>847725</xdr:colOff>
      <xdr:row>47</xdr:row>
      <xdr:rowOff>152400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14425" y="8277225"/>
          <a:ext cx="781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宜野湾市</a:t>
          </a:r>
        </a:p>
      </xdr:txBody>
    </xdr:sp>
    <xdr:clientData/>
  </xdr:twoCellAnchor>
  <xdr:twoCellAnchor>
    <xdr:from>
      <xdr:col>1</xdr:col>
      <xdr:colOff>638175</xdr:colOff>
      <xdr:row>49</xdr:row>
      <xdr:rowOff>142875</xdr:rowOff>
    </xdr:from>
    <xdr:to>
      <xdr:col>1</xdr:col>
      <xdr:colOff>1066800</xdr:colOff>
      <xdr:row>50</xdr:row>
      <xdr:rowOff>123825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685925" y="8829675"/>
          <a:ext cx="428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浦添市</a:t>
          </a:r>
        </a:p>
      </xdr:txBody>
    </xdr:sp>
    <xdr:clientData/>
  </xdr:twoCellAnchor>
  <xdr:twoCellAnchor>
    <xdr:from>
      <xdr:col>1</xdr:col>
      <xdr:colOff>952500</xdr:colOff>
      <xdr:row>51</xdr:row>
      <xdr:rowOff>57150</xdr:rowOff>
    </xdr:from>
    <xdr:to>
      <xdr:col>2</xdr:col>
      <xdr:colOff>104775</xdr:colOff>
      <xdr:row>52</xdr:row>
      <xdr:rowOff>38100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000250" y="908685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西原町</a:t>
          </a:r>
        </a:p>
      </xdr:txBody>
    </xdr:sp>
    <xdr:clientData/>
  </xdr:twoCellAnchor>
  <xdr:twoCellAnchor>
    <xdr:from>
      <xdr:col>1</xdr:col>
      <xdr:colOff>352425</xdr:colOff>
      <xdr:row>52</xdr:row>
      <xdr:rowOff>28575</xdr:rowOff>
    </xdr:from>
    <xdr:to>
      <xdr:col>1</xdr:col>
      <xdr:colOff>771525</xdr:colOff>
      <xdr:row>53</xdr:row>
      <xdr:rowOff>9525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400175" y="9229725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那覇市</a:t>
          </a:r>
        </a:p>
      </xdr:txBody>
    </xdr:sp>
    <xdr:clientData/>
  </xdr:twoCellAnchor>
  <xdr:twoCellAnchor>
    <xdr:from>
      <xdr:col>1</xdr:col>
      <xdr:colOff>238125</xdr:colOff>
      <xdr:row>54</xdr:row>
      <xdr:rowOff>38100</xdr:rowOff>
    </xdr:from>
    <xdr:to>
      <xdr:col>1</xdr:col>
      <xdr:colOff>781050</xdr:colOff>
      <xdr:row>55</xdr:row>
      <xdr:rowOff>19050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285875" y="9582150"/>
          <a:ext cx="542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豊見城市</a:t>
          </a:r>
        </a:p>
      </xdr:txBody>
    </xdr:sp>
    <xdr:clientData/>
  </xdr:twoCellAnchor>
  <xdr:twoCellAnchor>
    <xdr:from>
      <xdr:col>1</xdr:col>
      <xdr:colOff>323850</xdr:colOff>
      <xdr:row>57</xdr:row>
      <xdr:rowOff>133350</xdr:rowOff>
    </xdr:from>
    <xdr:to>
      <xdr:col>1</xdr:col>
      <xdr:colOff>762000</xdr:colOff>
      <xdr:row>58</xdr:row>
      <xdr:rowOff>104775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371600" y="10191750"/>
          <a:ext cx="438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糸満市</a:t>
          </a:r>
        </a:p>
      </xdr:txBody>
    </xdr:sp>
    <xdr:clientData/>
  </xdr:twoCellAnchor>
  <xdr:twoCellAnchor>
    <xdr:from>
      <xdr:col>2</xdr:col>
      <xdr:colOff>85725</xdr:colOff>
      <xdr:row>53</xdr:row>
      <xdr:rowOff>28575</xdr:rowOff>
    </xdr:from>
    <xdr:to>
      <xdr:col>3</xdr:col>
      <xdr:colOff>133350</xdr:colOff>
      <xdr:row>54</xdr:row>
      <xdr:rowOff>9525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428875" y="94011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南風原町</a:t>
          </a:r>
        </a:p>
      </xdr:txBody>
    </xdr:sp>
    <xdr:clientData/>
  </xdr:twoCellAnchor>
  <xdr:twoCellAnchor>
    <xdr:from>
      <xdr:col>2</xdr:col>
      <xdr:colOff>85725</xdr:colOff>
      <xdr:row>52</xdr:row>
      <xdr:rowOff>38100</xdr:rowOff>
    </xdr:from>
    <xdr:to>
      <xdr:col>3</xdr:col>
      <xdr:colOff>180975</xdr:colOff>
      <xdr:row>53</xdr:row>
      <xdr:rowOff>19050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428875" y="9239250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与那原町</a:t>
          </a:r>
        </a:p>
      </xdr:txBody>
    </xdr:sp>
    <xdr:clientData/>
  </xdr:twoCellAnchor>
  <xdr:twoCellAnchor>
    <xdr:from>
      <xdr:col>1</xdr:col>
      <xdr:colOff>1162050</xdr:colOff>
      <xdr:row>55</xdr:row>
      <xdr:rowOff>47625</xdr:rowOff>
    </xdr:from>
    <xdr:to>
      <xdr:col>2</xdr:col>
      <xdr:colOff>295275</xdr:colOff>
      <xdr:row>56</xdr:row>
      <xdr:rowOff>9525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209800" y="9763125"/>
          <a:ext cx="428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南城市</a:t>
          </a:r>
        </a:p>
      </xdr:txBody>
    </xdr:sp>
    <xdr:clientData/>
  </xdr:twoCellAnchor>
  <xdr:twoCellAnchor>
    <xdr:from>
      <xdr:col>1</xdr:col>
      <xdr:colOff>685800</xdr:colOff>
      <xdr:row>56</xdr:row>
      <xdr:rowOff>133350</xdr:rowOff>
    </xdr:from>
    <xdr:to>
      <xdr:col>1</xdr:col>
      <xdr:colOff>1238250</xdr:colOff>
      <xdr:row>57</xdr:row>
      <xdr:rowOff>114300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733550" y="10020300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八重瀬町</a:t>
          </a:r>
        </a:p>
      </xdr:txBody>
    </xdr:sp>
    <xdr:clientData/>
  </xdr:twoCellAnchor>
  <xdr:twoCellAnchor>
    <xdr:from>
      <xdr:col>1</xdr:col>
      <xdr:colOff>771525</xdr:colOff>
      <xdr:row>47</xdr:row>
      <xdr:rowOff>76200</xdr:rowOff>
    </xdr:from>
    <xdr:to>
      <xdr:col>1</xdr:col>
      <xdr:colOff>1152525</xdr:colOff>
      <xdr:row>49</xdr:row>
      <xdr:rowOff>0</xdr:rowOff>
    </xdr:to>
    <xdr:sp>
      <xdr:nvSpPr>
        <xdr:cNvPr id="37" name="Line 37"/>
        <xdr:cNvSpPr>
          <a:spLocks/>
        </xdr:cNvSpPr>
      </xdr:nvSpPr>
      <xdr:spPr>
        <a:xfrm>
          <a:off x="1819275" y="8420100"/>
          <a:ext cx="3810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904875</xdr:colOff>
      <xdr:row>53</xdr:row>
      <xdr:rowOff>114300</xdr:rowOff>
    </xdr:from>
    <xdr:to>
      <xdr:col>2</xdr:col>
      <xdr:colOff>85725</xdr:colOff>
      <xdr:row>54</xdr:row>
      <xdr:rowOff>9525</xdr:rowOff>
    </xdr:to>
    <xdr:sp>
      <xdr:nvSpPr>
        <xdr:cNvPr id="38" name="Line 38"/>
        <xdr:cNvSpPr>
          <a:spLocks/>
        </xdr:cNvSpPr>
      </xdr:nvSpPr>
      <xdr:spPr>
        <a:xfrm flipV="1">
          <a:off x="1952625" y="9486900"/>
          <a:ext cx="47625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52</xdr:row>
      <xdr:rowOff>142875</xdr:rowOff>
    </xdr:from>
    <xdr:to>
      <xdr:col>2</xdr:col>
      <xdr:colOff>114300</xdr:colOff>
      <xdr:row>53</xdr:row>
      <xdr:rowOff>95250</xdr:rowOff>
    </xdr:to>
    <xdr:sp>
      <xdr:nvSpPr>
        <xdr:cNvPr id="39" name="Line 39"/>
        <xdr:cNvSpPr>
          <a:spLocks/>
        </xdr:cNvSpPr>
      </xdr:nvSpPr>
      <xdr:spPr>
        <a:xfrm flipV="1">
          <a:off x="2238375" y="9344025"/>
          <a:ext cx="219075" cy="123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27</xdr:row>
      <xdr:rowOff>142875</xdr:rowOff>
    </xdr:from>
    <xdr:to>
      <xdr:col>1</xdr:col>
      <xdr:colOff>971550</xdr:colOff>
      <xdr:row>34</xdr:row>
      <xdr:rowOff>161925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762125" y="5057775"/>
          <a:ext cx="2571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【東シナ海】</a:t>
          </a:r>
        </a:p>
      </xdr:txBody>
    </xdr:sp>
    <xdr:clientData/>
  </xdr:twoCellAnchor>
  <xdr:twoCellAnchor>
    <xdr:from>
      <xdr:col>5</xdr:col>
      <xdr:colOff>390525</xdr:colOff>
      <xdr:row>47</xdr:row>
      <xdr:rowOff>28575</xdr:rowOff>
    </xdr:from>
    <xdr:to>
      <xdr:col>5</xdr:col>
      <xdr:colOff>647700</xdr:colOff>
      <xdr:row>54</xdr:row>
      <xdr:rowOff>9525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876800" y="8372475"/>
          <a:ext cx="2571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【太平洋】</a:t>
          </a:r>
        </a:p>
      </xdr:txBody>
    </xdr:sp>
    <xdr:clientData/>
  </xdr:twoCellAnchor>
  <xdr:twoCellAnchor>
    <xdr:from>
      <xdr:col>1</xdr:col>
      <xdr:colOff>1200150</xdr:colOff>
      <xdr:row>47</xdr:row>
      <xdr:rowOff>152400</xdr:rowOff>
    </xdr:from>
    <xdr:to>
      <xdr:col>2</xdr:col>
      <xdr:colOff>114300</xdr:colOff>
      <xdr:row>48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2247900" y="8496300"/>
          <a:ext cx="2095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1123950</xdr:colOff>
      <xdr:row>48</xdr:row>
      <xdr:rowOff>9525</xdr:rowOff>
    </xdr:from>
    <xdr:to>
      <xdr:col>2</xdr:col>
      <xdr:colOff>76200</xdr:colOff>
      <xdr:row>49</xdr:row>
      <xdr:rowOff>38100</xdr:rowOff>
    </xdr:to>
    <xdr:sp>
      <xdr:nvSpPr>
        <xdr:cNvPr id="43" name="Line 43"/>
        <xdr:cNvSpPr>
          <a:spLocks/>
        </xdr:cNvSpPr>
      </xdr:nvSpPr>
      <xdr:spPr>
        <a:xfrm>
          <a:off x="2171700" y="8524875"/>
          <a:ext cx="2476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1057275</xdr:colOff>
      <xdr:row>48</xdr:row>
      <xdr:rowOff>47625</xdr:rowOff>
    </xdr:from>
    <xdr:to>
      <xdr:col>2</xdr:col>
      <xdr:colOff>38100</xdr:colOff>
      <xdr:row>49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2105025" y="8562975"/>
          <a:ext cx="2762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48</xdr:row>
      <xdr:rowOff>104775</xdr:rowOff>
    </xdr:from>
    <xdr:to>
      <xdr:col>1</xdr:col>
      <xdr:colOff>1285875</xdr:colOff>
      <xdr:row>49</xdr:row>
      <xdr:rowOff>142875</xdr:rowOff>
    </xdr:to>
    <xdr:sp>
      <xdr:nvSpPr>
        <xdr:cNvPr id="45" name="Line 45"/>
        <xdr:cNvSpPr>
          <a:spLocks/>
        </xdr:cNvSpPr>
      </xdr:nvSpPr>
      <xdr:spPr>
        <a:xfrm>
          <a:off x="2047875" y="8620125"/>
          <a:ext cx="2857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48</xdr:row>
      <xdr:rowOff>152400</xdr:rowOff>
    </xdr:from>
    <xdr:to>
      <xdr:col>1</xdr:col>
      <xdr:colOff>1257300</xdr:colOff>
      <xdr:row>50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2000250" y="8667750"/>
          <a:ext cx="3048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49</xdr:row>
      <xdr:rowOff>66675</xdr:rowOff>
    </xdr:from>
    <xdr:to>
      <xdr:col>1</xdr:col>
      <xdr:colOff>1200150</xdr:colOff>
      <xdr:row>50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2000250" y="8753475"/>
          <a:ext cx="2476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47</xdr:row>
      <xdr:rowOff>123825</xdr:rowOff>
    </xdr:from>
    <xdr:to>
      <xdr:col>2</xdr:col>
      <xdr:colOff>142875</xdr:colOff>
      <xdr:row>48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2324100" y="84677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1228725</xdr:colOff>
      <xdr:row>47</xdr:row>
      <xdr:rowOff>133350</xdr:rowOff>
    </xdr:from>
    <xdr:to>
      <xdr:col>2</xdr:col>
      <xdr:colOff>142875</xdr:colOff>
      <xdr:row>48</xdr:row>
      <xdr:rowOff>133350</xdr:rowOff>
    </xdr:to>
    <xdr:sp>
      <xdr:nvSpPr>
        <xdr:cNvPr id="49" name="Line 49"/>
        <xdr:cNvSpPr>
          <a:spLocks/>
        </xdr:cNvSpPr>
      </xdr:nvSpPr>
      <xdr:spPr>
        <a:xfrm>
          <a:off x="2276475" y="8477250"/>
          <a:ext cx="2095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1152525</xdr:colOff>
      <xdr:row>47</xdr:row>
      <xdr:rowOff>161925</xdr:rowOff>
    </xdr:from>
    <xdr:to>
      <xdr:col>2</xdr:col>
      <xdr:colOff>114300</xdr:colOff>
      <xdr:row>49</xdr:row>
      <xdr:rowOff>19050</xdr:rowOff>
    </xdr:to>
    <xdr:sp>
      <xdr:nvSpPr>
        <xdr:cNvPr id="50" name="Line 50"/>
        <xdr:cNvSpPr>
          <a:spLocks/>
        </xdr:cNvSpPr>
      </xdr:nvSpPr>
      <xdr:spPr>
        <a:xfrm>
          <a:off x="2200275" y="8505825"/>
          <a:ext cx="257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1085850</xdr:colOff>
      <xdr:row>48</xdr:row>
      <xdr:rowOff>28575</xdr:rowOff>
    </xdr:from>
    <xdr:to>
      <xdr:col>2</xdr:col>
      <xdr:colOff>57150</xdr:colOff>
      <xdr:row>49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2133600" y="8543925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1028700</xdr:colOff>
      <xdr:row>48</xdr:row>
      <xdr:rowOff>85725</xdr:rowOff>
    </xdr:from>
    <xdr:to>
      <xdr:col>2</xdr:col>
      <xdr:colOff>9525</xdr:colOff>
      <xdr:row>49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2076450" y="8601075"/>
          <a:ext cx="276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981075</xdr:colOff>
      <xdr:row>48</xdr:row>
      <xdr:rowOff>133350</xdr:rowOff>
    </xdr:from>
    <xdr:to>
      <xdr:col>1</xdr:col>
      <xdr:colOff>1266825</xdr:colOff>
      <xdr:row>49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2028825" y="8648700"/>
          <a:ext cx="285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49</xdr:row>
      <xdr:rowOff>9525</xdr:rowOff>
    </xdr:from>
    <xdr:to>
      <xdr:col>1</xdr:col>
      <xdr:colOff>1238250</xdr:colOff>
      <xdr:row>50</xdr:row>
      <xdr:rowOff>47625</xdr:rowOff>
    </xdr:to>
    <xdr:sp>
      <xdr:nvSpPr>
        <xdr:cNvPr id="54" name="Line 54"/>
        <xdr:cNvSpPr>
          <a:spLocks/>
        </xdr:cNvSpPr>
      </xdr:nvSpPr>
      <xdr:spPr>
        <a:xfrm>
          <a:off x="1981200" y="8696325"/>
          <a:ext cx="3048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1019175</xdr:colOff>
      <xdr:row>49</xdr:row>
      <xdr:rowOff>161925</xdr:rowOff>
    </xdr:from>
    <xdr:to>
      <xdr:col>1</xdr:col>
      <xdr:colOff>1133475</xdr:colOff>
      <xdr:row>50</xdr:row>
      <xdr:rowOff>57150</xdr:rowOff>
    </xdr:to>
    <xdr:sp>
      <xdr:nvSpPr>
        <xdr:cNvPr id="55" name="Line 55"/>
        <xdr:cNvSpPr>
          <a:spLocks/>
        </xdr:cNvSpPr>
      </xdr:nvSpPr>
      <xdr:spPr>
        <a:xfrm>
          <a:off x="2066925" y="8848725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133350</xdr:rowOff>
    </xdr:from>
    <xdr:to>
      <xdr:col>2</xdr:col>
      <xdr:colOff>95250</xdr:colOff>
      <xdr:row>48</xdr:row>
      <xdr:rowOff>9525</xdr:rowOff>
    </xdr:to>
    <xdr:sp>
      <xdr:nvSpPr>
        <xdr:cNvPr id="56" name="Line 56"/>
        <xdr:cNvSpPr>
          <a:spLocks/>
        </xdr:cNvSpPr>
      </xdr:nvSpPr>
      <xdr:spPr>
        <a:xfrm>
          <a:off x="2381250" y="8477250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0</xdr:col>
      <xdr:colOff>495300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04850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xdr:txBody>
    </xdr:sp>
    <xdr:clientData/>
  </xdr:twoCellAnchor>
  <xdr:twoCellAnchor>
    <xdr:from>
      <xdr:col>0</xdr:col>
      <xdr:colOff>476250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76250" y="447675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990600</xdr:colOff>
      <xdr:row>5</xdr:row>
      <xdr:rowOff>0</xdr:rowOff>
    </xdr:from>
    <xdr:ext cx="4895850" cy="5029200"/>
    <xdr:graphicFrame>
      <xdr:nvGraphicFramePr>
        <xdr:cNvPr id="1" name="Chart 1"/>
        <xdr:cNvGraphicFramePr/>
      </xdr:nvGraphicFramePr>
      <xdr:xfrm>
        <a:off x="1676400" y="914400"/>
        <a:ext cx="48958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981075</xdr:colOff>
      <xdr:row>35</xdr:row>
      <xdr:rowOff>0</xdr:rowOff>
    </xdr:from>
    <xdr:ext cx="4943475" cy="5038725"/>
    <xdr:graphicFrame>
      <xdr:nvGraphicFramePr>
        <xdr:cNvPr id="2" name="Chart 2"/>
        <xdr:cNvGraphicFramePr/>
      </xdr:nvGraphicFramePr>
      <xdr:xfrm>
        <a:off x="1666875" y="6372225"/>
        <a:ext cx="494347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4</xdr:col>
      <xdr:colOff>228600</xdr:colOff>
      <xdr:row>15</xdr:row>
      <xdr:rowOff>104775</xdr:rowOff>
    </xdr:from>
    <xdr:to>
      <xdr:col>5</xdr:col>
      <xdr:colOff>142875</xdr:colOff>
      <xdr:row>18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95650" y="2828925"/>
          <a:ext cx="885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面　積
19.590k㎡
（100%）
）</a:t>
          </a:r>
        </a:p>
      </xdr:txBody>
    </xdr:sp>
    <xdr:clientData/>
  </xdr:twoCellAnchor>
  <xdr:twoCellAnchor>
    <xdr:from>
      <xdr:col>4</xdr:col>
      <xdr:colOff>257175</xdr:colOff>
      <xdr:row>45</xdr:row>
      <xdr:rowOff>123825</xdr:rowOff>
    </xdr:from>
    <xdr:to>
      <xdr:col>5</xdr:col>
      <xdr:colOff>171450</xdr:colOff>
      <xdr:row>48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324225" y="8305800"/>
          <a:ext cx="885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面　積
14.245k㎡
（100%）
）</a:t>
          </a:r>
        </a:p>
      </xdr:txBody>
    </xdr:sp>
    <xdr:clientData/>
  </xdr:twoCellAnchor>
  <xdr:oneCellAnchor>
    <xdr:from>
      <xdr:col>0</xdr:col>
      <xdr:colOff>666750</xdr:colOff>
      <xdr:row>101</xdr:row>
      <xdr:rowOff>0</xdr:rowOff>
    </xdr:from>
    <xdr:ext cx="6705600" cy="4705350"/>
    <xdr:graphicFrame>
      <xdr:nvGraphicFramePr>
        <xdr:cNvPr id="5" name="Chart 5"/>
        <xdr:cNvGraphicFramePr/>
      </xdr:nvGraphicFramePr>
      <xdr:xfrm>
        <a:off x="666750" y="18307050"/>
        <a:ext cx="6705600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7</xdr:col>
      <xdr:colOff>628650</xdr:colOff>
      <xdr:row>105</xdr:row>
      <xdr:rowOff>114300</xdr:rowOff>
    </xdr:from>
    <xdr:to>
      <xdr:col>7</xdr:col>
      <xdr:colOff>628650</xdr:colOff>
      <xdr:row>109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076950" y="191452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285750</xdr:colOff>
      <xdr:row>25</xdr:row>
      <xdr:rowOff>57150</xdr:rowOff>
    </xdr:from>
    <xdr:ext cx="266700" cy="161925"/>
    <xdr:sp>
      <xdr:nvSpPr>
        <xdr:cNvPr id="7" name="Line 7"/>
        <xdr:cNvSpPr>
          <a:spLocks/>
        </xdr:cNvSpPr>
      </xdr:nvSpPr>
      <xdr:spPr>
        <a:xfrm flipH="1" flipV="1">
          <a:off x="5048250" y="4591050"/>
          <a:ext cx="266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714375</xdr:colOff>
      <xdr:row>26</xdr:row>
      <xdr:rowOff>123825</xdr:rowOff>
    </xdr:from>
    <xdr:ext cx="171450" cy="219075"/>
    <xdr:sp>
      <xdr:nvSpPr>
        <xdr:cNvPr id="8" name="Line 8"/>
        <xdr:cNvSpPr>
          <a:spLocks/>
        </xdr:cNvSpPr>
      </xdr:nvSpPr>
      <xdr:spPr>
        <a:xfrm flipH="1" flipV="1">
          <a:off x="4752975" y="4838700"/>
          <a:ext cx="1714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390525</xdr:colOff>
      <xdr:row>27</xdr:row>
      <xdr:rowOff>114300</xdr:rowOff>
    </xdr:from>
    <xdr:ext cx="66675" cy="266700"/>
    <xdr:sp>
      <xdr:nvSpPr>
        <xdr:cNvPr id="9" name="Line 9"/>
        <xdr:cNvSpPr>
          <a:spLocks/>
        </xdr:cNvSpPr>
      </xdr:nvSpPr>
      <xdr:spPr>
        <a:xfrm flipH="1" flipV="1">
          <a:off x="4429125" y="5010150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76200</xdr:colOff>
      <xdr:row>58</xdr:row>
      <xdr:rowOff>38100</xdr:rowOff>
    </xdr:from>
    <xdr:ext cx="161925" cy="152400"/>
    <xdr:sp>
      <xdr:nvSpPr>
        <xdr:cNvPr id="10" name="Line 10"/>
        <xdr:cNvSpPr>
          <a:spLocks/>
        </xdr:cNvSpPr>
      </xdr:nvSpPr>
      <xdr:spPr>
        <a:xfrm flipV="1">
          <a:off x="3143250" y="10572750"/>
          <a:ext cx="161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695325</xdr:colOff>
      <xdr:row>58</xdr:row>
      <xdr:rowOff>95250</xdr:rowOff>
    </xdr:from>
    <xdr:ext cx="0" cy="142875"/>
    <xdr:sp>
      <xdr:nvSpPr>
        <xdr:cNvPr id="11" name="Line 11"/>
        <xdr:cNvSpPr>
          <a:spLocks/>
        </xdr:cNvSpPr>
      </xdr:nvSpPr>
      <xdr:spPr>
        <a:xfrm flipV="1">
          <a:off x="3762375" y="10629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58</xdr:row>
      <xdr:rowOff>19050</xdr:rowOff>
    </xdr:from>
    <xdr:ext cx="209550" cy="219075"/>
    <xdr:sp>
      <xdr:nvSpPr>
        <xdr:cNvPr id="12" name="Line 12"/>
        <xdr:cNvSpPr>
          <a:spLocks/>
        </xdr:cNvSpPr>
      </xdr:nvSpPr>
      <xdr:spPr>
        <a:xfrm flipH="1" flipV="1">
          <a:off x="4257675" y="10553700"/>
          <a:ext cx="209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666750</xdr:colOff>
      <xdr:row>71</xdr:row>
      <xdr:rowOff>0</xdr:rowOff>
    </xdr:from>
    <xdr:ext cx="6705600" cy="4705350"/>
    <xdr:graphicFrame>
      <xdr:nvGraphicFramePr>
        <xdr:cNvPr id="13" name="Chart 13"/>
        <xdr:cNvGraphicFramePr/>
      </xdr:nvGraphicFramePr>
      <xdr:xfrm>
        <a:off x="666750" y="12858750"/>
        <a:ext cx="6705600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7</xdr:col>
      <xdr:colOff>266700</xdr:colOff>
      <xdr:row>104</xdr:row>
      <xdr:rowOff>66675</xdr:rowOff>
    </xdr:from>
    <xdr:to>
      <xdr:col>8</xdr:col>
      <xdr:colOff>285750</xdr:colOff>
      <xdr:row>105</xdr:row>
      <xdr:rowOff>104775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715000" y="1891665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平均気温</a:t>
          </a:r>
        </a:p>
      </xdr:txBody>
    </xdr:sp>
    <xdr:clientData/>
  </xdr:twoCellAnchor>
  <xdr:twoCellAnchor>
    <xdr:from>
      <xdr:col>1</xdr:col>
      <xdr:colOff>828675</xdr:colOff>
      <xdr:row>104</xdr:row>
      <xdr:rowOff>0</xdr:rowOff>
    </xdr:from>
    <xdr:to>
      <xdr:col>2</xdr:col>
      <xdr:colOff>104775</xdr:colOff>
      <xdr:row>105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514475" y="18849975"/>
          <a:ext cx="28575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81</xdr:row>
      <xdr:rowOff>28575</xdr:rowOff>
    </xdr:from>
    <xdr:to>
      <xdr:col>4</xdr:col>
      <xdr:colOff>866775</xdr:colOff>
      <xdr:row>82</xdr:row>
      <xdr:rowOff>57150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838450" y="14697075"/>
          <a:ext cx="1095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農地転用面積</a:t>
          </a:r>
        </a:p>
      </xdr:txBody>
    </xdr:sp>
    <xdr:clientData/>
  </xdr:twoCellAnchor>
  <xdr:twoCellAnchor>
    <xdr:from>
      <xdr:col>4</xdr:col>
      <xdr:colOff>323850</xdr:colOff>
      <xdr:row>82</xdr:row>
      <xdr:rowOff>66675</xdr:rowOff>
    </xdr:from>
    <xdr:to>
      <xdr:col>4</xdr:col>
      <xdr:colOff>323850</xdr:colOff>
      <xdr:row>89</xdr:row>
      <xdr:rowOff>28575</xdr:rowOff>
    </xdr:to>
    <xdr:sp>
      <xdr:nvSpPr>
        <xdr:cNvPr id="17" name="Line 17"/>
        <xdr:cNvSpPr>
          <a:spLocks/>
        </xdr:cNvSpPr>
      </xdr:nvSpPr>
      <xdr:spPr>
        <a:xfrm>
          <a:off x="3390900" y="149161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73</xdr:row>
      <xdr:rowOff>19050</xdr:rowOff>
    </xdr:from>
    <xdr:to>
      <xdr:col>2</xdr:col>
      <xdr:colOff>257175</xdr:colOff>
      <xdr:row>73</xdr:row>
      <xdr:rowOff>161925</xdr:rowOff>
    </xdr:to>
    <xdr:sp>
      <xdr:nvSpPr>
        <xdr:cNvPr id="18" name="Rectangle 18"/>
        <xdr:cNvSpPr>
          <a:spLocks/>
        </xdr:cNvSpPr>
      </xdr:nvSpPr>
      <xdr:spPr>
        <a:xfrm>
          <a:off x="1704975" y="13239750"/>
          <a:ext cx="247650" cy="1428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74</xdr:row>
      <xdr:rowOff>19050</xdr:rowOff>
    </xdr:from>
    <xdr:to>
      <xdr:col>2</xdr:col>
      <xdr:colOff>257175</xdr:colOff>
      <xdr:row>74</xdr:row>
      <xdr:rowOff>161925</xdr:rowOff>
    </xdr:to>
    <xdr:sp>
      <xdr:nvSpPr>
        <xdr:cNvPr id="19" name="Rectangle 19"/>
        <xdr:cNvSpPr>
          <a:spLocks/>
        </xdr:cNvSpPr>
      </xdr:nvSpPr>
      <xdr:spPr>
        <a:xfrm>
          <a:off x="1704975" y="13420725"/>
          <a:ext cx="247650" cy="1428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102</xdr:row>
      <xdr:rowOff>123825</xdr:rowOff>
    </xdr:from>
    <xdr:to>
      <xdr:col>5</xdr:col>
      <xdr:colOff>190500</xdr:colOff>
      <xdr:row>106</xdr:row>
      <xdr:rowOff>95250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476625" y="18611850"/>
          <a:ext cx="752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4</xdr:col>
      <xdr:colOff>533400</xdr:colOff>
      <xdr:row>104</xdr:row>
      <xdr:rowOff>114300</xdr:rowOff>
    </xdr:from>
    <xdr:to>
      <xdr:col>5</xdr:col>
      <xdr:colOff>28575</xdr:colOff>
      <xdr:row>105</xdr:row>
      <xdr:rowOff>9525</xdr:rowOff>
    </xdr:to>
    <xdr:sp>
      <xdr:nvSpPr>
        <xdr:cNvPr id="21" name="AutoShape 21"/>
        <xdr:cNvSpPr>
          <a:spLocks/>
        </xdr:cNvSpPr>
      </xdr:nvSpPr>
      <xdr:spPr>
        <a:xfrm>
          <a:off x="3600450" y="18964275"/>
          <a:ext cx="466725" cy="76200"/>
        </a:xfrm>
        <a:custGeom>
          <a:pathLst>
            <a:path h="10" w="47">
              <a:moveTo>
                <a:pt x="0" y="10"/>
              </a:moveTo>
              <a:cubicBezTo>
                <a:pt x="3" y="5"/>
                <a:pt x="6" y="0"/>
                <a:pt x="12" y="0"/>
              </a:cubicBezTo>
              <a:cubicBezTo>
                <a:pt x="18" y="0"/>
                <a:pt x="28" y="10"/>
                <a:pt x="34" y="10"/>
              </a:cubicBezTo>
              <a:cubicBezTo>
                <a:pt x="40" y="10"/>
                <a:pt x="45" y="3"/>
                <a:pt x="47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104</xdr:row>
      <xdr:rowOff>171450</xdr:rowOff>
    </xdr:from>
    <xdr:to>
      <xdr:col>5</xdr:col>
      <xdr:colOff>47625</xdr:colOff>
      <xdr:row>105</xdr:row>
      <xdr:rowOff>76200</xdr:rowOff>
    </xdr:to>
    <xdr:sp>
      <xdr:nvSpPr>
        <xdr:cNvPr id="22" name="AutoShape 22"/>
        <xdr:cNvSpPr>
          <a:spLocks/>
        </xdr:cNvSpPr>
      </xdr:nvSpPr>
      <xdr:spPr>
        <a:xfrm>
          <a:off x="3629025" y="19021425"/>
          <a:ext cx="457200" cy="85725"/>
        </a:xfrm>
        <a:custGeom>
          <a:pathLst>
            <a:path h="10" w="47">
              <a:moveTo>
                <a:pt x="0" y="10"/>
              </a:moveTo>
              <a:cubicBezTo>
                <a:pt x="3" y="5"/>
                <a:pt x="6" y="0"/>
                <a:pt x="12" y="0"/>
              </a:cubicBezTo>
              <a:cubicBezTo>
                <a:pt x="18" y="0"/>
                <a:pt x="28" y="10"/>
                <a:pt x="34" y="10"/>
              </a:cubicBezTo>
              <a:cubicBezTo>
                <a:pt x="40" y="10"/>
                <a:pt x="45" y="3"/>
                <a:pt x="47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101</xdr:row>
      <xdr:rowOff>123825</xdr:rowOff>
    </xdr:from>
    <xdr:to>
      <xdr:col>5</xdr:col>
      <xdr:colOff>219075</xdr:colOff>
      <xdr:row>102</xdr:row>
      <xdr:rowOff>133350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533775" y="18430875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860.5㎜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7675" y="39243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238125</xdr:colOff>
      <xdr:row>15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9243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9525</xdr:rowOff>
    </xdr:from>
    <xdr:to>
      <xdr:col>2</xdr:col>
      <xdr:colOff>266700</xdr:colOff>
      <xdr:row>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47700" y="561975"/>
          <a:ext cx="628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123825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161925</xdr:rowOff>
    </xdr:from>
    <xdr:to>
      <xdr:col>1</xdr:col>
      <xdr:colOff>76200</xdr:colOff>
      <xdr:row>10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0" y="218122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1</xdr:col>
      <xdr:colOff>76200</xdr:colOff>
      <xdr:row>9</xdr:row>
      <xdr:rowOff>0</xdr:rowOff>
    </xdr:from>
    <xdr:to>
      <xdr:col>2</xdr:col>
      <xdr:colOff>0</xdr:colOff>
      <xdr:row>10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14350" y="20193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76200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6096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76200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04825" y="4381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295275</xdr:rowOff>
    </xdr:from>
    <xdr:to>
      <xdr:col>3</xdr:col>
      <xdr:colOff>523875</xdr:colOff>
      <xdr:row>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362075" y="7334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xdr:txBody>
    </xdr:sp>
    <xdr:clientData/>
  </xdr:twoCellAnchor>
  <xdr:twoCellAnchor>
    <xdr:from>
      <xdr:col>2</xdr:col>
      <xdr:colOff>504825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1057275" y="4476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209550</xdr:colOff>
      <xdr:row>3</xdr:row>
      <xdr:rowOff>304800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8572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247650</xdr:rowOff>
    </xdr:from>
    <xdr:to>
      <xdr:col>1</xdr:col>
      <xdr:colOff>28575</xdr:colOff>
      <xdr:row>19</xdr:row>
      <xdr:rowOff>171450</xdr:rowOff>
    </xdr:to>
    <xdr:sp>
      <xdr:nvSpPr>
        <xdr:cNvPr id="4" name="Rectangle 4"/>
        <xdr:cNvSpPr>
          <a:spLocks/>
        </xdr:cNvSpPr>
      </xdr:nvSpPr>
      <xdr:spPr>
        <a:xfrm>
          <a:off x="0" y="556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m/s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3.75390625" style="144" customWidth="1"/>
    <col min="2" max="2" width="17.00390625" style="144" customWidth="1"/>
    <col min="3" max="3" width="6.00390625" style="144" customWidth="1"/>
    <col min="4" max="4" width="16.125" style="144" customWidth="1"/>
    <col min="5" max="5" width="6.00390625" style="144" customWidth="1"/>
    <col min="6" max="16384" width="9.00390625" style="144" customWidth="1"/>
  </cols>
  <sheetData>
    <row r="1" ht="13.5"/>
    <row r="2" ht="13.5"/>
    <row r="3" ht="13.5"/>
    <row r="4" ht="13.5"/>
    <row r="5" ht="6" customHeight="1"/>
    <row r="6" spans="1:11" ht="27.75" customHeight="1">
      <c r="A6" s="165" t="s">
        <v>183</v>
      </c>
      <c r="B6" s="165"/>
      <c r="C6" s="165"/>
      <c r="D6" s="165"/>
      <c r="E6" s="165"/>
      <c r="F6" s="165"/>
      <c r="G6" s="165"/>
      <c r="H6" s="165"/>
      <c r="I6" s="165"/>
      <c r="J6" s="145"/>
      <c r="K6" s="146"/>
    </row>
    <row r="7" ht="14.25" customHeight="1"/>
    <row r="8" spans="2:5" ht="15" customHeight="1">
      <c r="B8" s="193" t="s">
        <v>184</v>
      </c>
      <c r="C8" s="147"/>
      <c r="D8" s="148" t="s">
        <v>185</v>
      </c>
      <c r="E8" s="149"/>
    </row>
    <row r="9" spans="2:5" ht="15" customHeight="1">
      <c r="B9" s="194"/>
      <c r="C9" s="150"/>
      <c r="D9" s="151" t="s">
        <v>186</v>
      </c>
      <c r="E9" s="152"/>
    </row>
    <row r="10" spans="2:5" ht="15" customHeight="1">
      <c r="B10" s="193" t="s">
        <v>187</v>
      </c>
      <c r="C10" s="147"/>
      <c r="D10" s="148" t="s">
        <v>185</v>
      </c>
      <c r="E10" s="149"/>
    </row>
    <row r="11" spans="2:5" ht="15" customHeight="1">
      <c r="B11" s="194"/>
      <c r="C11" s="150"/>
      <c r="D11" s="151" t="s">
        <v>188</v>
      </c>
      <c r="E11" s="152"/>
    </row>
    <row r="12" spans="2:5" ht="15" customHeight="1">
      <c r="B12" s="193" t="s">
        <v>189</v>
      </c>
      <c r="C12" s="147"/>
      <c r="D12" s="148" t="s">
        <v>190</v>
      </c>
      <c r="E12" s="149"/>
    </row>
    <row r="13" spans="2:5" ht="15" customHeight="1">
      <c r="B13" s="194"/>
      <c r="C13" s="150"/>
      <c r="D13" s="151" t="s">
        <v>191</v>
      </c>
      <c r="E13" s="152"/>
    </row>
    <row r="14" spans="2:5" ht="15" customHeight="1">
      <c r="B14" s="193" t="s">
        <v>192</v>
      </c>
      <c r="C14" s="147"/>
      <c r="D14" s="148" t="s">
        <v>190</v>
      </c>
      <c r="E14" s="149"/>
    </row>
    <row r="15" spans="2:5" ht="15" customHeight="1">
      <c r="B15" s="194"/>
      <c r="C15" s="150"/>
      <c r="D15" s="151" t="s">
        <v>193</v>
      </c>
      <c r="E15" s="152"/>
    </row>
    <row r="16" spans="2:5" ht="15" customHeight="1">
      <c r="B16" s="193" t="s">
        <v>194</v>
      </c>
      <c r="C16" s="153"/>
      <c r="D16" s="148" t="s">
        <v>195</v>
      </c>
      <c r="E16" s="154"/>
    </row>
    <row r="17" spans="2:5" ht="15" customHeight="1">
      <c r="B17" s="194"/>
      <c r="C17" s="155"/>
      <c r="D17" s="158" t="s">
        <v>196</v>
      </c>
      <c r="E17" s="159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4" spans="1:10" ht="14.25">
      <c r="A64" s="192">
        <v>5</v>
      </c>
      <c r="B64" s="192"/>
      <c r="C64" s="192"/>
      <c r="D64" s="192"/>
      <c r="E64" s="192"/>
      <c r="F64" s="192"/>
      <c r="G64" s="192"/>
      <c r="H64" s="192"/>
      <c r="I64" s="192"/>
      <c r="J64" s="192"/>
    </row>
  </sheetData>
  <mergeCells count="7">
    <mergeCell ref="A64:J64"/>
    <mergeCell ref="B14:B15"/>
    <mergeCell ref="B16:B17"/>
    <mergeCell ref="A6:I6"/>
    <mergeCell ref="B8:B9"/>
    <mergeCell ref="B10:B11"/>
    <mergeCell ref="B12:B13"/>
  </mergeCells>
  <printOptions/>
  <pageMargins left="0.16" right="0.15" top="0.16" bottom="0.16" header="0.16" footer="0.16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H20"/>
  <sheetViews>
    <sheetView showGridLines="0" workbookViewId="0" topLeftCell="A1">
      <selection activeCell="A1" sqref="A1:H1"/>
    </sheetView>
  </sheetViews>
  <sheetFormatPr defaultColWidth="9.00390625" defaultRowHeight="13.5"/>
  <cols>
    <col min="1" max="2" width="5.625" style="0" customWidth="1"/>
    <col min="3" max="8" width="12.625" style="0" customWidth="1"/>
  </cols>
  <sheetData>
    <row r="1" spans="1:8" ht="21">
      <c r="A1" s="168" t="s">
        <v>119</v>
      </c>
      <c r="B1" s="168"/>
      <c r="C1" s="168"/>
      <c r="D1" s="168"/>
      <c r="E1" s="168"/>
      <c r="F1" s="168"/>
      <c r="G1" s="168"/>
      <c r="H1" s="168"/>
    </row>
    <row r="2" spans="1:8" ht="13.5">
      <c r="A2" s="2"/>
      <c r="B2" s="2"/>
      <c r="C2" s="2"/>
      <c r="D2" s="3"/>
      <c r="E2" s="71"/>
      <c r="F2" s="71"/>
      <c r="G2" s="71"/>
      <c r="H2" s="71" t="s">
        <v>120</v>
      </c>
    </row>
    <row r="3" spans="1:8" ht="13.5" customHeight="1">
      <c r="A3" s="243"/>
      <c r="B3" s="250"/>
      <c r="C3" s="169" t="s">
        <v>2</v>
      </c>
      <c r="D3" s="169" t="s">
        <v>3</v>
      </c>
      <c r="E3" s="169" t="s">
        <v>4</v>
      </c>
      <c r="F3" s="169" t="s">
        <v>5</v>
      </c>
      <c r="G3" s="198" t="s">
        <v>6</v>
      </c>
      <c r="H3" s="201" t="s">
        <v>7</v>
      </c>
    </row>
    <row r="4" spans="1:8" ht="13.5" customHeight="1">
      <c r="A4" s="251"/>
      <c r="B4" s="252"/>
      <c r="C4" s="161"/>
      <c r="D4" s="161"/>
      <c r="E4" s="161"/>
      <c r="F4" s="161"/>
      <c r="G4" s="199"/>
      <c r="H4" s="202"/>
    </row>
    <row r="5" spans="1:8" ht="16.5" customHeight="1">
      <c r="A5" s="249" t="s">
        <v>105</v>
      </c>
      <c r="B5" s="156"/>
      <c r="C5" s="91">
        <v>75</v>
      </c>
      <c r="D5" s="91">
        <f>SUM(D6:D17)/12</f>
        <v>71.58333333333333</v>
      </c>
      <c r="E5" s="91">
        <f>SUM(E6:E17)/12</f>
        <v>70.91666666666667</v>
      </c>
      <c r="F5" s="91">
        <f>SUM(F6:F17)/12</f>
        <v>69.16666666666667</v>
      </c>
      <c r="G5" s="91">
        <v>69</v>
      </c>
      <c r="H5" s="92">
        <v>70</v>
      </c>
    </row>
    <row r="6" spans="1:8" ht="16.5" customHeight="1">
      <c r="A6" s="241" t="s">
        <v>106</v>
      </c>
      <c r="B6" s="242"/>
      <c r="C6" s="93">
        <v>67</v>
      </c>
      <c r="D6" s="93">
        <v>65</v>
      </c>
      <c r="E6" s="94">
        <v>61</v>
      </c>
      <c r="F6" s="93">
        <v>59</v>
      </c>
      <c r="G6" s="93">
        <v>63</v>
      </c>
      <c r="H6" s="95">
        <v>64</v>
      </c>
    </row>
    <row r="7" spans="1:8" ht="16.5" customHeight="1">
      <c r="A7" s="241" t="s">
        <v>107</v>
      </c>
      <c r="B7" s="242"/>
      <c r="C7" s="93">
        <v>70</v>
      </c>
      <c r="D7" s="93">
        <v>69</v>
      </c>
      <c r="E7" s="94">
        <v>62</v>
      </c>
      <c r="F7" s="93">
        <v>65</v>
      </c>
      <c r="G7" s="93">
        <v>63</v>
      </c>
      <c r="H7" s="95">
        <v>74</v>
      </c>
    </row>
    <row r="8" spans="1:8" ht="16.5" customHeight="1">
      <c r="A8" s="241" t="s">
        <v>108</v>
      </c>
      <c r="B8" s="242"/>
      <c r="C8" s="93">
        <v>71</v>
      </c>
      <c r="D8" s="93">
        <v>66</v>
      </c>
      <c r="E8" s="94">
        <v>71</v>
      </c>
      <c r="F8" s="93">
        <v>67</v>
      </c>
      <c r="G8" s="93">
        <v>69</v>
      </c>
      <c r="H8" s="95">
        <v>63</v>
      </c>
    </row>
    <row r="9" spans="1:8" ht="16.5" customHeight="1">
      <c r="A9" s="241" t="s">
        <v>109</v>
      </c>
      <c r="B9" s="242"/>
      <c r="C9" s="93">
        <v>75</v>
      </c>
      <c r="D9" s="93">
        <v>75</v>
      </c>
      <c r="E9" s="94">
        <v>76</v>
      </c>
      <c r="F9" s="93">
        <v>76</v>
      </c>
      <c r="G9" s="93">
        <v>69</v>
      </c>
      <c r="H9" s="95">
        <v>71</v>
      </c>
    </row>
    <row r="10" spans="1:8" ht="16.5" customHeight="1">
      <c r="A10" s="241" t="s">
        <v>110</v>
      </c>
      <c r="B10" s="242"/>
      <c r="C10" s="93">
        <v>77</v>
      </c>
      <c r="D10" s="93">
        <v>81</v>
      </c>
      <c r="E10" s="94">
        <v>73</v>
      </c>
      <c r="F10" s="93">
        <v>75</v>
      </c>
      <c r="G10" s="93">
        <v>77</v>
      </c>
      <c r="H10" s="95">
        <v>77</v>
      </c>
    </row>
    <row r="11" spans="1:8" ht="16.5" customHeight="1">
      <c r="A11" s="241" t="s">
        <v>111</v>
      </c>
      <c r="B11" s="242"/>
      <c r="C11" s="93">
        <v>82</v>
      </c>
      <c r="D11" s="93">
        <v>81</v>
      </c>
      <c r="E11" s="94">
        <v>82</v>
      </c>
      <c r="F11" s="93">
        <v>79</v>
      </c>
      <c r="G11" s="93">
        <v>77</v>
      </c>
      <c r="H11" s="95">
        <v>80</v>
      </c>
    </row>
    <row r="12" spans="1:8" ht="16.5" customHeight="1">
      <c r="A12" s="241" t="s">
        <v>112</v>
      </c>
      <c r="B12" s="242"/>
      <c r="C12" s="93">
        <v>79</v>
      </c>
      <c r="D12" s="93">
        <v>74</v>
      </c>
      <c r="E12" s="94">
        <v>79</v>
      </c>
      <c r="F12" s="93">
        <v>73</v>
      </c>
      <c r="G12" s="93">
        <v>73</v>
      </c>
      <c r="H12" s="95">
        <v>74</v>
      </c>
    </row>
    <row r="13" spans="1:8" ht="16.5" customHeight="1">
      <c r="A13" s="241" t="s">
        <v>113</v>
      </c>
      <c r="B13" s="242"/>
      <c r="C13" s="93">
        <v>80</v>
      </c>
      <c r="D13" s="93">
        <v>72</v>
      </c>
      <c r="E13" s="94">
        <v>72</v>
      </c>
      <c r="F13" s="93">
        <v>73</v>
      </c>
      <c r="G13" s="93">
        <v>74</v>
      </c>
      <c r="H13" s="95">
        <v>74</v>
      </c>
    </row>
    <row r="14" spans="1:8" ht="16.5" customHeight="1">
      <c r="A14" s="241" t="s">
        <v>114</v>
      </c>
      <c r="B14" s="242"/>
      <c r="C14" s="93">
        <v>76</v>
      </c>
      <c r="D14" s="93">
        <v>82</v>
      </c>
      <c r="E14" s="94">
        <v>72</v>
      </c>
      <c r="F14" s="93">
        <v>71</v>
      </c>
      <c r="G14" s="93">
        <v>75</v>
      </c>
      <c r="H14" s="95">
        <v>72</v>
      </c>
    </row>
    <row r="15" spans="1:8" ht="16.5" customHeight="1">
      <c r="A15" s="241" t="s">
        <v>115</v>
      </c>
      <c r="B15" s="242"/>
      <c r="C15" s="93">
        <v>77</v>
      </c>
      <c r="D15" s="93">
        <v>68</v>
      </c>
      <c r="E15" s="94">
        <v>70</v>
      </c>
      <c r="F15" s="93">
        <v>62</v>
      </c>
      <c r="G15" s="93">
        <v>66</v>
      </c>
      <c r="H15" s="95">
        <v>69</v>
      </c>
    </row>
    <row r="16" spans="1:8" ht="16.5" customHeight="1">
      <c r="A16" s="241" t="s">
        <v>116</v>
      </c>
      <c r="B16" s="242"/>
      <c r="C16" s="93">
        <v>74</v>
      </c>
      <c r="D16" s="93">
        <v>60</v>
      </c>
      <c r="E16" s="94">
        <v>63</v>
      </c>
      <c r="F16" s="93">
        <v>72</v>
      </c>
      <c r="G16" s="93">
        <v>64</v>
      </c>
      <c r="H16" s="95">
        <v>66</v>
      </c>
    </row>
    <row r="17" spans="1:8" ht="16.5" customHeight="1">
      <c r="A17" s="247" t="s">
        <v>117</v>
      </c>
      <c r="B17" s="248"/>
      <c r="C17" s="96">
        <v>68</v>
      </c>
      <c r="D17" s="96">
        <v>66</v>
      </c>
      <c r="E17" s="97">
        <v>70</v>
      </c>
      <c r="F17" s="96">
        <v>58</v>
      </c>
      <c r="G17" s="96">
        <v>63</v>
      </c>
      <c r="H17" s="98">
        <v>60</v>
      </c>
    </row>
    <row r="18" spans="1:8" s="16" customFormat="1" ht="15.75" customHeight="1">
      <c r="A18" s="20" t="s">
        <v>169</v>
      </c>
      <c r="B18" s="21"/>
      <c r="C18" s="14"/>
      <c r="D18" s="89"/>
      <c r="E18" s="89"/>
      <c r="F18" s="89"/>
      <c r="G18" s="47"/>
      <c r="H18" s="47" t="s">
        <v>173</v>
      </c>
    </row>
    <row r="19" spans="1:8" s="16" customFormat="1" ht="15.75" customHeight="1">
      <c r="A19" s="11" t="s">
        <v>118</v>
      </c>
      <c r="B19" s="13"/>
      <c r="C19" s="13"/>
      <c r="D19" s="13"/>
      <c r="E19" s="13"/>
      <c r="F19" s="13"/>
      <c r="G19" s="13"/>
      <c r="H19" s="13"/>
    </row>
    <row r="20" spans="1:8" ht="13.5" customHeight="1">
      <c r="A20" s="68"/>
      <c r="B20" s="68"/>
      <c r="C20" s="68"/>
      <c r="D20" s="68"/>
      <c r="E20" s="68"/>
      <c r="F20" s="68"/>
      <c r="G20" s="68"/>
      <c r="H20" s="68"/>
    </row>
    <row r="21" ht="13.5" customHeight="1"/>
  </sheetData>
  <mergeCells count="21">
    <mergeCell ref="A7:B7"/>
    <mergeCell ref="A8:B8"/>
    <mergeCell ref="A3:B4"/>
    <mergeCell ref="A6:B6"/>
    <mergeCell ref="A1:H1"/>
    <mergeCell ref="A5:B5"/>
    <mergeCell ref="G3:G4"/>
    <mergeCell ref="F3:F4"/>
    <mergeCell ref="H3:H4"/>
    <mergeCell ref="E3:E4"/>
    <mergeCell ref="D3:D4"/>
    <mergeCell ref="A14:B14"/>
    <mergeCell ref="C3:C4"/>
    <mergeCell ref="A17:B17"/>
    <mergeCell ref="A10:B10"/>
    <mergeCell ref="A11:B11"/>
    <mergeCell ref="A12:B12"/>
    <mergeCell ref="A13:B13"/>
    <mergeCell ref="A16:B16"/>
    <mergeCell ref="A15:B15"/>
    <mergeCell ref="A9:B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W49"/>
  <sheetViews>
    <sheetView showGridLines="0" workbookViewId="0" topLeftCell="A1">
      <selection activeCell="A1" sqref="A1:K1"/>
    </sheetView>
  </sheetViews>
  <sheetFormatPr defaultColWidth="9.00390625" defaultRowHeight="13.5"/>
  <cols>
    <col min="1" max="2" width="3.625" style="0" customWidth="1"/>
    <col min="3" max="4" width="7.125" style="0" customWidth="1"/>
    <col min="5" max="11" width="9.75390625" style="0" customWidth="1"/>
    <col min="12" max="22" width="8.125" style="0" customWidth="1"/>
  </cols>
  <sheetData>
    <row r="1" spans="1:22" ht="21">
      <c r="A1" s="282" t="s">
        <v>121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72" t="s">
        <v>122</v>
      </c>
      <c r="M1" s="273"/>
      <c r="N1" s="273"/>
      <c r="O1" s="273"/>
      <c r="P1" s="273"/>
      <c r="Q1" s="273"/>
      <c r="R1" s="273"/>
      <c r="S1" s="273"/>
      <c r="T1" s="273"/>
      <c r="U1" s="273"/>
      <c r="V1" s="273"/>
    </row>
    <row r="2" spans="1:2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4" customHeight="1">
      <c r="A3" s="274"/>
      <c r="B3" s="275"/>
      <c r="C3" s="275"/>
      <c r="D3" s="276"/>
      <c r="E3" s="280" t="s">
        <v>123</v>
      </c>
      <c r="F3" s="280" t="s">
        <v>2</v>
      </c>
      <c r="G3" s="280" t="s">
        <v>3</v>
      </c>
      <c r="H3" s="280" t="s">
        <v>4</v>
      </c>
      <c r="I3" s="280" t="s">
        <v>5</v>
      </c>
      <c r="J3" s="280" t="s">
        <v>6</v>
      </c>
      <c r="K3" s="99" t="s">
        <v>7</v>
      </c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</row>
    <row r="4" spans="1:22" ht="24" customHeight="1">
      <c r="A4" s="277"/>
      <c r="B4" s="278"/>
      <c r="C4" s="278"/>
      <c r="D4" s="279"/>
      <c r="E4" s="281"/>
      <c r="F4" s="281"/>
      <c r="G4" s="281"/>
      <c r="H4" s="281"/>
      <c r="I4" s="281"/>
      <c r="J4" s="281"/>
      <c r="K4" s="102" t="s">
        <v>124</v>
      </c>
      <c r="L4" s="102" t="s">
        <v>125</v>
      </c>
      <c r="M4" s="102" t="s">
        <v>126</v>
      </c>
      <c r="N4" s="102" t="s">
        <v>127</v>
      </c>
      <c r="O4" s="102" t="s">
        <v>128</v>
      </c>
      <c r="P4" s="102" t="s">
        <v>129</v>
      </c>
      <c r="Q4" s="102" t="s">
        <v>130</v>
      </c>
      <c r="R4" s="102" t="s">
        <v>131</v>
      </c>
      <c r="S4" s="102" t="s">
        <v>132</v>
      </c>
      <c r="T4" s="102" t="s">
        <v>115</v>
      </c>
      <c r="U4" s="102" t="s">
        <v>116</v>
      </c>
      <c r="V4" s="103" t="s">
        <v>117</v>
      </c>
    </row>
    <row r="5" spans="1:22" ht="24" customHeight="1">
      <c r="A5" s="285" t="s">
        <v>133</v>
      </c>
      <c r="B5" s="286"/>
      <c r="C5" s="286"/>
      <c r="D5" s="286"/>
      <c r="E5" s="104">
        <v>1013.5</v>
      </c>
      <c r="F5" s="104">
        <v>1013.2</v>
      </c>
      <c r="G5" s="104">
        <v>1013.4</v>
      </c>
      <c r="H5" s="104">
        <v>1014</v>
      </c>
      <c r="I5" s="104">
        <v>1014.4</v>
      </c>
      <c r="J5" s="104">
        <v>1013.5</v>
      </c>
      <c r="K5" s="104">
        <v>1018.9</v>
      </c>
      <c r="L5" s="104">
        <v>1018.8</v>
      </c>
      <c r="M5" s="104">
        <v>1019.7</v>
      </c>
      <c r="N5" s="104">
        <v>1015.8</v>
      </c>
      <c r="O5" s="104">
        <v>1009.6</v>
      </c>
      <c r="P5" s="104">
        <v>1007.6</v>
      </c>
      <c r="Q5" s="104">
        <v>1009.7</v>
      </c>
      <c r="R5" s="104">
        <v>1008.4</v>
      </c>
      <c r="S5" s="104">
        <v>1010.4</v>
      </c>
      <c r="T5" s="104">
        <v>1014.3</v>
      </c>
      <c r="U5" s="104">
        <v>1017</v>
      </c>
      <c r="V5" s="105">
        <v>1021.3</v>
      </c>
    </row>
    <row r="6" spans="1:23" ht="24" customHeight="1">
      <c r="A6" s="287" t="s">
        <v>134</v>
      </c>
      <c r="B6" s="256" t="s">
        <v>135</v>
      </c>
      <c r="C6" s="256"/>
      <c r="D6" s="256"/>
      <c r="E6" s="106">
        <v>23.5</v>
      </c>
      <c r="F6" s="106">
        <v>23</v>
      </c>
      <c r="G6" s="106">
        <v>23.4</v>
      </c>
      <c r="H6" s="106">
        <v>23.2</v>
      </c>
      <c r="I6" s="106">
        <v>23.4</v>
      </c>
      <c r="J6" s="106">
        <v>23.4</v>
      </c>
      <c r="K6" s="106">
        <v>16.6</v>
      </c>
      <c r="L6" s="106">
        <v>17.9</v>
      </c>
      <c r="M6" s="106">
        <v>17.2</v>
      </c>
      <c r="N6" s="106">
        <v>21.5</v>
      </c>
      <c r="O6" s="106">
        <v>24.2</v>
      </c>
      <c r="P6" s="106">
        <v>26.6</v>
      </c>
      <c r="Q6" s="106">
        <v>29.2</v>
      </c>
      <c r="R6" s="106">
        <v>29</v>
      </c>
      <c r="S6" s="106">
        <v>28.2</v>
      </c>
      <c r="T6" s="106">
        <v>26.2</v>
      </c>
      <c r="U6" s="106">
        <v>22.8</v>
      </c>
      <c r="V6" s="107">
        <v>17.2</v>
      </c>
      <c r="W6" s="108"/>
    </row>
    <row r="7" spans="1:22" ht="24" customHeight="1">
      <c r="A7" s="288"/>
      <c r="B7" s="263" t="s">
        <v>136</v>
      </c>
      <c r="C7" s="269" t="s">
        <v>137</v>
      </c>
      <c r="D7" s="290"/>
      <c r="E7" s="109">
        <v>37510</v>
      </c>
      <c r="F7" s="109">
        <v>37437</v>
      </c>
      <c r="G7" s="109">
        <v>37477</v>
      </c>
      <c r="H7" s="109">
        <v>38168</v>
      </c>
      <c r="I7" s="109">
        <v>38567</v>
      </c>
      <c r="J7" s="109">
        <v>38925</v>
      </c>
      <c r="K7" s="109">
        <v>38744</v>
      </c>
      <c r="L7" s="109">
        <v>38764</v>
      </c>
      <c r="M7" s="109">
        <v>38798</v>
      </c>
      <c r="N7" s="109">
        <v>38837</v>
      </c>
      <c r="O7" s="109">
        <v>38855</v>
      </c>
      <c r="P7" s="109">
        <v>38898</v>
      </c>
      <c r="Q7" s="109">
        <v>38928</v>
      </c>
      <c r="R7" s="109">
        <v>38930</v>
      </c>
      <c r="S7" s="109">
        <v>38963</v>
      </c>
      <c r="T7" s="109">
        <v>38995</v>
      </c>
      <c r="U7" s="109">
        <v>39025</v>
      </c>
      <c r="V7" s="110">
        <v>39053</v>
      </c>
    </row>
    <row r="8" spans="1:22" ht="24" customHeight="1">
      <c r="A8" s="288"/>
      <c r="B8" s="265"/>
      <c r="C8" s="199" t="s">
        <v>138</v>
      </c>
      <c r="D8" s="255"/>
      <c r="E8" s="104">
        <v>33.3</v>
      </c>
      <c r="F8" s="104">
        <v>33.5</v>
      </c>
      <c r="G8" s="104">
        <v>35.6</v>
      </c>
      <c r="H8" s="104">
        <v>33.3</v>
      </c>
      <c r="I8" s="104">
        <v>35.5</v>
      </c>
      <c r="J8" s="104">
        <v>33.9</v>
      </c>
      <c r="K8" s="104">
        <v>23.5</v>
      </c>
      <c r="L8" s="104">
        <v>25.3</v>
      </c>
      <c r="M8" s="104">
        <v>26.2</v>
      </c>
      <c r="N8" s="104">
        <v>28.6</v>
      </c>
      <c r="O8" s="104">
        <v>29.5</v>
      </c>
      <c r="P8" s="104">
        <v>31.7</v>
      </c>
      <c r="Q8" s="104">
        <v>33.9</v>
      </c>
      <c r="R8" s="104">
        <v>34.6</v>
      </c>
      <c r="S8" s="104">
        <v>32.8</v>
      </c>
      <c r="T8" s="104">
        <v>32.1</v>
      </c>
      <c r="U8" s="104">
        <v>29.1</v>
      </c>
      <c r="V8" s="105">
        <v>26.1</v>
      </c>
    </row>
    <row r="9" spans="1:22" ht="24" customHeight="1">
      <c r="A9" s="288"/>
      <c r="B9" s="263" t="s">
        <v>139</v>
      </c>
      <c r="C9" s="199" t="s">
        <v>137</v>
      </c>
      <c r="D9" s="255"/>
      <c r="E9" s="140">
        <v>37291</v>
      </c>
      <c r="F9" s="140">
        <v>37283</v>
      </c>
      <c r="G9" s="140">
        <v>37325</v>
      </c>
      <c r="H9" s="140">
        <v>38030</v>
      </c>
      <c r="I9" s="140">
        <v>38383</v>
      </c>
      <c r="J9" s="140">
        <v>38739</v>
      </c>
      <c r="K9" s="140">
        <v>38720</v>
      </c>
      <c r="L9" s="140">
        <v>38769</v>
      </c>
      <c r="M9" s="140">
        <v>38782</v>
      </c>
      <c r="N9" s="140">
        <v>38812</v>
      </c>
      <c r="O9" s="140">
        <v>38862</v>
      </c>
      <c r="P9" s="140">
        <v>38874</v>
      </c>
      <c r="Q9" s="140">
        <v>38915</v>
      </c>
      <c r="R9" s="140">
        <v>38945</v>
      </c>
      <c r="S9" s="140">
        <v>38968</v>
      </c>
      <c r="T9" s="140">
        <v>39020</v>
      </c>
      <c r="U9" s="140">
        <v>39051</v>
      </c>
      <c r="V9" s="141">
        <v>39073</v>
      </c>
    </row>
    <row r="10" spans="1:22" ht="24" customHeight="1">
      <c r="A10" s="289"/>
      <c r="B10" s="265"/>
      <c r="C10" s="283" t="s">
        <v>138</v>
      </c>
      <c r="D10" s="284"/>
      <c r="E10" s="111">
        <v>10.1</v>
      </c>
      <c r="F10" s="111">
        <v>10.3</v>
      </c>
      <c r="G10" s="111">
        <v>10.1</v>
      </c>
      <c r="H10" s="111">
        <v>10</v>
      </c>
      <c r="I10" s="111">
        <v>9.5</v>
      </c>
      <c r="J10" s="111">
        <v>9.9</v>
      </c>
      <c r="K10" s="111">
        <v>10.8</v>
      </c>
      <c r="L10" s="111">
        <v>11.5</v>
      </c>
      <c r="M10" s="111">
        <v>9</v>
      </c>
      <c r="N10" s="111">
        <v>13.8</v>
      </c>
      <c r="O10" s="111">
        <v>20</v>
      </c>
      <c r="P10" s="111">
        <v>22</v>
      </c>
      <c r="Q10" s="111">
        <v>25</v>
      </c>
      <c r="R10" s="111">
        <v>23.8</v>
      </c>
      <c r="S10" s="111">
        <v>23.8</v>
      </c>
      <c r="T10" s="111">
        <v>18.6</v>
      </c>
      <c r="U10" s="111">
        <v>16.7</v>
      </c>
      <c r="V10" s="112">
        <v>10</v>
      </c>
    </row>
    <row r="11" spans="1:22" ht="24" customHeight="1">
      <c r="A11" s="266" t="s">
        <v>140</v>
      </c>
      <c r="B11" s="199" t="s">
        <v>135</v>
      </c>
      <c r="C11" s="253"/>
      <c r="D11" s="254"/>
      <c r="E11" s="113">
        <v>74</v>
      </c>
      <c r="F11" s="113">
        <v>75</v>
      </c>
      <c r="G11" s="113">
        <v>72</v>
      </c>
      <c r="H11" s="113">
        <v>71</v>
      </c>
      <c r="I11" s="113">
        <v>69</v>
      </c>
      <c r="J11" s="113">
        <v>69</v>
      </c>
      <c r="K11" s="113">
        <v>64</v>
      </c>
      <c r="L11" s="113">
        <v>74</v>
      </c>
      <c r="M11" s="113">
        <v>63</v>
      </c>
      <c r="N11" s="113">
        <v>71</v>
      </c>
      <c r="O11" s="113">
        <v>77</v>
      </c>
      <c r="P11" s="113">
        <v>80</v>
      </c>
      <c r="Q11" s="113">
        <v>74</v>
      </c>
      <c r="R11" s="113">
        <v>74</v>
      </c>
      <c r="S11" s="113">
        <v>72</v>
      </c>
      <c r="T11" s="113">
        <v>69</v>
      </c>
      <c r="U11" s="113">
        <v>66</v>
      </c>
      <c r="V11" s="114">
        <v>60</v>
      </c>
    </row>
    <row r="12" spans="1:22" ht="24" customHeight="1">
      <c r="A12" s="266"/>
      <c r="B12" s="263" t="s">
        <v>141</v>
      </c>
      <c r="C12" s="256" t="s">
        <v>137</v>
      </c>
      <c r="D12" s="257"/>
      <c r="E12" s="115">
        <v>37303</v>
      </c>
      <c r="F12" s="115">
        <v>37277</v>
      </c>
      <c r="G12" s="115">
        <v>37360</v>
      </c>
      <c r="H12" s="115">
        <v>38090</v>
      </c>
      <c r="I12" s="115">
        <v>38423</v>
      </c>
      <c r="J12" s="115">
        <v>38775</v>
      </c>
      <c r="K12" s="115">
        <v>38733</v>
      </c>
      <c r="L12" s="115">
        <v>38751</v>
      </c>
      <c r="M12" s="115">
        <v>38777</v>
      </c>
      <c r="N12" s="115">
        <v>38822</v>
      </c>
      <c r="O12" s="115">
        <v>38867</v>
      </c>
      <c r="P12" s="115">
        <v>38873</v>
      </c>
      <c r="Q12" s="115">
        <v>38920</v>
      </c>
      <c r="R12" s="115">
        <v>38930</v>
      </c>
      <c r="S12" s="115">
        <v>38986</v>
      </c>
      <c r="T12" s="115">
        <v>39021</v>
      </c>
      <c r="U12" s="115">
        <v>39051</v>
      </c>
      <c r="V12" s="116">
        <v>39069</v>
      </c>
    </row>
    <row r="13" spans="1:22" ht="24" customHeight="1">
      <c r="A13" s="266"/>
      <c r="B13" s="264"/>
      <c r="C13" s="199" t="s">
        <v>142</v>
      </c>
      <c r="D13" s="255"/>
      <c r="E13" s="50">
        <v>31</v>
      </c>
      <c r="F13" s="50">
        <v>33</v>
      </c>
      <c r="G13" s="50">
        <v>25</v>
      </c>
      <c r="H13" s="50">
        <v>23</v>
      </c>
      <c r="I13" s="50">
        <v>29</v>
      </c>
      <c r="J13" s="50">
        <v>30</v>
      </c>
      <c r="K13" s="50">
        <v>36</v>
      </c>
      <c r="L13" s="50">
        <v>39</v>
      </c>
      <c r="M13" s="50">
        <v>37</v>
      </c>
      <c r="N13" s="50">
        <v>31</v>
      </c>
      <c r="O13" s="50">
        <v>48</v>
      </c>
      <c r="P13" s="50">
        <v>49</v>
      </c>
      <c r="Q13" s="50">
        <v>51</v>
      </c>
      <c r="R13" s="50">
        <v>47</v>
      </c>
      <c r="S13" s="50">
        <v>46</v>
      </c>
      <c r="T13" s="50">
        <v>39</v>
      </c>
      <c r="U13" s="50">
        <v>38</v>
      </c>
      <c r="V13" s="51">
        <v>37</v>
      </c>
    </row>
    <row r="14" spans="1:22" ht="24" customHeight="1">
      <c r="A14" s="267" t="s">
        <v>143</v>
      </c>
      <c r="B14" s="269" t="s">
        <v>144</v>
      </c>
      <c r="C14" s="270"/>
      <c r="D14" s="271"/>
      <c r="E14" s="117">
        <v>2247.5</v>
      </c>
      <c r="F14" s="117">
        <v>2613</v>
      </c>
      <c r="G14" s="117">
        <v>2644</v>
      </c>
      <c r="H14" s="117">
        <v>2027</v>
      </c>
      <c r="I14" s="117">
        <v>1457.5</v>
      </c>
      <c r="J14" s="117">
        <v>19255</v>
      </c>
      <c r="K14" s="117">
        <v>69.5</v>
      </c>
      <c r="L14" s="117">
        <v>172</v>
      </c>
      <c r="M14" s="117">
        <v>169.5</v>
      </c>
      <c r="N14" s="117">
        <v>98.5</v>
      </c>
      <c r="O14" s="117">
        <v>175.5</v>
      </c>
      <c r="P14" s="117">
        <v>860.5</v>
      </c>
      <c r="Q14" s="117">
        <v>6.5</v>
      </c>
      <c r="R14" s="117">
        <v>112</v>
      </c>
      <c r="S14" s="117">
        <v>64</v>
      </c>
      <c r="T14" s="117">
        <v>60</v>
      </c>
      <c r="U14" s="117">
        <v>48</v>
      </c>
      <c r="V14" s="118">
        <v>111.5</v>
      </c>
    </row>
    <row r="15" spans="1:22" ht="24" customHeight="1">
      <c r="A15" s="268"/>
      <c r="B15" s="199" t="s">
        <v>145</v>
      </c>
      <c r="C15" s="253"/>
      <c r="D15" s="254"/>
      <c r="E15" s="104">
        <v>411.5</v>
      </c>
      <c r="F15" s="104">
        <v>210.5</v>
      </c>
      <c r="G15" s="104">
        <v>186.5</v>
      </c>
      <c r="H15" s="104">
        <v>255</v>
      </c>
      <c r="I15" s="104">
        <v>143</v>
      </c>
      <c r="J15" s="104">
        <v>160</v>
      </c>
      <c r="K15" s="104">
        <v>21.5</v>
      </c>
      <c r="L15" s="104">
        <v>41</v>
      </c>
      <c r="M15" s="104">
        <v>51.5</v>
      </c>
      <c r="N15" s="104">
        <v>39.5</v>
      </c>
      <c r="O15" s="104">
        <v>23</v>
      </c>
      <c r="P15" s="104">
        <v>213</v>
      </c>
      <c r="Q15" s="104">
        <v>4</v>
      </c>
      <c r="R15" s="104">
        <v>22.5</v>
      </c>
      <c r="S15" s="104">
        <v>15</v>
      </c>
      <c r="T15" s="104">
        <v>16</v>
      </c>
      <c r="U15" s="104">
        <v>13.5</v>
      </c>
      <c r="V15" s="105">
        <v>42.5</v>
      </c>
    </row>
    <row r="16" spans="1:22" ht="24" customHeight="1">
      <c r="A16" s="268"/>
      <c r="B16" s="256" t="s">
        <v>146</v>
      </c>
      <c r="C16" s="256"/>
      <c r="D16" s="256"/>
      <c r="E16" s="115">
        <v>37521</v>
      </c>
      <c r="F16" s="115">
        <v>37569</v>
      </c>
      <c r="G16" s="115">
        <v>37511</v>
      </c>
      <c r="H16" s="115">
        <v>38235</v>
      </c>
      <c r="I16" s="115">
        <v>38571</v>
      </c>
      <c r="J16" s="115">
        <v>38877</v>
      </c>
      <c r="K16" s="115">
        <v>38731</v>
      </c>
      <c r="L16" s="115">
        <v>38772</v>
      </c>
      <c r="M16" s="115">
        <v>38804</v>
      </c>
      <c r="N16" s="115">
        <v>38830</v>
      </c>
      <c r="O16" s="115">
        <v>38851</v>
      </c>
      <c r="P16" s="115">
        <v>38885</v>
      </c>
      <c r="Q16" s="115">
        <v>38915</v>
      </c>
      <c r="R16" s="115">
        <v>38947</v>
      </c>
      <c r="S16" s="115">
        <v>38974</v>
      </c>
      <c r="T16" s="115">
        <v>39019</v>
      </c>
      <c r="U16" s="115">
        <v>39031</v>
      </c>
      <c r="V16" s="116">
        <v>39082</v>
      </c>
    </row>
    <row r="17" spans="1:22" ht="24" customHeight="1">
      <c r="A17" s="261" t="s">
        <v>147</v>
      </c>
      <c r="B17" s="199" t="s">
        <v>135</v>
      </c>
      <c r="C17" s="253"/>
      <c r="D17" s="254"/>
      <c r="E17" s="104">
        <v>5.3</v>
      </c>
      <c r="F17" s="104">
        <v>5.4</v>
      </c>
      <c r="G17" s="104">
        <v>5.2</v>
      </c>
      <c r="H17" s="104">
        <v>5.2</v>
      </c>
      <c r="I17" s="104">
        <v>5.4</v>
      </c>
      <c r="J17" s="104">
        <v>5.4</v>
      </c>
      <c r="K17" s="104">
        <v>5.4</v>
      </c>
      <c r="L17" s="104">
        <v>5.6</v>
      </c>
      <c r="M17" s="104">
        <v>5.7</v>
      </c>
      <c r="N17" s="104">
        <v>5.1</v>
      </c>
      <c r="O17" s="104">
        <v>5.2</v>
      </c>
      <c r="P17" s="104">
        <v>6.3</v>
      </c>
      <c r="Q17" s="104">
        <v>5.7</v>
      </c>
      <c r="R17" s="104">
        <v>5</v>
      </c>
      <c r="S17" s="104">
        <v>5.5</v>
      </c>
      <c r="T17" s="104">
        <v>5.3</v>
      </c>
      <c r="U17" s="104">
        <v>5.2</v>
      </c>
      <c r="V17" s="105">
        <v>6.4</v>
      </c>
    </row>
    <row r="18" spans="1:22" ht="24" customHeight="1">
      <c r="A18" s="262"/>
      <c r="B18" s="263" t="s">
        <v>148</v>
      </c>
      <c r="C18" s="256" t="s">
        <v>149</v>
      </c>
      <c r="D18" s="257"/>
      <c r="E18" s="117">
        <v>35.2</v>
      </c>
      <c r="F18" s="117">
        <v>26.8</v>
      </c>
      <c r="G18" s="117">
        <v>25.4</v>
      </c>
      <c r="H18" s="117">
        <v>32.2</v>
      </c>
      <c r="I18" s="117">
        <v>27.4</v>
      </c>
      <c r="J18" s="117">
        <v>16.5</v>
      </c>
      <c r="K18" s="117">
        <v>13.2</v>
      </c>
      <c r="L18" s="117">
        <v>13.3</v>
      </c>
      <c r="M18" s="117">
        <v>14.2</v>
      </c>
      <c r="N18" s="117">
        <v>12.9</v>
      </c>
      <c r="O18" s="117">
        <v>13</v>
      </c>
      <c r="P18" s="117">
        <v>14.7</v>
      </c>
      <c r="Q18" s="117">
        <v>14.6</v>
      </c>
      <c r="R18" s="117">
        <v>16.4</v>
      </c>
      <c r="S18" s="117">
        <v>17.4</v>
      </c>
      <c r="T18" s="117">
        <v>12.8</v>
      </c>
      <c r="U18" s="117">
        <v>11.9</v>
      </c>
      <c r="V18" s="118">
        <v>16.8</v>
      </c>
    </row>
    <row r="19" spans="1:22" ht="24" customHeight="1">
      <c r="A19" s="262"/>
      <c r="B19" s="264"/>
      <c r="C19" s="199" t="s">
        <v>150</v>
      </c>
      <c r="D19" s="255"/>
      <c r="E19" s="50" t="s">
        <v>151</v>
      </c>
      <c r="F19" s="50" t="s">
        <v>152</v>
      </c>
      <c r="G19" s="50" t="s">
        <v>153</v>
      </c>
      <c r="H19" s="142" t="s">
        <v>154</v>
      </c>
      <c r="I19" s="50" t="s">
        <v>153</v>
      </c>
      <c r="J19" s="50" t="s">
        <v>155</v>
      </c>
      <c r="K19" s="143" t="s">
        <v>155</v>
      </c>
      <c r="L19" s="50" t="s">
        <v>156</v>
      </c>
      <c r="M19" s="50" t="s">
        <v>155</v>
      </c>
      <c r="N19" s="50" t="s">
        <v>157</v>
      </c>
      <c r="O19" s="50" t="s">
        <v>156</v>
      </c>
      <c r="P19" s="50" t="s">
        <v>158</v>
      </c>
      <c r="Q19" s="50" t="s">
        <v>159</v>
      </c>
      <c r="R19" s="50" t="s">
        <v>159</v>
      </c>
      <c r="S19" s="50" t="s">
        <v>155</v>
      </c>
      <c r="T19" s="50" t="s">
        <v>160</v>
      </c>
      <c r="U19" s="50" t="s">
        <v>161</v>
      </c>
      <c r="V19" s="51" t="s">
        <v>155</v>
      </c>
    </row>
    <row r="20" spans="1:22" ht="24" customHeight="1">
      <c r="A20" s="262"/>
      <c r="B20" s="265"/>
      <c r="C20" s="256" t="s">
        <v>137</v>
      </c>
      <c r="D20" s="257"/>
      <c r="E20" s="115">
        <v>37521</v>
      </c>
      <c r="F20" s="115">
        <v>37511</v>
      </c>
      <c r="G20" s="115">
        <v>37507</v>
      </c>
      <c r="H20" s="115">
        <v>38235</v>
      </c>
      <c r="I20" s="115">
        <v>38571</v>
      </c>
      <c r="J20" s="115">
        <v>38965</v>
      </c>
      <c r="K20" s="115">
        <v>38733</v>
      </c>
      <c r="L20" s="115">
        <v>38772</v>
      </c>
      <c r="M20" s="115">
        <v>38782</v>
      </c>
      <c r="N20" s="115">
        <v>38809</v>
      </c>
      <c r="O20" s="115">
        <v>38843</v>
      </c>
      <c r="P20" s="115">
        <v>38882</v>
      </c>
      <c r="Q20" s="115">
        <v>38915</v>
      </c>
      <c r="R20" s="115">
        <v>38933</v>
      </c>
      <c r="S20" s="115">
        <v>38965</v>
      </c>
      <c r="T20" s="115">
        <v>39005</v>
      </c>
      <c r="U20" s="115">
        <v>39039</v>
      </c>
      <c r="V20" s="116">
        <v>39072</v>
      </c>
    </row>
    <row r="21" spans="1:22" ht="24" customHeight="1">
      <c r="A21" s="258" t="s">
        <v>162</v>
      </c>
      <c r="B21" s="259"/>
      <c r="C21" s="259"/>
      <c r="D21" s="260"/>
      <c r="E21" s="119" t="s">
        <v>161</v>
      </c>
      <c r="F21" s="119" t="s">
        <v>161</v>
      </c>
      <c r="G21" s="119" t="s">
        <v>161</v>
      </c>
      <c r="H21" s="119" t="s">
        <v>160</v>
      </c>
      <c r="I21" s="119" t="s">
        <v>163</v>
      </c>
      <c r="J21" s="119" t="s">
        <v>161</v>
      </c>
      <c r="K21" s="119" t="s">
        <v>160</v>
      </c>
      <c r="L21" s="119" t="s">
        <v>160</v>
      </c>
      <c r="M21" s="119" t="s">
        <v>160</v>
      </c>
      <c r="N21" s="119" t="s">
        <v>157</v>
      </c>
      <c r="O21" s="119" t="s">
        <v>157</v>
      </c>
      <c r="P21" s="119" t="s">
        <v>164</v>
      </c>
      <c r="Q21" s="119" t="s">
        <v>156</v>
      </c>
      <c r="R21" s="119" t="s">
        <v>154</v>
      </c>
      <c r="S21" s="119" t="s">
        <v>157</v>
      </c>
      <c r="T21" s="119" t="s">
        <v>160</v>
      </c>
      <c r="U21" s="119" t="s">
        <v>161</v>
      </c>
      <c r="V21" s="120" t="s">
        <v>160</v>
      </c>
    </row>
    <row r="22" spans="1:22" s="16" customFormat="1" ht="15" customHeight="1">
      <c r="A22" s="20" t="s">
        <v>170</v>
      </c>
      <c r="B22" s="62"/>
      <c r="C22" s="62"/>
      <c r="D22" s="62"/>
      <c r="E22" s="62"/>
      <c r="F22" s="62"/>
      <c r="G22" s="62"/>
      <c r="H22" s="14"/>
      <c r="I22" s="14"/>
      <c r="J22" s="14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47"/>
      <c r="V22" s="47" t="s">
        <v>173</v>
      </c>
    </row>
    <row r="23" spans="1:22" ht="13.5">
      <c r="A23" s="11" t="s">
        <v>165</v>
      </c>
      <c r="B23" s="121"/>
      <c r="C23" s="121"/>
      <c r="D23" s="121"/>
      <c r="E23" s="3"/>
      <c r="F23" s="3"/>
      <c r="G23" s="3"/>
      <c r="H23" s="3"/>
      <c r="I23" s="3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ht="13.5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3.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11" ht="13.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1" ht="13.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1" ht="13.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1" ht="13.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 ht="13.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ht="13.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1" ht="13.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13.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3.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3.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13.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3.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3.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3.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13.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13.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3.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13.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ht="13.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ht="13.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spans="1:11" ht="13.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1" ht="13.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13.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spans="1:11" ht="13.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</sheetData>
  <mergeCells count="34">
    <mergeCell ref="B6:D6"/>
    <mergeCell ref="C9:D9"/>
    <mergeCell ref="C10:D10"/>
    <mergeCell ref="A5:D5"/>
    <mergeCell ref="A6:A10"/>
    <mergeCell ref="C7:D7"/>
    <mergeCell ref="C8:D8"/>
    <mergeCell ref="B9:B10"/>
    <mergeCell ref="B7:B8"/>
    <mergeCell ref="L1:V1"/>
    <mergeCell ref="A3:D4"/>
    <mergeCell ref="E3:E4"/>
    <mergeCell ref="F3:F4"/>
    <mergeCell ref="G3:G4"/>
    <mergeCell ref="H3:H4"/>
    <mergeCell ref="I3:I4"/>
    <mergeCell ref="J3:J4"/>
    <mergeCell ref="A1:K1"/>
    <mergeCell ref="A14:A16"/>
    <mergeCell ref="B14:D14"/>
    <mergeCell ref="B15:D15"/>
    <mergeCell ref="B16:D16"/>
    <mergeCell ref="A11:A13"/>
    <mergeCell ref="B11:D11"/>
    <mergeCell ref="C12:D12"/>
    <mergeCell ref="C13:D13"/>
    <mergeCell ref="B12:B13"/>
    <mergeCell ref="B17:D17"/>
    <mergeCell ref="C19:D19"/>
    <mergeCell ref="C18:D18"/>
    <mergeCell ref="A21:D21"/>
    <mergeCell ref="C20:D20"/>
    <mergeCell ref="A17:A20"/>
    <mergeCell ref="B18:B20"/>
  </mergeCells>
  <printOptions/>
  <pageMargins left="0.75" right="0.58" top="1" bottom="1" header="0.512" footer="0.51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I20"/>
  <sheetViews>
    <sheetView showGridLines="0" workbookViewId="0" topLeftCell="A1">
      <selection activeCell="A1" sqref="A1:G1"/>
    </sheetView>
  </sheetViews>
  <sheetFormatPr defaultColWidth="9.00390625" defaultRowHeight="13.5"/>
  <cols>
    <col min="1" max="7" width="12.375" style="0" customWidth="1"/>
  </cols>
  <sheetData>
    <row r="1" spans="1:7" ht="21">
      <c r="A1" s="168" t="s">
        <v>166</v>
      </c>
      <c r="B1" s="168"/>
      <c r="C1" s="168"/>
      <c r="D1" s="168"/>
      <c r="E1" s="168"/>
      <c r="F1" s="168"/>
      <c r="G1" s="168"/>
    </row>
    <row r="2" spans="1:7" ht="13.5">
      <c r="A2" s="2"/>
      <c r="B2" s="2"/>
      <c r="C2" s="124"/>
      <c r="D2" s="125"/>
      <c r="E2" s="125"/>
      <c r="F2" s="125"/>
      <c r="G2" s="125" t="s">
        <v>167</v>
      </c>
    </row>
    <row r="3" spans="1:8" ht="18" customHeight="1">
      <c r="A3" s="291"/>
      <c r="B3" s="169" t="s">
        <v>2</v>
      </c>
      <c r="C3" s="169" t="s">
        <v>3</v>
      </c>
      <c r="D3" s="169" t="s">
        <v>4</v>
      </c>
      <c r="E3" s="169" t="s">
        <v>5</v>
      </c>
      <c r="F3" s="198" t="s">
        <v>6</v>
      </c>
      <c r="G3" s="201" t="s">
        <v>7</v>
      </c>
      <c r="H3" s="123"/>
    </row>
    <row r="4" spans="1:8" ht="18" customHeight="1">
      <c r="A4" s="292"/>
      <c r="B4" s="161"/>
      <c r="C4" s="161"/>
      <c r="D4" s="161"/>
      <c r="E4" s="161"/>
      <c r="F4" s="199"/>
      <c r="G4" s="202"/>
      <c r="H4" s="123"/>
    </row>
    <row r="5" spans="1:9" ht="18" customHeight="1">
      <c r="A5" s="126" t="s">
        <v>168</v>
      </c>
      <c r="B5" s="127">
        <f aca="true" t="shared" si="0" ref="B5:G5">SUM(B6:B17)</f>
        <v>2613</v>
      </c>
      <c r="C5" s="127">
        <f t="shared" si="0"/>
        <v>2644</v>
      </c>
      <c r="D5" s="127">
        <f t="shared" si="0"/>
        <v>2027</v>
      </c>
      <c r="E5" s="127">
        <f t="shared" si="0"/>
        <v>1457.5</v>
      </c>
      <c r="F5" s="128">
        <f t="shared" si="0"/>
        <v>1926</v>
      </c>
      <c r="G5" s="129">
        <f t="shared" si="0"/>
        <v>1947.5</v>
      </c>
      <c r="H5" s="123"/>
      <c r="I5" s="130"/>
    </row>
    <row r="6" spans="1:9" ht="18" customHeight="1">
      <c r="A6" s="76" t="s">
        <v>106</v>
      </c>
      <c r="B6" s="131">
        <v>87</v>
      </c>
      <c r="C6" s="131">
        <v>118.5</v>
      </c>
      <c r="D6" s="132">
        <v>39</v>
      </c>
      <c r="E6" s="131">
        <v>60.5</v>
      </c>
      <c r="F6" s="131">
        <v>140</v>
      </c>
      <c r="G6" s="133">
        <v>69.5</v>
      </c>
      <c r="H6" s="123"/>
      <c r="I6" s="134"/>
    </row>
    <row r="7" spans="1:9" ht="18" customHeight="1">
      <c r="A7" s="76" t="s">
        <v>107</v>
      </c>
      <c r="B7" s="131">
        <v>149</v>
      </c>
      <c r="C7" s="131">
        <v>37.5</v>
      </c>
      <c r="D7" s="132">
        <v>52.5</v>
      </c>
      <c r="E7" s="131">
        <v>27</v>
      </c>
      <c r="F7" s="131">
        <v>100</v>
      </c>
      <c r="G7" s="133">
        <v>172</v>
      </c>
      <c r="H7" s="123"/>
      <c r="I7" s="130"/>
    </row>
    <row r="8" spans="1:9" ht="18" customHeight="1">
      <c r="A8" s="76" t="s">
        <v>108</v>
      </c>
      <c r="B8" s="131">
        <v>118.5</v>
      </c>
      <c r="C8" s="131">
        <v>96</v>
      </c>
      <c r="D8" s="132">
        <v>93</v>
      </c>
      <c r="E8" s="131">
        <v>70</v>
      </c>
      <c r="F8" s="131">
        <v>106</v>
      </c>
      <c r="G8" s="133">
        <v>169.5</v>
      </c>
      <c r="H8" s="123"/>
      <c r="I8" s="130"/>
    </row>
    <row r="9" spans="1:9" ht="18" customHeight="1">
      <c r="A9" s="76" t="s">
        <v>109</v>
      </c>
      <c r="B9" s="131">
        <v>394</v>
      </c>
      <c r="C9" s="131">
        <v>235.5</v>
      </c>
      <c r="D9" s="132">
        <v>61.5</v>
      </c>
      <c r="E9" s="131">
        <v>112.5</v>
      </c>
      <c r="F9" s="131">
        <v>64</v>
      </c>
      <c r="G9" s="133">
        <v>98.5</v>
      </c>
      <c r="H9" s="123"/>
      <c r="I9" s="130"/>
    </row>
    <row r="10" spans="1:8" ht="18" customHeight="1">
      <c r="A10" s="76" t="s">
        <v>110</v>
      </c>
      <c r="B10" s="131">
        <v>66.5</v>
      </c>
      <c r="C10" s="131">
        <v>478.5</v>
      </c>
      <c r="D10" s="132">
        <v>125</v>
      </c>
      <c r="E10" s="131">
        <v>130.5</v>
      </c>
      <c r="F10" s="131">
        <v>105</v>
      </c>
      <c r="G10" s="133">
        <v>175.5</v>
      </c>
      <c r="H10" s="123"/>
    </row>
    <row r="11" spans="1:8" ht="18" customHeight="1">
      <c r="A11" s="76" t="s">
        <v>111</v>
      </c>
      <c r="B11" s="131">
        <v>186.5</v>
      </c>
      <c r="C11" s="131">
        <v>151.5</v>
      </c>
      <c r="D11" s="132">
        <v>290.5</v>
      </c>
      <c r="E11" s="131">
        <v>222</v>
      </c>
      <c r="F11" s="131">
        <v>393.5</v>
      </c>
      <c r="G11" s="133">
        <v>860.5</v>
      </c>
      <c r="H11" s="123"/>
    </row>
    <row r="12" spans="1:8" ht="18" customHeight="1">
      <c r="A12" s="76" t="s">
        <v>112</v>
      </c>
      <c r="B12" s="131">
        <v>367.5</v>
      </c>
      <c r="C12" s="131">
        <v>50.5</v>
      </c>
      <c r="D12" s="132">
        <v>445</v>
      </c>
      <c r="E12" s="131">
        <v>13.5</v>
      </c>
      <c r="F12" s="131">
        <v>192.5</v>
      </c>
      <c r="G12" s="133">
        <v>6.5</v>
      </c>
      <c r="H12" s="123"/>
    </row>
    <row r="13" spans="1:8" ht="18" customHeight="1">
      <c r="A13" s="76" t="s">
        <v>113</v>
      </c>
      <c r="B13" s="131">
        <v>279.5</v>
      </c>
      <c r="C13" s="131">
        <v>200</v>
      </c>
      <c r="D13" s="132">
        <v>21.5</v>
      </c>
      <c r="E13" s="131">
        <v>245</v>
      </c>
      <c r="F13" s="131">
        <v>160</v>
      </c>
      <c r="G13" s="133">
        <v>112</v>
      </c>
      <c r="H13" s="123"/>
    </row>
    <row r="14" spans="1:8" ht="18" customHeight="1">
      <c r="A14" s="76" t="s">
        <v>114</v>
      </c>
      <c r="B14" s="131">
        <v>317</v>
      </c>
      <c r="C14" s="131">
        <v>1095.5</v>
      </c>
      <c r="D14" s="132">
        <v>511</v>
      </c>
      <c r="E14" s="131">
        <v>219</v>
      </c>
      <c r="F14" s="131">
        <v>375</v>
      </c>
      <c r="G14" s="133">
        <v>64</v>
      </c>
      <c r="H14" s="123"/>
    </row>
    <row r="15" spans="1:8" ht="18" customHeight="1">
      <c r="A15" s="76" t="s">
        <v>115</v>
      </c>
      <c r="B15" s="131">
        <v>95</v>
      </c>
      <c r="C15" s="131">
        <v>55</v>
      </c>
      <c r="D15" s="132">
        <v>201</v>
      </c>
      <c r="E15" s="131">
        <v>177.5</v>
      </c>
      <c r="F15" s="131">
        <v>151.5</v>
      </c>
      <c r="G15" s="133">
        <v>60</v>
      </c>
      <c r="H15" s="123"/>
    </row>
    <row r="16" spans="1:8" ht="18" customHeight="1">
      <c r="A16" s="76" t="s">
        <v>116</v>
      </c>
      <c r="B16" s="131">
        <v>292.5</v>
      </c>
      <c r="C16" s="131">
        <v>3.5</v>
      </c>
      <c r="D16" s="132">
        <v>28.5</v>
      </c>
      <c r="E16" s="131">
        <v>120</v>
      </c>
      <c r="F16" s="131">
        <v>68.5</v>
      </c>
      <c r="G16" s="133">
        <v>48</v>
      </c>
      <c r="H16" s="123"/>
    </row>
    <row r="17" spans="1:9" ht="18" customHeight="1">
      <c r="A17" s="85" t="s">
        <v>117</v>
      </c>
      <c r="B17" s="135">
        <v>260</v>
      </c>
      <c r="C17" s="135">
        <v>122</v>
      </c>
      <c r="D17" s="136">
        <v>158.5</v>
      </c>
      <c r="E17" s="135">
        <v>60</v>
      </c>
      <c r="F17" s="135">
        <v>70</v>
      </c>
      <c r="G17" s="137">
        <v>111.5</v>
      </c>
      <c r="H17" s="123"/>
      <c r="I17" s="123"/>
    </row>
    <row r="18" spans="1:9" s="16" customFormat="1" ht="15.75" customHeight="1">
      <c r="A18" s="20" t="s">
        <v>169</v>
      </c>
      <c r="B18" s="11"/>
      <c r="C18" s="89"/>
      <c r="D18" s="89"/>
      <c r="F18" s="47"/>
      <c r="G18" s="47" t="s">
        <v>173</v>
      </c>
      <c r="H18" s="138"/>
      <c r="I18" s="138"/>
    </row>
    <row r="19" spans="1:7" s="16" customFormat="1" ht="15.75" customHeight="1">
      <c r="A19" s="11" t="s">
        <v>118</v>
      </c>
      <c r="B19" s="13"/>
      <c r="C19" s="13"/>
      <c r="D19" s="13"/>
      <c r="E19" s="13"/>
      <c r="F19" s="13"/>
      <c r="G19" s="13"/>
    </row>
    <row r="20" spans="1:7" ht="13.5">
      <c r="A20" s="139"/>
      <c r="B20" s="68"/>
      <c r="C20" s="68"/>
      <c r="D20" s="68"/>
      <c r="E20" s="68"/>
      <c r="F20" s="68"/>
      <c r="G20" s="68"/>
    </row>
  </sheetData>
  <mergeCells count="8">
    <mergeCell ref="E3:E4"/>
    <mergeCell ref="G3:G4"/>
    <mergeCell ref="A1:G1"/>
    <mergeCell ref="D3:D4"/>
    <mergeCell ref="B3:B4"/>
    <mergeCell ref="C3:C4"/>
    <mergeCell ref="A3:A4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81"/>
  <sheetViews>
    <sheetView showGridLines="0" workbookViewId="0" topLeftCell="A82">
      <selection activeCell="L103" sqref="L103"/>
    </sheetView>
  </sheetViews>
  <sheetFormatPr defaultColWidth="9.00390625" defaultRowHeight="13.5"/>
  <cols>
    <col min="1" max="1" width="9.00390625" style="170" customWidth="1"/>
    <col min="2" max="2" width="13.25390625" style="170" customWidth="1"/>
    <col min="3" max="4" width="9.00390625" style="170" customWidth="1"/>
    <col min="5" max="5" width="12.75390625" style="170" customWidth="1"/>
    <col min="6" max="6" width="9.50390625" style="170" customWidth="1"/>
    <col min="7" max="11" width="9.00390625" style="170" customWidth="1"/>
    <col min="12" max="12" width="12.00390625" style="170" customWidth="1"/>
    <col min="13" max="16384" width="9.00390625" style="170" customWidth="1"/>
  </cols>
  <sheetData>
    <row r="4" spans="1:10" ht="17.25">
      <c r="A4" s="166" t="s">
        <v>174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3.5">
      <c r="A5" s="167" t="s">
        <v>175</v>
      </c>
      <c r="B5" s="167"/>
      <c r="C5" s="167"/>
      <c r="D5" s="167"/>
      <c r="E5" s="167"/>
      <c r="F5" s="167"/>
      <c r="G5" s="167"/>
      <c r="H5" s="167"/>
      <c r="I5" s="167"/>
      <c r="J5" s="167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spans="1:10" ht="17.25">
      <c r="A34" s="166" t="s">
        <v>176</v>
      </c>
      <c r="B34" s="166"/>
      <c r="C34" s="166"/>
      <c r="D34" s="166"/>
      <c r="E34" s="166"/>
      <c r="F34" s="166"/>
      <c r="G34" s="166"/>
      <c r="H34" s="166"/>
      <c r="I34" s="166"/>
      <c r="J34" s="166"/>
    </row>
    <row r="35" spans="1:10" ht="13.5">
      <c r="A35" s="167" t="s">
        <v>175</v>
      </c>
      <c r="B35" s="167"/>
      <c r="C35" s="167"/>
      <c r="D35" s="167"/>
      <c r="E35" s="167"/>
      <c r="F35" s="167"/>
      <c r="G35" s="167"/>
      <c r="H35" s="167"/>
      <c r="I35" s="167"/>
      <c r="J35" s="167"/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71" spans="1:10" ht="17.25">
      <c r="A71" s="166" t="s">
        <v>177</v>
      </c>
      <c r="B71" s="166"/>
      <c r="C71" s="166"/>
      <c r="D71" s="166"/>
      <c r="E71" s="166"/>
      <c r="F71" s="166"/>
      <c r="G71" s="166"/>
      <c r="H71" s="166"/>
      <c r="I71" s="166"/>
      <c r="J71" s="166"/>
    </row>
    <row r="72" ht="14.25"/>
    <row r="73" ht="14.25"/>
    <row r="74" ht="14.25">
      <c r="C74" s="171" t="s">
        <v>178</v>
      </c>
    </row>
    <row r="75" ht="14.25">
      <c r="C75" s="171" t="s">
        <v>179</v>
      </c>
    </row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100" spans="1:10" ht="17.25">
      <c r="A100" s="166" t="s">
        <v>180</v>
      </c>
      <c r="B100" s="166"/>
      <c r="C100" s="166"/>
      <c r="D100" s="166"/>
      <c r="E100" s="166"/>
      <c r="F100" s="166"/>
      <c r="G100" s="166"/>
      <c r="H100" s="166"/>
      <c r="I100" s="166"/>
      <c r="J100" s="166"/>
    </row>
    <row r="101" spans="1:10" ht="13.5">
      <c r="A101" s="167" t="s">
        <v>181</v>
      </c>
      <c r="B101" s="167"/>
      <c r="C101" s="167"/>
      <c r="D101" s="167"/>
      <c r="E101" s="167"/>
      <c r="F101" s="167"/>
      <c r="G101" s="167"/>
      <c r="H101" s="167"/>
      <c r="I101" s="167"/>
      <c r="J101" s="167"/>
    </row>
    <row r="102" spans="2:4" ht="14.25">
      <c r="B102" s="171"/>
      <c r="C102" s="171"/>
      <c r="D102" s="171"/>
    </row>
    <row r="103" spans="2:4" ht="14.25">
      <c r="B103" s="171"/>
      <c r="C103" s="171"/>
      <c r="D103" s="171"/>
    </row>
    <row r="104" spans="2:4" ht="14.25">
      <c r="B104" s="171"/>
      <c r="C104" s="171"/>
      <c r="D104" s="171"/>
    </row>
    <row r="105" spans="2:4" ht="14.25">
      <c r="B105" s="171"/>
      <c r="C105" s="171" t="s">
        <v>182</v>
      </c>
      <c r="D105" s="171"/>
    </row>
    <row r="106" spans="2:4" ht="14.25">
      <c r="B106" s="171"/>
      <c r="C106" s="171"/>
      <c r="D106" s="171"/>
    </row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40" s="172" customFormat="1" ht="13.5">
      <c r="A140" s="172" t="s">
        <v>197</v>
      </c>
    </row>
    <row r="141" spans="1:2" s="172" customFormat="1" ht="13.5">
      <c r="A141" s="173"/>
      <c r="B141" s="174" t="s">
        <v>7</v>
      </c>
    </row>
    <row r="142" spans="1:5" s="172" customFormat="1" ht="13.5">
      <c r="A142" s="175" t="s">
        <v>198</v>
      </c>
      <c r="B142" s="176">
        <v>19.59</v>
      </c>
      <c r="E142" s="177"/>
    </row>
    <row r="143" spans="1:5" s="172" customFormat="1" ht="13.5">
      <c r="A143" s="175" t="s">
        <v>199</v>
      </c>
      <c r="B143" s="176">
        <v>7.346631</v>
      </c>
      <c r="E143" s="177"/>
    </row>
    <row r="144" spans="1:5" s="172" customFormat="1" ht="13.5">
      <c r="A144" s="175" t="s">
        <v>10</v>
      </c>
      <c r="B144" s="176">
        <v>0.277485</v>
      </c>
      <c r="E144" s="177"/>
    </row>
    <row r="145" spans="1:5" s="172" customFormat="1" ht="13.5">
      <c r="A145" s="175" t="s">
        <v>11</v>
      </c>
      <c r="B145" s="176">
        <v>0.856108</v>
      </c>
      <c r="E145" s="177"/>
    </row>
    <row r="146" spans="1:5" s="172" customFormat="1" ht="13.5">
      <c r="A146" s="175" t="s">
        <v>200</v>
      </c>
      <c r="B146" s="176">
        <v>0.354982</v>
      </c>
      <c r="E146" s="177"/>
    </row>
    <row r="147" spans="1:5" s="172" customFormat="1" ht="13.5">
      <c r="A147" s="175" t="s">
        <v>83</v>
      </c>
      <c r="B147" s="176">
        <v>10.754794</v>
      </c>
      <c r="E147" s="177"/>
    </row>
    <row r="148" spans="4:5" s="172" customFormat="1" ht="13.5">
      <c r="D148" s="178"/>
      <c r="E148" s="178"/>
    </row>
    <row r="149" spans="4:11" s="172" customFormat="1" ht="13.5">
      <c r="D149" s="179"/>
      <c r="E149" s="180"/>
      <c r="F149" s="181"/>
      <c r="G149" s="181"/>
      <c r="H149" s="181"/>
      <c r="I149" s="181"/>
      <c r="J149" s="181"/>
      <c r="K149" s="181"/>
    </row>
    <row r="150" spans="1:11" s="172" customFormat="1" ht="13.5">
      <c r="A150" s="172" t="s">
        <v>201</v>
      </c>
      <c r="D150" s="179"/>
      <c r="E150" s="182"/>
      <c r="F150" s="181"/>
      <c r="G150" s="181"/>
      <c r="H150" s="181"/>
      <c r="I150" s="181"/>
      <c r="J150" s="181"/>
      <c r="K150" s="181"/>
    </row>
    <row r="151" spans="1:11" s="172" customFormat="1" ht="13.5">
      <c r="A151" s="173"/>
      <c r="B151" s="174" t="s">
        <v>7</v>
      </c>
      <c r="C151" s="173"/>
      <c r="D151" s="179"/>
      <c r="H151" s="183"/>
      <c r="K151" s="183"/>
    </row>
    <row r="152" spans="1:11" s="172" customFormat="1" ht="13.5">
      <c r="A152" s="175" t="s">
        <v>198</v>
      </c>
      <c r="B152" s="176">
        <v>14.245122</v>
      </c>
      <c r="C152" s="173"/>
      <c r="D152" s="179"/>
      <c r="E152" s="177"/>
      <c r="H152" s="183"/>
      <c r="K152" s="183"/>
    </row>
    <row r="153" spans="1:11" s="172" customFormat="1" ht="13.5">
      <c r="A153" s="175" t="s">
        <v>199</v>
      </c>
      <c r="B153" s="176">
        <v>6.400202</v>
      </c>
      <c r="C153" s="173"/>
      <c r="D153" s="179"/>
      <c r="E153" s="177"/>
      <c r="H153" s="183"/>
      <c r="K153" s="183"/>
    </row>
    <row r="154" spans="1:11" s="172" customFormat="1" ht="13.5">
      <c r="A154" s="175" t="s">
        <v>10</v>
      </c>
      <c r="B154" s="176">
        <v>0.276247</v>
      </c>
      <c r="C154" s="178"/>
      <c r="D154" s="179"/>
      <c r="E154" s="177"/>
      <c r="H154" s="183"/>
      <c r="K154" s="183"/>
    </row>
    <row r="155" spans="1:11" s="172" customFormat="1" ht="13.5">
      <c r="A155" s="175" t="s">
        <v>11</v>
      </c>
      <c r="B155" s="176">
        <v>0.812795</v>
      </c>
      <c r="C155" s="178"/>
      <c r="D155" s="179"/>
      <c r="E155" s="177"/>
      <c r="H155" s="183"/>
      <c r="K155" s="183"/>
    </row>
    <row r="156" spans="1:8" s="172" customFormat="1" ht="13.5">
      <c r="A156" s="175" t="s">
        <v>200</v>
      </c>
      <c r="B156" s="176">
        <v>0.319498</v>
      </c>
      <c r="C156" s="178"/>
      <c r="D156" s="177"/>
      <c r="E156" s="177"/>
      <c r="F156" s="177"/>
      <c r="G156" s="177"/>
      <c r="H156" s="177"/>
    </row>
    <row r="157" spans="1:8" s="172" customFormat="1" ht="13.5">
      <c r="A157" s="175" t="s">
        <v>83</v>
      </c>
      <c r="B157" s="176">
        <v>6.43638</v>
      </c>
      <c r="C157" s="178"/>
      <c r="D157" s="177"/>
      <c r="E157" s="177"/>
      <c r="F157" s="177"/>
      <c r="G157" s="177"/>
      <c r="H157" s="177"/>
    </row>
    <row r="158" spans="1:8" s="172" customFormat="1" ht="13.5">
      <c r="A158" s="175"/>
      <c r="C158" s="178"/>
      <c r="D158" s="177"/>
      <c r="E158" s="177"/>
      <c r="F158" s="177"/>
      <c r="G158" s="177"/>
      <c r="H158" s="177"/>
    </row>
    <row r="159" spans="1:11" s="172" customFormat="1" ht="13.5">
      <c r="A159" s="172" t="s">
        <v>202</v>
      </c>
      <c r="E159" s="181"/>
      <c r="H159" s="181"/>
      <c r="I159" s="182"/>
      <c r="J159" s="182"/>
      <c r="K159" s="182"/>
    </row>
    <row r="160" spans="2:11" s="172" customFormat="1" ht="13.5">
      <c r="B160" s="172" t="s">
        <v>203</v>
      </c>
      <c r="C160" s="172" t="s">
        <v>83</v>
      </c>
      <c r="D160" s="172" t="s">
        <v>204</v>
      </c>
      <c r="E160" s="183"/>
      <c r="H160" s="183"/>
      <c r="I160" s="183"/>
      <c r="J160" s="183"/>
      <c r="K160" s="183"/>
    </row>
    <row r="161" spans="1:4" s="172" customFormat="1" ht="13.5">
      <c r="A161" s="172" t="s">
        <v>3</v>
      </c>
      <c r="B161" s="172">
        <v>53</v>
      </c>
      <c r="C161" s="172">
        <v>14</v>
      </c>
      <c r="D161" s="172">
        <v>277</v>
      </c>
    </row>
    <row r="162" spans="1:4" s="172" customFormat="1" ht="13.5">
      <c r="A162" s="172" t="s">
        <v>4</v>
      </c>
      <c r="B162" s="172">
        <v>32</v>
      </c>
      <c r="C162" s="172">
        <v>24</v>
      </c>
      <c r="D162" s="172">
        <v>218</v>
      </c>
    </row>
    <row r="163" spans="1:4" s="172" customFormat="1" ht="13.5">
      <c r="A163" s="172" t="s">
        <v>5</v>
      </c>
      <c r="B163" s="172">
        <v>68</v>
      </c>
      <c r="C163" s="172">
        <v>34</v>
      </c>
      <c r="D163" s="172">
        <v>529</v>
      </c>
    </row>
    <row r="164" spans="1:4" s="172" customFormat="1" ht="13.5">
      <c r="A164" s="172" t="s">
        <v>6</v>
      </c>
      <c r="B164" s="172">
        <v>53</v>
      </c>
      <c r="C164" s="172">
        <v>20</v>
      </c>
      <c r="D164" s="172">
        <v>348</v>
      </c>
    </row>
    <row r="165" spans="1:4" s="172" customFormat="1" ht="13.5">
      <c r="A165" s="172" t="s">
        <v>7</v>
      </c>
      <c r="B165" s="172">
        <v>59</v>
      </c>
      <c r="C165" s="172">
        <v>21</v>
      </c>
      <c r="D165" s="172">
        <v>304</v>
      </c>
    </row>
    <row r="166" s="172" customFormat="1" ht="13.5"/>
    <row r="167" s="172" customFormat="1" ht="13.5">
      <c r="A167" s="184" t="s">
        <v>205</v>
      </c>
    </row>
    <row r="168" spans="1:3" s="172" customFormat="1" ht="13.5">
      <c r="A168" s="185"/>
      <c r="B168" s="186" t="s">
        <v>206</v>
      </c>
      <c r="C168" s="186" t="s">
        <v>207</v>
      </c>
    </row>
    <row r="169" spans="1:6" s="172" customFormat="1" ht="13.5">
      <c r="A169" s="187" t="s">
        <v>106</v>
      </c>
      <c r="B169" s="188">
        <v>69.5</v>
      </c>
      <c r="C169" s="189">
        <v>16.6</v>
      </c>
      <c r="E169" s="189"/>
      <c r="F169" s="188"/>
    </row>
    <row r="170" spans="1:6" s="172" customFormat="1" ht="13.5">
      <c r="A170" s="187" t="s">
        <v>107</v>
      </c>
      <c r="B170" s="188">
        <v>172</v>
      </c>
      <c r="C170" s="189">
        <v>17.9</v>
      </c>
      <c r="E170" s="189"/>
      <c r="F170" s="188"/>
    </row>
    <row r="171" spans="1:6" s="172" customFormat="1" ht="13.5">
      <c r="A171" s="187" t="s">
        <v>108</v>
      </c>
      <c r="B171" s="188">
        <v>169.5</v>
      </c>
      <c r="C171" s="189">
        <v>17.2</v>
      </c>
      <c r="E171" s="189"/>
      <c r="F171" s="188"/>
    </row>
    <row r="172" spans="1:6" s="172" customFormat="1" ht="13.5">
      <c r="A172" s="187" t="s">
        <v>109</v>
      </c>
      <c r="B172" s="188">
        <v>98.5</v>
      </c>
      <c r="C172" s="189">
        <v>21.5</v>
      </c>
      <c r="E172" s="189"/>
      <c r="F172" s="188"/>
    </row>
    <row r="173" spans="1:6" s="172" customFormat="1" ht="13.5">
      <c r="A173" s="187" t="s">
        <v>110</v>
      </c>
      <c r="B173" s="188">
        <v>175.5</v>
      </c>
      <c r="C173" s="189">
        <v>24.2</v>
      </c>
      <c r="E173" s="189"/>
      <c r="F173" s="188"/>
    </row>
    <row r="174" spans="1:6" s="172" customFormat="1" ht="13.5">
      <c r="A174" s="187" t="s">
        <v>111</v>
      </c>
      <c r="B174" s="188">
        <v>860.5</v>
      </c>
      <c r="C174" s="189">
        <v>26.6</v>
      </c>
      <c r="E174" s="189"/>
      <c r="F174" s="188"/>
    </row>
    <row r="175" spans="1:6" s="172" customFormat="1" ht="13.5">
      <c r="A175" s="187" t="s">
        <v>112</v>
      </c>
      <c r="B175" s="188">
        <v>6.5</v>
      </c>
      <c r="C175" s="189">
        <v>29.2</v>
      </c>
      <c r="E175" s="189"/>
      <c r="F175" s="188"/>
    </row>
    <row r="176" spans="1:6" s="172" customFormat="1" ht="13.5">
      <c r="A176" s="187" t="s">
        <v>113</v>
      </c>
      <c r="B176" s="188">
        <v>112</v>
      </c>
      <c r="C176" s="189">
        <v>29</v>
      </c>
      <c r="E176" s="189"/>
      <c r="F176" s="188"/>
    </row>
    <row r="177" spans="1:6" s="172" customFormat="1" ht="13.5">
      <c r="A177" s="187" t="s">
        <v>114</v>
      </c>
      <c r="B177" s="188">
        <v>64</v>
      </c>
      <c r="C177" s="190">
        <v>28.2</v>
      </c>
      <c r="E177" s="190"/>
      <c r="F177" s="188"/>
    </row>
    <row r="178" spans="1:6" s="172" customFormat="1" ht="13.5">
      <c r="A178" s="187" t="s">
        <v>115</v>
      </c>
      <c r="B178" s="188">
        <v>60</v>
      </c>
      <c r="C178" s="189">
        <v>26.2</v>
      </c>
      <c r="E178" s="189"/>
      <c r="F178" s="188"/>
    </row>
    <row r="179" spans="1:6" s="172" customFormat="1" ht="13.5">
      <c r="A179" s="187" t="s">
        <v>116</v>
      </c>
      <c r="B179" s="188">
        <v>48</v>
      </c>
      <c r="C179" s="189">
        <v>22.8</v>
      </c>
      <c r="E179" s="189"/>
      <c r="F179" s="188"/>
    </row>
    <row r="180" spans="1:6" s="172" customFormat="1" ht="13.5">
      <c r="A180" s="187" t="s">
        <v>117</v>
      </c>
      <c r="B180" s="188">
        <v>111.5</v>
      </c>
      <c r="C180" s="189">
        <v>17.2</v>
      </c>
      <c r="E180" s="189"/>
      <c r="F180" s="188"/>
    </row>
    <row r="181" spans="1:6" s="172" customFormat="1" ht="13.5">
      <c r="A181" s="187" t="s">
        <v>208</v>
      </c>
      <c r="B181" s="191">
        <f>SUM(B169:B180)</f>
        <v>1947.5</v>
      </c>
      <c r="C181" s="189">
        <v>23.1</v>
      </c>
      <c r="E181" s="189"/>
      <c r="F181" s="191"/>
    </row>
    <row r="182" s="172" customFormat="1" ht="13.5"/>
    <row r="183" s="172" customFormat="1" ht="13.5"/>
    <row r="184" s="172" customFormat="1" ht="13.5"/>
    <row r="185" s="172" customFormat="1" ht="13.5"/>
    <row r="186" s="172" customFormat="1" ht="13.5"/>
  </sheetData>
  <mergeCells count="7">
    <mergeCell ref="A71:J71"/>
    <mergeCell ref="A100:J100"/>
    <mergeCell ref="A101:J101"/>
    <mergeCell ref="A4:J4"/>
    <mergeCell ref="A5:J5"/>
    <mergeCell ref="A34:J34"/>
    <mergeCell ref="A35:J35"/>
  </mergeCells>
  <printOptions/>
  <pageMargins left="0.11811023622047245" right="0.15748031496062992" top="0.11811023622047245" bottom="0.19" header="0.11811023622047245" footer="0.35"/>
  <pageSetup firstPageNumber="5" useFirstPageNumber="1" orientation="portrait" paperSize="9" r:id="rId2"/>
  <headerFooter alignWithMargins="0">
    <oddFooter>&amp;C&amp;"ＭＳ 明朝,標準"&amp;P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J15"/>
  <sheetViews>
    <sheetView showGridLines="0" workbookViewId="0" topLeftCell="A1">
      <selection activeCell="A1" sqref="A1:I1"/>
    </sheetView>
  </sheetViews>
  <sheetFormatPr defaultColWidth="9.00390625" defaultRowHeight="13.5"/>
  <cols>
    <col min="1" max="3" width="3.625" style="2" customWidth="1"/>
    <col min="4" max="9" width="12.625" style="2" customWidth="1"/>
    <col min="11" max="11" width="11.00390625" style="0" bestFit="1" customWidth="1"/>
  </cols>
  <sheetData>
    <row r="1" spans="1:9" ht="21">
      <c r="A1" s="168" t="s">
        <v>0</v>
      </c>
      <c r="B1" s="168"/>
      <c r="C1" s="168"/>
      <c r="D1" s="168"/>
      <c r="E1" s="168"/>
      <c r="F1" s="168"/>
      <c r="G1" s="168"/>
      <c r="H1" s="168"/>
      <c r="I1" s="168"/>
    </row>
    <row r="2" spans="1:9" ht="9" customHeight="1">
      <c r="A2" s="1"/>
      <c r="B2" s="1"/>
      <c r="C2" s="1"/>
      <c r="D2" s="1"/>
      <c r="E2" s="1"/>
      <c r="F2" s="1"/>
      <c r="G2" s="1"/>
      <c r="H2" s="1"/>
      <c r="I2" s="1"/>
    </row>
    <row r="3" spans="4:9" ht="13.5">
      <c r="D3" s="3"/>
      <c r="E3" s="4"/>
      <c r="F3" s="4"/>
      <c r="G3" s="200" t="s">
        <v>1</v>
      </c>
      <c r="H3" s="200"/>
      <c r="I3" s="200"/>
    </row>
    <row r="4" spans="1:9" ht="12.75" customHeight="1">
      <c r="A4" s="157"/>
      <c r="B4" s="195"/>
      <c r="C4" s="195"/>
      <c r="D4" s="169" t="s">
        <v>2</v>
      </c>
      <c r="E4" s="169" t="s">
        <v>3</v>
      </c>
      <c r="F4" s="169" t="s">
        <v>4</v>
      </c>
      <c r="G4" s="169" t="s">
        <v>5</v>
      </c>
      <c r="H4" s="198" t="s">
        <v>6</v>
      </c>
      <c r="I4" s="201" t="s">
        <v>7</v>
      </c>
    </row>
    <row r="5" spans="1:9" ht="12.75" customHeight="1">
      <c r="A5" s="196"/>
      <c r="B5" s="197"/>
      <c r="C5" s="197"/>
      <c r="D5" s="160"/>
      <c r="E5" s="160"/>
      <c r="F5" s="160"/>
      <c r="G5" s="160"/>
      <c r="H5" s="199"/>
      <c r="I5" s="202"/>
    </row>
    <row r="6" spans="1:9" ht="12.75" customHeight="1">
      <c r="A6" s="196"/>
      <c r="B6" s="197"/>
      <c r="C6" s="197"/>
      <c r="D6" s="161"/>
      <c r="E6" s="161"/>
      <c r="F6" s="161"/>
      <c r="G6" s="161"/>
      <c r="H6" s="199"/>
      <c r="I6" s="202"/>
    </row>
    <row r="7" spans="1:10" ht="30" customHeight="1">
      <c r="A7" s="164" t="s">
        <v>8</v>
      </c>
      <c r="B7" s="156"/>
      <c r="C7" s="156"/>
      <c r="D7" s="5">
        <v>19485000</v>
      </c>
      <c r="E7" s="5">
        <v>19510000</v>
      </c>
      <c r="F7" s="5">
        <v>19510000</v>
      </c>
      <c r="G7" s="5">
        <v>19510000</v>
      </c>
      <c r="H7" s="5">
        <v>19590000</v>
      </c>
      <c r="I7" s="6">
        <v>19590000</v>
      </c>
      <c r="J7" s="7"/>
    </row>
    <row r="8" spans="1:9" ht="30" customHeight="1">
      <c r="A8" s="164" t="s">
        <v>9</v>
      </c>
      <c r="B8" s="156"/>
      <c r="C8" s="156"/>
      <c r="D8" s="5">
        <v>7196536</v>
      </c>
      <c r="E8" s="5">
        <v>7229660</v>
      </c>
      <c r="F8" s="5">
        <v>7261409</v>
      </c>
      <c r="G8" s="5">
        <v>7288194</v>
      </c>
      <c r="H8" s="5">
        <v>7327086</v>
      </c>
      <c r="I8" s="8">
        <v>7346631</v>
      </c>
    </row>
    <row r="9" spans="1:9" ht="30" customHeight="1">
      <c r="A9" s="164" t="s">
        <v>10</v>
      </c>
      <c r="B9" s="156"/>
      <c r="C9" s="156"/>
      <c r="D9" s="5">
        <v>310375</v>
      </c>
      <c r="E9" s="5">
        <v>308098</v>
      </c>
      <c r="F9" s="5">
        <v>307911</v>
      </c>
      <c r="G9" s="5">
        <v>306970</v>
      </c>
      <c r="H9" s="5">
        <v>282945</v>
      </c>
      <c r="I9" s="8">
        <v>277485</v>
      </c>
    </row>
    <row r="10" spans="1:9" ht="30" customHeight="1">
      <c r="A10" s="164" t="s">
        <v>11</v>
      </c>
      <c r="B10" s="156"/>
      <c r="C10" s="156"/>
      <c r="D10" s="5">
        <v>963351</v>
      </c>
      <c r="E10" s="5">
        <v>940344</v>
      </c>
      <c r="F10" s="5">
        <v>913219</v>
      </c>
      <c r="G10" s="5">
        <v>899959</v>
      </c>
      <c r="H10" s="5">
        <v>877073</v>
      </c>
      <c r="I10" s="8">
        <v>856108</v>
      </c>
    </row>
    <row r="11" spans="1:9" ht="30" customHeight="1">
      <c r="A11" s="164" t="s">
        <v>12</v>
      </c>
      <c r="B11" s="156"/>
      <c r="C11" s="156"/>
      <c r="D11" s="5">
        <v>365093</v>
      </c>
      <c r="E11" s="5">
        <v>361943</v>
      </c>
      <c r="F11" s="5">
        <v>363116</v>
      </c>
      <c r="G11" s="5">
        <v>361678</v>
      </c>
      <c r="H11" s="5">
        <v>358383</v>
      </c>
      <c r="I11" s="8">
        <v>354982</v>
      </c>
    </row>
    <row r="12" spans="1:9" ht="30" customHeight="1">
      <c r="A12" s="162" t="s">
        <v>13</v>
      </c>
      <c r="B12" s="163"/>
      <c r="C12" s="163"/>
      <c r="D12" s="9">
        <f aca="true" t="shared" si="0" ref="D12:I12">D7-SUM(D8:D11)</f>
        <v>10649645</v>
      </c>
      <c r="E12" s="9">
        <f t="shared" si="0"/>
        <v>10669955</v>
      </c>
      <c r="F12" s="9">
        <f t="shared" si="0"/>
        <v>10664345</v>
      </c>
      <c r="G12" s="9">
        <f t="shared" si="0"/>
        <v>10653199</v>
      </c>
      <c r="H12" s="9">
        <f t="shared" si="0"/>
        <v>10744513</v>
      </c>
      <c r="I12" s="10">
        <f t="shared" si="0"/>
        <v>10754794</v>
      </c>
    </row>
    <row r="13" spans="1:9" s="16" customFormat="1" ht="15.75" customHeight="1">
      <c r="A13" s="11"/>
      <c r="B13" s="11" t="s">
        <v>14</v>
      </c>
      <c r="C13" s="12"/>
      <c r="D13" s="13"/>
      <c r="E13" s="14"/>
      <c r="F13" s="15"/>
      <c r="G13" s="15"/>
      <c r="H13" s="15"/>
      <c r="I13" s="15" t="s">
        <v>15</v>
      </c>
    </row>
    <row r="14" spans="1:9" s="16" customFormat="1" ht="15.75" customHeight="1">
      <c r="A14" s="11"/>
      <c r="B14" s="11" t="s">
        <v>16</v>
      </c>
      <c r="C14" s="13"/>
      <c r="D14" s="13"/>
      <c r="E14" s="13"/>
      <c r="F14" s="13"/>
      <c r="G14" s="13"/>
      <c r="H14" s="13"/>
      <c r="I14" s="13"/>
    </row>
    <row r="15" spans="1:9" s="16" customFormat="1" ht="15.75" customHeight="1">
      <c r="A15" s="11"/>
      <c r="B15" s="11" t="s">
        <v>17</v>
      </c>
      <c r="C15" s="13"/>
      <c r="D15" s="13"/>
      <c r="E15" s="13"/>
      <c r="F15" s="13"/>
      <c r="G15" s="13"/>
      <c r="H15" s="13"/>
      <c r="I15" s="13"/>
    </row>
  </sheetData>
  <mergeCells count="15">
    <mergeCell ref="A7:C7"/>
    <mergeCell ref="H4:H6"/>
    <mergeCell ref="G3:I3"/>
    <mergeCell ref="F4:F6"/>
    <mergeCell ref="I4:I6"/>
    <mergeCell ref="A1:I1"/>
    <mergeCell ref="G4:G6"/>
    <mergeCell ref="D4:D6"/>
    <mergeCell ref="A12:C12"/>
    <mergeCell ref="E4:E6"/>
    <mergeCell ref="A8:C8"/>
    <mergeCell ref="A9:C9"/>
    <mergeCell ref="A10:C10"/>
    <mergeCell ref="A11:C11"/>
    <mergeCell ref="A4:C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K17"/>
  <sheetViews>
    <sheetView showGridLines="0" workbookViewId="0" topLeftCell="A1">
      <selection activeCell="A1" sqref="A1:I1"/>
    </sheetView>
  </sheetViews>
  <sheetFormatPr defaultColWidth="9.00390625" defaultRowHeight="13.5"/>
  <cols>
    <col min="1" max="3" width="3.625" style="2" customWidth="1"/>
    <col min="4" max="9" width="12.625" style="2" customWidth="1"/>
    <col min="11" max="11" width="11.00390625" style="0" bestFit="1" customWidth="1"/>
  </cols>
  <sheetData>
    <row r="1" spans="1:9" ht="21">
      <c r="A1" s="168" t="s">
        <v>18</v>
      </c>
      <c r="B1" s="168"/>
      <c r="C1" s="168"/>
      <c r="D1" s="168"/>
      <c r="E1" s="168"/>
      <c r="F1" s="168"/>
      <c r="G1" s="168"/>
      <c r="H1" s="168"/>
      <c r="I1" s="168"/>
    </row>
    <row r="2" spans="1:9" ht="9" customHeight="1">
      <c r="A2" s="1"/>
      <c r="B2" s="18"/>
      <c r="C2" s="18"/>
      <c r="D2" s="18"/>
      <c r="E2" s="18"/>
      <c r="F2" s="18"/>
      <c r="G2" s="18"/>
      <c r="H2" s="18"/>
      <c r="I2" s="18"/>
    </row>
    <row r="3" spans="4:9" ht="13.5">
      <c r="D3" s="3"/>
      <c r="E3" s="4"/>
      <c r="F3" s="4"/>
      <c r="G3" s="200" t="s">
        <v>1</v>
      </c>
      <c r="H3" s="200"/>
      <c r="I3" s="200"/>
    </row>
    <row r="4" spans="1:9" ht="12.75" customHeight="1">
      <c r="A4" s="157"/>
      <c r="B4" s="195"/>
      <c r="C4" s="195"/>
      <c r="D4" s="169" t="s">
        <v>2</v>
      </c>
      <c r="E4" s="169" t="s">
        <v>3</v>
      </c>
      <c r="F4" s="169" t="s">
        <v>4</v>
      </c>
      <c r="G4" s="169" t="s">
        <v>5</v>
      </c>
      <c r="H4" s="198" t="s">
        <v>6</v>
      </c>
      <c r="I4" s="201" t="s">
        <v>7</v>
      </c>
    </row>
    <row r="5" spans="1:9" ht="12.75" customHeight="1">
      <c r="A5" s="196"/>
      <c r="B5" s="197"/>
      <c r="C5" s="197"/>
      <c r="D5" s="160"/>
      <c r="E5" s="160"/>
      <c r="F5" s="160"/>
      <c r="G5" s="160"/>
      <c r="H5" s="199"/>
      <c r="I5" s="202"/>
    </row>
    <row r="6" spans="1:9" ht="12.75" customHeight="1">
      <c r="A6" s="196"/>
      <c r="B6" s="197"/>
      <c r="C6" s="197"/>
      <c r="D6" s="161"/>
      <c r="E6" s="161"/>
      <c r="F6" s="161"/>
      <c r="G6" s="161"/>
      <c r="H6" s="199"/>
      <c r="I6" s="202"/>
    </row>
    <row r="7" spans="1:9" ht="30" customHeight="1">
      <c r="A7" s="164" t="s">
        <v>8</v>
      </c>
      <c r="B7" s="156"/>
      <c r="C7" s="156"/>
      <c r="D7" s="5">
        <v>14250588</v>
      </c>
      <c r="E7" s="5">
        <v>14241015</v>
      </c>
      <c r="F7" s="5">
        <v>14269275</v>
      </c>
      <c r="G7" s="5">
        <v>14235862</v>
      </c>
      <c r="H7" s="5">
        <v>14244413</v>
      </c>
      <c r="I7" s="8">
        <v>14245122</v>
      </c>
    </row>
    <row r="8" spans="1:9" ht="30" customHeight="1">
      <c r="A8" s="164" t="s">
        <v>9</v>
      </c>
      <c r="B8" s="156"/>
      <c r="C8" s="156"/>
      <c r="D8" s="5">
        <v>6247347</v>
      </c>
      <c r="E8" s="5">
        <v>6276913</v>
      </c>
      <c r="F8" s="5">
        <v>6293308</v>
      </c>
      <c r="G8" s="5">
        <v>6317667</v>
      </c>
      <c r="H8" s="5">
        <v>6367293</v>
      </c>
      <c r="I8" s="8">
        <v>6400202</v>
      </c>
    </row>
    <row r="9" spans="1:9" ht="30" customHeight="1">
      <c r="A9" s="164" t="s">
        <v>10</v>
      </c>
      <c r="B9" s="156"/>
      <c r="C9" s="156"/>
      <c r="D9" s="5">
        <v>308645</v>
      </c>
      <c r="E9" s="5">
        <v>306154</v>
      </c>
      <c r="F9" s="5">
        <v>306233</v>
      </c>
      <c r="G9" s="5">
        <v>305618</v>
      </c>
      <c r="H9" s="5">
        <v>281767</v>
      </c>
      <c r="I9" s="8">
        <v>276247</v>
      </c>
    </row>
    <row r="10" spans="1:9" ht="30" customHeight="1">
      <c r="A10" s="164" t="s">
        <v>11</v>
      </c>
      <c r="B10" s="156"/>
      <c r="C10" s="156"/>
      <c r="D10" s="5">
        <v>925494</v>
      </c>
      <c r="E10" s="5">
        <v>903008</v>
      </c>
      <c r="F10" s="5">
        <v>878428</v>
      </c>
      <c r="G10" s="5">
        <v>859634</v>
      </c>
      <c r="H10" s="5">
        <v>833989</v>
      </c>
      <c r="I10" s="8">
        <v>812795</v>
      </c>
    </row>
    <row r="11" spans="1:11" ht="30" customHeight="1">
      <c r="A11" s="164" t="s">
        <v>12</v>
      </c>
      <c r="B11" s="156"/>
      <c r="C11" s="156"/>
      <c r="D11" s="5">
        <v>338410</v>
      </c>
      <c r="E11" s="5">
        <v>333316</v>
      </c>
      <c r="F11" s="5">
        <v>331522</v>
      </c>
      <c r="G11" s="5">
        <v>327362</v>
      </c>
      <c r="H11" s="5">
        <v>324141</v>
      </c>
      <c r="I11" s="8">
        <v>319498</v>
      </c>
      <c r="K11" s="19"/>
    </row>
    <row r="12" spans="1:9" ht="30" customHeight="1">
      <c r="A12" s="162" t="s">
        <v>13</v>
      </c>
      <c r="B12" s="163"/>
      <c r="C12" s="163"/>
      <c r="D12" s="9">
        <f aca="true" t="shared" si="0" ref="D12:I12">D7-SUM(D8:D11)</f>
        <v>6430692</v>
      </c>
      <c r="E12" s="9">
        <f t="shared" si="0"/>
        <v>6421624</v>
      </c>
      <c r="F12" s="9">
        <f t="shared" si="0"/>
        <v>6459784</v>
      </c>
      <c r="G12" s="9">
        <f t="shared" si="0"/>
        <v>6425581</v>
      </c>
      <c r="H12" s="9">
        <f t="shared" si="0"/>
        <v>6437223</v>
      </c>
      <c r="I12" s="10">
        <f t="shared" si="0"/>
        <v>6436380</v>
      </c>
    </row>
    <row r="13" spans="1:9" s="16" customFormat="1" ht="15.75" customHeight="1">
      <c r="A13" s="13"/>
      <c r="B13" s="20" t="s">
        <v>14</v>
      </c>
      <c r="C13" s="21"/>
      <c r="D13" s="13"/>
      <c r="E13" s="14"/>
      <c r="F13" s="15"/>
      <c r="G13" s="15"/>
      <c r="H13" s="15"/>
      <c r="I13" s="15" t="s">
        <v>19</v>
      </c>
    </row>
    <row r="14" spans="1:9" s="16" customFormat="1" ht="15.75" customHeight="1">
      <c r="A14" s="13"/>
      <c r="B14" s="11" t="s">
        <v>20</v>
      </c>
      <c r="C14" s="13"/>
      <c r="D14" s="13"/>
      <c r="E14" s="13"/>
      <c r="F14" s="13"/>
      <c r="G14" s="13"/>
      <c r="H14" s="13"/>
      <c r="I14" s="13"/>
    </row>
    <row r="17" spans="4:9" ht="13.5">
      <c r="D17" s="17"/>
      <c r="E17" s="17"/>
      <c r="F17" s="17"/>
      <c r="G17" s="17"/>
      <c r="H17" s="17"/>
      <c r="I17" s="17"/>
    </row>
  </sheetData>
  <mergeCells count="15">
    <mergeCell ref="I4:I6"/>
    <mergeCell ref="G3:I3"/>
    <mergeCell ref="A1:I1"/>
    <mergeCell ref="G4:G6"/>
    <mergeCell ref="A4:C6"/>
    <mergeCell ref="D4:D6"/>
    <mergeCell ref="E4:E6"/>
    <mergeCell ref="F4:F6"/>
    <mergeCell ref="H4:H6"/>
    <mergeCell ref="A12:C12"/>
    <mergeCell ref="A7:C7"/>
    <mergeCell ref="A8:C8"/>
    <mergeCell ref="A9:C9"/>
    <mergeCell ref="A10:C10"/>
    <mergeCell ref="A11:C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I20"/>
  <sheetViews>
    <sheetView showGridLines="0" workbookViewId="0" topLeftCell="A1">
      <selection activeCell="A1" sqref="A1:I1"/>
    </sheetView>
  </sheetViews>
  <sheetFormatPr defaultColWidth="9.00390625" defaultRowHeight="13.5"/>
  <cols>
    <col min="1" max="3" width="3.625" style="0" customWidth="1"/>
    <col min="4" max="9" width="12.625" style="0" customWidth="1"/>
  </cols>
  <sheetData>
    <row r="1" spans="1:9" ht="21">
      <c r="A1" s="168" t="s">
        <v>21</v>
      </c>
      <c r="B1" s="168"/>
      <c r="C1" s="168"/>
      <c r="D1" s="168"/>
      <c r="E1" s="168"/>
      <c r="F1" s="168"/>
      <c r="G1" s="168"/>
      <c r="H1" s="168"/>
      <c r="I1" s="168"/>
    </row>
    <row r="2" spans="1:9" ht="9" customHeight="1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2"/>
      <c r="B3" s="2"/>
      <c r="C3" s="2"/>
      <c r="D3" s="3"/>
      <c r="E3" s="4"/>
      <c r="F3" s="4"/>
      <c r="G3" s="200" t="s">
        <v>1</v>
      </c>
      <c r="H3" s="200"/>
      <c r="I3" s="200"/>
    </row>
    <row r="4" spans="1:9" ht="12.75" customHeight="1">
      <c r="A4" s="157"/>
      <c r="B4" s="203"/>
      <c r="C4" s="203"/>
      <c r="D4" s="169" t="s">
        <v>2</v>
      </c>
      <c r="E4" s="169" t="s">
        <v>3</v>
      </c>
      <c r="F4" s="169" t="s">
        <v>4</v>
      </c>
      <c r="G4" s="169" t="s">
        <v>5</v>
      </c>
      <c r="H4" s="198" t="s">
        <v>6</v>
      </c>
      <c r="I4" s="201" t="s">
        <v>7</v>
      </c>
    </row>
    <row r="5" spans="1:9" ht="12.75" customHeight="1">
      <c r="A5" s="204"/>
      <c r="B5" s="205"/>
      <c r="C5" s="205"/>
      <c r="D5" s="160"/>
      <c r="E5" s="160"/>
      <c r="F5" s="160"/>
      <c r="G5" s="160"/>
      <c r="H5" s="199"/>
      <c r="I5" s="202"/>
    </row>
    <row r="6" spans="1:9" ht="12.75" customHeight="1">
      <c r="A6" s="204"/>
      <c r="B6" s="205"/>
      <c r="C6" s="205"/>
      <c r="D6" s="161"/>
      <c r="E6" s="161"/>
      <c r="F6" s="161"/>
      <c r="G6" s="161"/>
      <c r="H6" s="199"/>
      <c r="I6" s="202"/>
    </row>
    <row r="7" spans="1:9" ht="30" customHeight="1">
      <c r="A7" s="164" t="s">
        <v>8</v>
      </c>
      <c r="B7" s="156"/>
      <c r="C7" s="156"/>
      <c r="D7" s="22">
        <v>694248142</v>
      </c>
      <c r="E7" s="22">
        <v>661110313</v>
      </c>
      <c r="F7" s="23">
        <v>575488671</v>
      </c>
      <c r="G7" s="23">
        <v>525452627</v>
      </c>
      <c r="H7" s="23">
        <v>483745004</v>
      </c>
      <c r="I7" s="24">
        <v>471719154</v>
      </c>
    </row>
    <row r="8" spans="1:9" ht="30" customHeight="1">
      <c r="A8" s="164" t="s">
        <v>9</v>
      </c>
      <c r="B8" s="156"/>
      <c r="C8" s="156"/>
      <c r="D8" s="22">
        <v>512276817</v>
      </c>
      <c r="E8" s="22">
        <v>486202858</v>
      </c>
      <c r="F8" s="23">
        <v>415268332</v>
      </c>
      <c r="G8" s="23">
        <v>376276733</v>
      </c>
      <c r="H8" s="23">
        <v>340898598</v>
      </c>
      <c r="I8" s="24">
        <v>331248357</v>
      </c>
    </row>
    <row r="9" spans="1:9" ht="30" customHeight="1">
      <c r="A9" s="164" t="s">
        <v>10</v>
      </c>
      <c r="B9" s="156"/>
      <c r="C9" s="156"/>
      <c r="D9" s="22">
        <v>6019174</v>
      </c>
      <c r="E9" s="22">
        <v>5373666</v>
      </c>
      <c r="F9" s="23">
        <v>4359346</v>
      </c>
      <c r="G9" s="23">
        <v>3836823</v>
      </c>
      <c r="H9" s="23">
        <v>2782261</v>
      </c>
      <c r="I9" s="24">
        <v>2601622</v>
      </c>
    </row>
    <row r="10" spans="1:9" ht="30" customHeight="1">
      <c r="A10" s="164" t="s">
        <v>11</v>
      </c>
      <c r="B10" s="156"/>
      <c r="C10" s="156"/>
      <c r="D10" s="22">
        <v>40067915</v>
      </c>
      <c r="E10" s="22">
        <v>37112726</v>
      </c>
      <c r="F10" s="23">
        <v>29664232</v>
      </c>
      <c r="G10" s="23">
        <v>23897454</v>
      </c>
      <c r="H10" s="23">
        <v>20944458</v>
      </c>
      <c r="I10" s="24">
        <v>19673502</v>
      </c>
    </row>
    <row r="11" spans="1:9" ht="30" customHeight="1">
      <c r="A11" s="164" t="s">
        <v>12</v>
      </c>
      <c r="B11" s="156"/>
      <c r="C11" s="156"/>
      <c r="D11" s="22">
        <v>8102365</v>
      </c>
      <c r="E11" s="22">
        <v>7526741</v>
      </c>
      <c r="F11" s="23">
        <v>5643035</v>
      </c>
      <c r="G11" s="23">
        <v>4735300</v>
      </c>
      <c r="H11" s="23">
        <v>4281674</v>
      </c>
      <c r="I11" s="24">
        <v>3990236</v>
      </c>
    </row>
    <row r="12" spans="1:9" ht="30" customHeight="1">
      <c r="A12" s="162" t="s">
        <v>13</v>
      </c>
      <c r="B12" s="163"/>
      <c r="C12" s="163"/>
      <c r="D12" s="25">
        <v>127781871</v>
      </c>
      <c r="E12" s="25">
        <v>124894322</v>
      </c>
      <c r="F12" s="26">
        <v>120553726</v>
      </c>
      <c r="G12" s="26">
        <v>116706317</v>
      </c>
      <c r="H12" s="26">
        <f>H7-H8-H9-H10-H11</f>
        <v>114838013</v>
      </c>
      <c r="I12" s="27">
        <v>114205437</v>
      </c>
    </row>
    <row r="13" spans="1:9" s="16" customFormat="1" ht="15.75" customHeight="1">
      <c r="A13" s="13"/>
      <c r="B13" s="20" t="s">
        <v>14</v>
      </c>
      <c r="C13" s="21"/>
      <c r="D13" s="13"/>
      <c r="E13" s="14"/>
      <c r="F13" s="15"/>
      <c r="G13" s="15"/>
      <c r="H13" s="15"/>
      <c r="I13" s="15" t="s">
        <v>19</v>
      </c>
    </row>
    <row r="14" spans="1:9" s="16" customFormat="1" ht="15.75" customHeight="1">
      <c r="A14" s="13"/>
      <c r="B14" s="11" t="s">
        <v>20</v>
      </c>
      <c r="C14" s="13"/>
      <c r="D14" s="13"/>
      <c r="E14" s="13"/>
      <c r="F14" s="13"/>
      <c r="G14" s="13"/>
      <c r="H14" s="13"/>
      <c r="I14" s="13"/>
    </row>
    <row r="20" ht="13.5">
      <c r="A20" s="28"/>
    </row>
  </sheetData>
  <mergeCells count="15">
    <mergeCell ref="A7:C7"/>
    <mergeCell ref="G4:G6"/>
    <mergeCell ref="I4:I6"/>
    <mergeCell ref="A12:C12"/>
    <mergeCell ref="A11:C11"/>
    <mergeCell ref="A4:C6"/>
    <mergeCell ref="A8:C8"/>
    <mergeCell ref="A9:C9"/>
    <mergeCell ref="A10:C10"/>
    <mergeCell ref="H4:H6"/>
    <mergeCell ref="G3:I3"/>
    <mergeCell ref="A1:I1"/>
    <mergeCell ref="D4:D6"/>
    <mergeCell ref="E4:E6"/>
    <mergeCell ref="F4:F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G1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2.625" style="45" customWidth="1"/>
    <col min="2" max="3" width="9.625" style="45" customWidth="1"/>
    <col min="4" max="4" width="10.125" style="45" customWidth="1"/>
    <col min="5" max="6" width="9.625" style="45" customWidth="1"/>
    <col min="7" max="7" width="13.625" style="45" customWidth="1"/>
    <col min="8" max="16384" width="9.00390625" style="45" customWidth="1"/>
  </cols>
  <sheetData>
    <row r="1" spans="1:7" ht="20.25" customHeight="1">
      <c r="A1" s="31" t="s">
        <v>22</v>
      </c>
      <c r="B1" s="2"/>
      <c r="C1" s="2"/>
      <c r="D1" s="2"/>
      <c r="E1" s="2"/>
      <c r="F1" s="2"/>
      <c r="G1" s="2"/>
    </row>
    <row r="2" spans="1:7" ht="20.25" customHeight="1">
      <c r="A2" s="2" t="s">
        <v>23</v>
      </c>
      <c r="B2" s="2"/>
      <c r="C2" s="2"/>
      <c r="D2" s="2"/>
      <c r="E2" s="2"/>
      <c r="F2" s="2"/>
      <c r="G2" s="2"/>
    </row>
    <row r="3" spans="1:7" ht="20.25" customHeight="1">
      <c r="A3" s="2" t="s">
        <v>24</v>
      </c>
      <c r="B3" s="2"/>
      <c r="C3" s="2"/>
      <c r="D3" s="2"/>
      <c r="E3" s="2"/>
      <c r="F3" s="2"/>
      <c r="G3" s="2"/>
    </row>
    <row r="4" spans="1:7" ht="13.5">
      <c r="A4" s="2"/>
      <c r="B4" s="2"/>
      <c r="C4" s="2"/>
      <c r="D4" s="2"/>
      <c r="E4" s="2"/>
      <c r="F4" s="2"/>
      <c r="G4" s="2"/>
    </row>
    <row r="5" spans="1:7" ht="13.5">
      <c r="A5" s="2"/>
      <c r="B5" s="2"/>
      <c r="C5" s="2"/>
      <c r="D5" s="2"/>
      <c r="E5" s="2"/>
      <c r="F5" s="2"/>
      <c r="G5" s="2"/>
    </row>
    <row r="6" spans="1:7" ht="21">
      <c r="A6" s="168" t="s">
        <v>25</v>
      </c>
      <c r="B6" s="168"/>
      <c r="C6" s="168"/>
      <c r="D6" s="168"/>
      <c r="E6" s="168"/>
      <c r="F6" s="168"/>
      <c r="G6" s="168"/>
    </row>
    <row r="7" spans="1:7" ht="15.75" customHeight="1">
      <c r="A7" s="2"/>
      <c r="B7" s="2"/>
      <c r="C7" s="2"/>
      <c r="D7" s="2"/>
      <c r="E7" s="200" t="s">
        <v>26</v>
      </c>
      <c r="F7" s="200"/>
      <c r="G7" s="200"/>
    </row>
    <row r="8" spans="1:7" ht="19.5" customHeight="1">
      <c r="A8" s="211" t="s">
        <v>27</v>
      </c>
      <c r="B8" s="207" t="s">
        <v>28</v>
      </c>
      <c r="C8" s="207" t="s">
        <v>29</v>
      </c>
      <c r="D8" s="207" t="s">
        <v>30</v>
      </c>
      <c r="E8" s="207" t="s">
        <v>31</v>
      </c>
      <c r="F8" s="209" t="s">
        <v>32</v>
      </c>
      <c r="G8" s="32" t="s">
        <v>33</v>
      </c>
    </row>
    <row r="9" spans="1:7" ht="19.5" customHeight="1">
      <c r="A9" s="164"/>
      <c r="B9" s="208"/>
      <c r="C9" s="208"/>
      <c r="D9" s="208"/>
      <c r="E9" s="208"/>
      <c r="F9" s="210"/>
      <c r="G9" s="34" t="s">
        <v>34</v>
      </c>
    </row>
    <row r="10" spans="1:7" ht="30" customHeight="1">
      <c r="A10" s="35" t="s">
        <v>35</v>
      </c>
      <c r="B10" s="36">
        <v>0.142</v>
      </c>
      <c r="C10" s="37">
        <v>0</v>
      </c>
      <c r="D10" s="36">
        <v>0.004</v>
      </c>
      <c r="E10" s="36">
        <v>1.423</v>
      </c>
      <c r="F10" s="38">
        <f>SUM(B10:E10)</f>
        <v>1.569</v>
      </c>
      <c r="G10" s="39">
        <f>F10/19.59*100</f>
        <v>8.009188361408883</v>
      </c>
    </row>
    <row r="11" spans="1:7" ht="30" customHeight="1">
      <c r="A11" s="29" t="s">
        <v>36</v>
      </c>
      <c r="B11" s="36">
        <v>0.342</v>
      </c>
      <c r="C11" s="37">
        <v>0</v>
      </c>
      <c r="D11" s="36">
        <v>0.061</v>
      </c>
      <c r="E11" s="36">
        <v>4.402</v>
      </c>
      <c r="F11" s="38">
        <v>4.805</v>
      </c>
      <c r="G11" s="39">
        <f>F11/19.59*100</f>
        <v>24.527820316488004</v>
      </c>
    </row>
    <row r="12" spans="1:7" ht="30" customHeight="1">
      <c r="A12" s="29" t="s">
        <v>37</v>
      </c>
      <c r="B12" s="36">
        <v>0.001</v>
      </c>
      <c r="C12" s="37">
        <v>0</v>
      </c>
      <c r="D12" s="40">
        <v>0</v>
      </c>
      <c r="E12" s="36">
        <v>0.001</v>
      </c>
      <c r="F12" s="38">
        <v>0.001</v>
      </c>
      <c r="G12" s="39">
        <f>F12/19.59*100</f>
        <v>0.005104645227156712</v>
      </c>
    </row>
    <row r="13" spans="1:7" ht="30" customHeight="1">
      <c r="A13" s="30" t="s">
        <v>38</v>
      </c>
      <c r="B13" s="41">
        <v>0.484</v>
      </c>
      <c r="C13" s="42">
        <f>SUM(C10:C12)</f>
        <v>0</v>
      </c>
      <c r="D13" s="41">
        <f>SUM(D10:D12)</f>
        <v>0.065</v>
      </c>
      <c r="E13" s="41">
        <f>SUM(E10:E12)</f>
        <v>5.8260000000000005</v>
      </c>
      <c r="F13" s="43">
        <v>6.375</v>
      </c>
      <c r="G13" s="44">
        <f>SUM(G10:G12)</f>
        <v>32.54211332312404</v>
      </c>
    </row>
    <row r="14" spans="1:7" s="46" customFormat="1" ht="15.75" customHeight="1">
      <c r="A14" s="20" t="s">
        <v>39</v>
      </c>
      <c r="B14" s="21"/>
      <c r="C14" s="21"/>
      <c r="D14" s="13"/>
      <c r="E14" s="13"/>
      <c r="F14" s="206" t="s">
        <v>40</v>
      </c>
      <c r="G14" s="206"/>
    </row>
  </sheetData>
  <mergeCells count="9">
    <mergeCell ref="F14:G14"/>
    <mergeCell ref="A6:G6"/>
    <mergeCell ref="E8:E9"/>
    <mergeCell ref="F8:F9"/>
    <mergeCell ref="A8:A9"/>
    <mergeCell ref="B8:B9"/>
    <mergeCell ref="C8:C9"/>
    <mergeCell ref="D8:D9"/>
    <mergeCell ref="E7:G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N33"/>
  <sheetViews>
    <sheetView showGridLines="0" workbookViewId="0" topLeftCell="A1">
      <selection activeCell="A1" sqref="A1:N1"/>
    </sheetView>
  </sheetViews>
  <sheetFormatPr defaultColWidth="9.00390625" defaultRowHeight="13.5"/>
  <cols>
    <col min="1" max="1" width="2.625" style="45" customWidth="1"/>
    <col min="2" max="2" width="20.625" style="45" customWidth="1"/>
    <col min="3" max="14" width="5.125" style="45" customWidth="1"/>
    <col min="15" max="16384" width="9.00390625" style="45" customWidth="1"/>
  </cols>
  <sheetData>
    <row r="1" spans="1:14" ht="21">
      <c r="A1" s="217" t="s">
        <v>41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9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3.5">
      <c r="A3" s="3"/>
      <c r="B3" s="3"/>
      <c r="C3" s="3"/>
      <c r="D3" s="3"/>
      <c r="E3" s="3"/>
      <c r="F3" s="3"/>
      <c r="G3" s="3"/>
      <c r="H3" s="3"/>
      <c r="I3" s="20"/>
      <c r="J3" s="227" t="s">
        <v>88</v>
      </c>
      <c r="K3" s="227"/>
      <c r="L3" s="227"/>
      <c r="M3" s="227"/>
      <c r="N3" s="227"/>
    </row>
    <row r="4" spans="1:14" ht="16.5" customHeight="1">
      <c r="A4" s="219"/>
      <c r="B4" s="220"/>
      <c r="C4" s="223" t="s">
        <v>42</v>
      </c>
      <c r="D4" s="223"/>
      <c r="E4" s="223"/>
      <c r="F4" s="223"/>
      <c r="G4" s="224" t="s">
        <v>43</v>
      </c>
      <c r="H4" s="224"/>
      <c r="I4" s="224"/>
      <c r="J4" s="224"/>
      <c r="K4" s="225" t="s">
        <v>44</v>
      </c>
      <c r="L4" s="225"/>
      <c r="M4" s="225"/>
      <c r="N4" s="226"/>
    </row>
    <row r="5" spans="1:14" ht="16.5" customHeight="1">
      <c r="A5" s="221"/>
      <c r="B5" s="222"/>
      <c r="C5" s="212" t="s">
        <v>45</v>
      </c>
      <c r="D5" s="212" t="s">
        <v>46</v>
      </c>
      <c r="E5" s="212"/>
      <c r="F5" s="212"/>
      <c r="G5" s="212" t="s">
        <v>45</v>
      </c>
      <c r="H5" s="212" t="s">
        <v>46</v>
      </c>
      <c r="I5" s="212"/>
      <c r="J5" s="212"/>
      <c r="K5" s="212" t="s">
        <v>45</v>
      </c>
      <c r="L5" s="212" t="s">
        <v>46</v>
      </c>
      <c r="M5" s="212"/>
      <c r="N5" s="228"/>
    </row>
    <row r="6" spans="1:14" ht="16.5" customHeight="1">
      <c r="A6" s="221"/>
      <c r="B6" s="222"/>
      <c r="C6" s="212"/>
      <c r="D6" s="50" t="s">
        <v>10</v>
      </c>
      <c r="E6" s="50" t="s">
        <v>11</v>
      </c>
      <c r="F6" s="50" t="s">
        <v>32</v>
      </c>
      <c r="G6" s="212"/>
      <c r="H6" s="50" t="s">
        <v>10</v>
      </c>
      <c r="I6" s="50" t="s">
        <v>11</v>
      </c>
      <c r="J6" s="50" t="s">
        <v>32</v>
      </c>
      <c r="K6" s="212"/>
      <c r="L6" s="50" t="s">
        <v>10</v>
      </c>
      <c r="M6" s="50" t="s">
        <v>11</v>
      </c>
      <c r="N6" s="51" t="s">
        <v>32</v>
      </c>
    </row>
    <row r="7" spans="1:14" s="69" customFormat="1" ht="16.5" customHeight="1">
      <c r="A7" s="216" t="s">
        <v>47</v>
      </c>
      <c r="B7" s="52" t="s">
        <v>48</v>
      </c>
      <c r="C7" s="53" t="s">
        <v>89</v>
      </c>
      <c r="D7" s="53" t="s">
        <v>89</v>
      </c>
      <c r="E7" s="53" t="s">
        <v>89</v>
      </c>
      <c r="F7" s="53" t="s">
        <v>89</v>
      </c>
      <c r="G7" s="53" t="s">
        <v>89</v>
      </c>
      <c r="H7" s="53" t="s">
        <v>89</v>
      </c>
      <c r="I7" s="53" t="s">
        <v>89</v>
      </c>
      <c r="J7" s="53" t="s">
        <v>89</v>
      </c>
      <c r="K7" s="53" t="s">
        <v>89</v>
      </c>
      <c r="L7" s="53" t="s">
        <v>89</v>
      </c>
      <c r="M7" s="53" t="s">
        <v>89</v>
      </c>
      <c r="N7" s="54" t="s">
        <v>89</v>
      </c>
    </row>
    <row r="8" spans="1:14" s="69" customFormat="1" ht="16.5" customHeight="1">
      <c r="A8" s="216"/>
      <c r="B8" s="52" t="s">
        <v>50</v>
      </c>
      <c r="C8" s="55">
        <v>3</v>
      </c>
      <c r="D8" s="55">
        <v>0</v>
      </c>
      <c r="E8" s="55">
        <v>11</v>
      </c>
      <c r="F8" s="55">
        <v>11</v>
      </c>
      <c r="G8" s="55">
        <v>41</v>
      </c>
      <c r="H8" s="55">
        <v>15</v>
      </c>
      <c r="I8" s="55">
        <v>90</v>
      </c>
      <c r="J8" s="55">
        <v>105</v>
      </c>
      <c r="K8" s="55">
        <v>44</v>
      </c>
      <c r="L8" s="55">
        <v>15</v>
      </c>
      <c r="M8" s="55">
        <v>101</v>
      </c>
      <c r="N8" s="56">
        <v>116</v>
      </c>
    </row>
    <row r="9" spans="1:14" s="69" customFormat="1" ht="16.5" customHeight="1">
      <c r="A9" s="216"/>
      <c r="B9" s="52" t="s">
        <v>51</v>
      </c>
      <c r="C9" s="55">
        <v>7</v>
      </c>
      <c r="D9" s="55">
        <v>11</v>
      </c>
      <c r="E9" s="55">
        <v>65</v>
      </c>
      <c r="F9" s="55">
        <v>76</v>
      </c>
      <c r="G9" s="55">
        <v>8</v>
      </c>
      <c r="H9" s="55">
        <v>29</v>
      </c>
      <c r="I9" s="55">
        <v>36</v>
      </c>
      <c r="J9" s="55">
        <v>65</v>
      </c>
      <c r="K9" s="55">
        <v>15</v>
      </c>
      <c r="L9" s="55">
        <v>40</v>
      </c>
      <c r="M9" s="55">
        <v>101</v>
      </c>
      <c r="N9" s="56">
        <v>141</v>
      </c>
    </row>
    <row r="10" spans="1:14" s="69" customFormat="1" ht="16.5" customHeight="1">
      <c r="A10" s="216"/>
      <c r="B10" s="52" t="s">
        <v>52</v>
      </c>
      <c r="C10" s="55">
        <f aca="true" t="shared" si="0" ref="C10:N10">SUM(C7:C9)</f>
        <v>10</v>
      </c>
      <c r="D10" s="55">
        <f t="shared" si="0"/>
        <v>11</v>
      </c>
      <c r="E10" s="55">
        <f t="shared" si="0"/>
        <v>76</v>
      </c>
      <c r="F10" s="55">
        <f t="shared" si="0"/>
        <v>87</v>
      </c>
      <c r="G10" s="55">
        <f t="shared" si="0"/>
        <v>49</v>
      </c>
      <c r="H10" s="55">
        <f t="shared" si="0"/>
        <v>44</v>
      </c>
      <c r="I10" s="55">
        <f t="shared" si="0"/>
        <v>126</v>
      </c>
      <c r="J10" s="55">
        <f t="shared" si="0"/>
        <v>170</v>
      </c>
      <c r="K10" s="55">
        <f t="shared" si="0"/>
        <v>59</v>
      </c>
      <c r="L10" s="55">
        <f t="shared" si="0"/>
        <v>55</v>
      </c>
      <c r="M10" s="55">
        <f t="shared" si="0"/>
        <v>202</v>
      </c>
      <c r="N10" s="56">
        <f t="shared" si="0"/>
        <v>257</v>
      </c>
    </row>
    <row r="11" spans="1:14" s="69" customFormat="1" ht="16.5" customHeight="1">
      <c r="A11" s="213" t="s">
        <v>53</v>
      </c>
      <c r="B11" s="52" t="s">
        <v>54</v>
      </c>
      <c r="C11" s="53" t="s">
        <v>90</v>
      </c>
      <c r="D11" s="53" t="s">
        <v>90</v>
      </c>
      <c r="E11" s="53" t="s">
        <v>90</v>
      </c>
      <c r="F11" s="53" t="s">
        <v>90</v>
      </c>
      <c r="G11" s="53" t="s">
        <v>90</v>
      </c>
      <c r="H11" s="53" t="s">
        <v>90</v>
      </c>
      <c r="I11" s="53" t="s">
        <v>90</v>
      </c>
      <c r="J11" s="53" t="s">
        <v>90</v>
      </c>
      <c r="K11" s="53" t="s">
        <v>90</v>
      </c>
      <c r="L11" s="53" t="s">
        <v>90</v>
      </c>
      <c r="M11" s="53" t="s">
        <v>90</v>
      </c>
      <c r="N11" s="54" t="s">
        <v>90</v>
      </c>
    </row>
    <row r="12" spans="1:14" s="69" customFormat="1" ht="16.5" customHeight="1">
      <c r="A12" s="213"/>
      <c r="B12" s="52" t="s">
        <v>55</v>
      </c>
      <c r="C12" s="53" t="s">
        <v>91</v>
      </c>
      <c r="D12" s="53" t="s">
        <v>91</v>
      </c>
      <c r="E12" s="53" t="s">
        <v>91</v>
      </c>
      <c r="F12" s="53" t="s">
        <v>91</v>
      </c>
      <c r="G12" s="53" t="s">
        <v>91</v>
      </c>
      <c r="H12" s="53" t="s">
        <v>91</v>
      </c>
      <c r="I12" s="53" t="s">
        <v>91</v>
      </c>
      <c r="J12" s="53" t="s">
        <v>91</v>
      </c>
      <c r="K12" s="53" t="s">
        <v>91</v>
      </c>
      <c r="L12" s="53" t="s">
        <v>91</v>
      </c>
      <c r="M12" s="53" t="s">
        <v>91</v>
      </c>
      <c r="N12" s="54" t="s">
        <v>91</v>
      </c>
    </row>
    <row r="13" spans="1:14" s="69" customFormat="1" ht="16.5" customHeight="1">
      <c r="A13" s="213"/>
      <c r="B13" s="52" t="s">
        <v>57</v>
      </c>
      <c r="C13" s="53" t="s">
        <v>92</v>
      </c>
      <c r="D13" s="53" t="s">
        <v>92</v>
      </c>
      <c r="E13" s="53" t="s">
        <v>92</v>
      </c>
      <c r="F13" s="53" t="s">
        <v>92</v>
      </c>
      <c r="G13" s="53" t="s">
        <v>92</v>
      </c>
      <c r="H13" s="53" t="s">
        <v>92</v>
      </c>
      <c r="I13" s="53" t="s">
        <v>92</v>
      </c>
      <c r="J13" s="53" t="s">
        <v>92</v>
      </c>
      <c r="K13" s="53" t="s">
        <v>92</v>
      </c>
      <c r="L13" s="53" t="s">
        <v>92</v>
      </c>
      <c r="M13" s="53" t="s">
        <v>92</v>
      </c>
      <c r="N13" s="54" t="s">
        <v>92</v>
      </c>
    </row>
    <row r="14" spans="1:14" s="69" customFormat="1" ht="16.5" customHeight="1">
      <c r="A14" s="213"/>
      <c r="B14" s="52" t="s">
        <v>58</v>
      </c>
      <c r="C14" s="53" t="s">
        <v>93</v>
      </c>
      <c r="D14" s="53" t="s">
        <v>93</v>
      </c>
      <c r="E14" s="53" t="s">
        <v>93</v>
      </c>
      <c r="F14" s="53" t="s">
        <v>93</v>
      </c>
      <c r="G14" s="53" t="s">
        <v>93</v>
      </c>
      <c r="H14" s="53" t="s">
        <v>93</v>
      </c>
      <c r="I14" s="53" t="s">
        <v>93</v>
      </c>
      <c r="J14" s="53" t="s">
        <v>93</v>
      </c>
      <c r="K14" s="53" t="s">
        <v>93</v>
      </c>
      <c r="L14" s="53" t="s">
        <v>93</v>
      </c>
      <c r="M14" s="53" t="s">
        <v>93</v>
      </c>
      <c r="N14" s="54" t="s">
        <v>93</v>
      </c>
    </row>
    <row r="15" spans="1:14" s="69" customFormat="1" ht="16.5" customHeight="1">
      <c r="A15" s="213"/>
      <c r="B15" s="52" t="s">
        <v>59</v>
      </c>
      <c r="C15" s="53" t="s">
        <v>94</v>
      </c>
      <c r="D15" s="53" t="s">
        <v>94</v>
      </c>
      <c r="E15" s="53" t="s">
        <v>94</v>
      </c>
      <c r="F15" s="53" t="s">
        <v>94</v>
      </c>
      <c r="G15" s="53" t="s">
        <v>94</v>
      </c>
      <c r="H15" s="53" t="s">
        <v>94</v>
      </c>
      <c r="I15" s="53" t="s">
        <v>94</v>
      </c>
      <c r="J15" s="53" t="s">
        <v>94</v>
      </c>
      <c r="K15" s="53" t="s">
        <v>94</v>
      </c>
      <c r="L15" s="53" t="s">
        <v>94</v>
      </c>
      <c r="M15" s="53" t="s">
        <v>94</v>
      </c>
      <c r="N15" s="54" t="s">
        <v>94</v>
      </c>
    </row>
    <row r="16" spans="1:14" s="69" customFormat="1" ht="16.5" customHeight="1">
      <c r="A16" s="213"/>
      <c r="B16" s="57" t="s">
        <v>60</v>
      </c>
      <c r="C16" s="53" t="s">
        <v>95</v>
      </c>
      <c r="D16" s="53" t="s">
        <v>95</v>
      </c>
      <c r="E16" s="53" t="s">
        <v>95</v>
      </c>
      <c r="F16" s="53" t="s">
        <v>95</v>
      </c>
      <c r="G16" s="53" t="s">
        <v>95</v>
      </c>
      <c r="H16" s="53" t="s">
        <v>95</v>
      </c>
      <c r="I16" s="53" t="s">
        <v>95</v>
      </c>
      <c r="J16" s="53" t="s">
        <v>95</v>
      </c>
      <c r="K16" s="53" t="s">
        <v>95</v>
      </c>
      <c r="L16" s="53" t="s">
        <v>95</v>
      </c>
      <c r="M16" s="53" t="s">
        <v>95</v>
      </c>
      <c r="N16" s="54" t="s">
        <v>95</v>
      </c>
    </row>
    <row r="17" spans="1:14" s="69" customFormat="1" ht="16.5" customHeight="1">
      <c r="A17" s="213"/>
      <c r="B17" s="52" t="s">
        <v>13</v>
      </c>
      <c r="C17" s="53" t="s">
        <v>49</v>
      </c>
      <c r="D17" s="53" t="s">
        <v>49</v>
      </c>
      <c r="E17" s="53" t="s">
        <v>49</v>
      </c>
      <c r="F17" s="53" t="s">
        <v>49</v>
      </c>
      <c r="G17" s="53" t="s">
        <v>49</v>
      </c>
      <c r="H17" s="53" t="s">
        <v>49</v>
      </c>
      <c r="I17" s="53" t="s">
        <v>49</v>
      </c>
      <c r="J17" s="53" t="s">
        <v>49</v>
      </c>
      <c r="K17" s="53" t="s">
        <v>49</v>
      </c>
      <c r="L17" s="53" t="s">
        <v>49</v>
      </c>
      <c r="M17" s="53" t="s">
        <v>49</v>
      </c>
      <c r="N17" s="54" t="s">
        <v>49</v>
      </c>
    </row>
    <row r="18" spans="1:14" s="69" customFormat="1" ht="16.5" customHeight="1">
      <c r="A18" s="213"/>
      <c r="B18" s="52" t="s">
        <v>52</v>
      </c>
      <c r="C18" s="58" t="s">
        <v>96</v>
      </c>
      <c r="D18" s="58" t="s">
        <v>96</v>
      </c>
      <c r="E18" s="58" t="s">
        <v>96</v>
      </c>
      <c r="F18" s="58" t="s">
        <v>96</v>
      </c>
      <c r="G18" s="58" t="s">
        <v>96</v>
      </c>
      <c r="H18" s="58" t="s">
        <v>96</v>
      </c>
      <c r="I18" s="58" t="s">
        <v>96</v>
      </c>
      <c r="J18" s="58" t="s">
        <v>96</v>
      </c>
      <c r="K18" s="58" t="s">
        <v>96</v>
      </c>
      <c r="L18" s="58" t="s">
        <v>96</v>
      </c>
      <c r="M18" s="58" t="s">
        <v>96</v>
      </c>
      <c r="N18" s="59" t="s">
        <v>96</v>
      </c>
    </row>
    <row r="19" spans="1:14" s="69" customFormat="1" ht="16.5" customHeight="1">
      <c r="A19" s="214" t="s">
        <v>61</v>
      </c>
      <c r="B19" s="215"/>
      <c r="C19" s="53" t="s">
        <v>97</v>
      </c>
      <c r="D19" s="53" t="s">
        <v>97</v>
      </c>
      <c r="E19" s="53" t="s">
        <v>97</v>
      </c>
      <c r="F19" s="53" t="s">
        <v>97</v>
      </c>
      <c r="G19" s="53" t="s">
        <v>97</v>
      </c>
      <c r="H19" s="53" t="s">
        <v>97</v>
      </c>
      <c r="I19" s="53" t="s">
        <v>97</v>
      </c>
      <c r="J19" s="53" t="s">
        <v>97</v>
      </c>
      <c r="K19" s="53" t="s">
        <v>97</v>
      </c>
      <c r="L19" s="53" t="s">
        <v>97</v>
      </c>
      <c r="M19" s="53" t="s">
        <v>97</v>
      </c>
      <c r="N19" s="54" t="s">
        <v>97</v>
      </c>
    </row>
    <row r="20" spans="1:14" s="69" customFormat="1" ht="16.5" customHeight="1">
      <c r="A20" s="214" t="s">
        <v>62</v>
      </c>
      <c r="B20" s="215"/>
      <c r="C20" s="53" t="s">
        <v>98</v>
      </c>
      <c r="D20" s="53" t="s">
        <v>98</v>
      </c>
      <c r="E20" s="53" t="s">
        <v>98</v>
      </c>
      <c r="F20" s="53" t="s">
        <v>98</v>
      </c>
      <c r="G20" s="53" t="s">
        <v>98</v>
      </c>
      <c r="H20" s="53" t="s">
        <v>98</v>
      </c>
      <c r="I20" s="53" t="s">
        <v>98</v>
      </c>
      <c r="J20" s="53" t="s">
        <v>98</v>
      </c>
      <c r="K20" s="53" t="s">
        <v>98</v>
      </c>
      <c r="L20" s="53" t="s">
        <v>98</v>
      </c>
      <c r="M20" s="53" t="s">
        <v>98</v>
      </c>
      <c r="N20" s="54" t="s">
        <v>98</v>
      </c>
    </row>
    <row r="21" spans="1:14" s="69" customFormat="1" ht="16.5" customHeight="1">
      <c r="A21" s="214" t="s">
        <v>63</v>
      </c>
      <c r="B21" s="215"/>
      <c r="C21" s="53" t="s">
        <v>99</v>
      </c>
      <c r="D21" s="53" t="s">
        <v>99</v>
      </c>
      <c r="E21" s="53" t="s">
        <v>99</v>
      </c>
      <c r="F21" s="53" t="s">
        <v>99</v>
      </c>
      <c r="G21" s="53" t="s">
        <v>99</v>
      </c>
      <c r="H21" s="53" t="s">
        <v>99</v>
      </c>
      <c r="I21" s="53" t="s">
        <v>99</v>
      </c>
      <c r="J21" s="53" t="s">
        <v>99</v>
      </c>
      <c r="K21" s="53" t="s">
        <v>99</v>
      </c>
      <c r="L21" s="53" t="s">
        <v>99</v>
      </c>
      <c r="M21" s="53" t="s">
        <v>99</v>
      </c>
      <c r="N21" s="54" t="s">
        <v>99</v>
      </c>
    </row>
    <row r="22" spans="1:14" s="69" customFormat="1" ht="16.5" customHeight="1">
      <c r="A22" s="231" t="s">
        <v>64</v>
      </c>
      <c r="B22" s="52" t="s">
        <v>65</v>
      </c>
      <c r="C22" s="53" t="s">
        <v>89</v>
      </c>
      <c r="D22" s="53" t="s">
        <v>89</v>
      </c>
      <c r="E22" s="53" t="s">
        <v>89</v>
      </c>
      <c r="F22" s="53" t="s">
        <v>89</v>
      </c>
      <c r="G22" s="53" t="s">
        <v>89</v>
      </c>
      <c r="H22" s="53" t="s">
        <v>89</v>
      </c>
      <c r="I22" s="53" t="s">
        <v>89</v>
      </c>
      <c r="J22" s="53" t="s">
        <v>89</v>
      </c>
      <c r="K22" s="53" t="s">
        <v>89</v>
      </c>
      <c r="L22" s="53" t="s">
        <v>89</v>
      </c>
      <c r="M22" s="53" t="s">
        <v>89</v>
      </c>
      <c r="N22" s="54" t="s">
        <v>89</v>
      </c>
    </row>
    <row r="23" spans="1:14" s="69" customFormat="1" ht="16.5" customHeight="1">
      <c r="A23" s="231"/>
      <c r="B23" s="57" t="s">
        <v>66</v>
      </c>
      <c r="C23" s="53" t="s">
        <v>93</v>
      </c>
      <c r="D23" s="53" t="s">
        <v>93</v>
      </c>
      <c r="E23" s="53" t="s">
        <v>93</v>
      </c>
      <c r="F23" s="53" t="s">
        <v>93</v>
      </c>
      <c r="G23" s="53" t="s">
        <v>93</v>
      </c>
      <c r="H23" s="53" t="s">
        <v>93</v>
      </c>
      <c r="I23" s="53" t="s">
        <v>93</v>
      </c>
      <c r="J23" s="53" t="s">
        <v>93</v>
      </c>
      <c r="K23" s="53" t="s">
        <v>93</v>
      </c>
      <c r="L23" s="53" t="s">
        <v>93</v>
      </c>
      <c r="M23" s="53" t="s">
        <v>93</v>
      </c>
      <c r="N23" s="54" t="s">
        <v>93</v>
      </c>
    </row>
    <row r="24" spans="1:14" s="69" customFormat="1" ht="16.5" customHeight="1">
      <c r="A24" s="231"/>
      <c r="B24" s="52" t="s">
        <v>67</v>
      </c>
      <c r="C24" s="53" t="s">
        <v>56</v>
      </c>
      <c r="D24" s="53" t="s">
        <v>56</v>
      </c>
      <c r="E24" s="53" t="s">
        <v>56</v>
      </c>
      <c r="F24" s="53" t="s">
        <v>56</v>
      </c>
      <c r="G24" s="53" t="s">
        <v>56</v>
      </c>
      <c r="H24" s="53" t="s">
        <v>56</v>
      </c>
      <c r="I24" s="53" t="s">
        <v>56</v>
      </c>
      <c r="J24" s="53" t="s">
        <v>56</v>
      </c>
      <c r="K24" s="53" t="s">
        <v>56</v>
      </c>
      <c r="L24" s="53" t="s">
        <v>56</v>
      </c>
      <c r="M24" s="53" t="s">
        <v>56</v>
      </c>
      <c r="N24" s="54" t="s">
        <v>56</v>
      </c>
    </row>
    <row r="25" spans="1:14" s="69" customFormat="1" ht="16.5" customHeight="1">
      <c r="A25" s="231"/>
      <c r="B25" s="52" t="s">
        <v>68</v>
      </c>
      <c r="C25" s="53" t="s">
        <v>96</v>
      </c>
      <c r="D25" s="53" t="s">
        <v>96</v>
      </c>
      <c r="E25" s="53" t="s">
        <v>96</v>
      </c>
      <c r="F25" s="53" t="s">
        <v>96</v>
      </c>
      <c r="G25" s="55">
        <v>2</v>
      </c>
      <c r="H25" s="55">
        <v>5</v>
      </c>
      <c r="I25" s="55">
        <v>1</v>
      </c>
      <c r="J25" s="55">
        <v>6</v>
      </c>
      <c r="K25" s="55">
        <v>2</v>
      </c>
      <c r="L25" s="55">
        <v>5</v>
      </c>
      <c r="M25" s="55">
        <v>1</v>
      </c>
      <c r="N25" s="56">
        <v>6</v>
      </c>
    </row>
    <row r="26" spans="1:14" s="69" customFormat="1" ht="16.5" customHeight="1">
      <c r="A26" s="231"/>
      <c r="B26" s="57" t="s">
        <v>69</v>
      </c>
      <c r="C26" s="53" t="s">
        <v>100</v>
      </c>
      <c r="D26" s="53" t="s">
        <v>100</v>
      </c>
      <c r="E26" s="53" t="s">
        <v>100</v>
      </c>
      <c r="F26" s="53" t="s">
        <v>100</v>
      </c>
      <c r="G26" s="53" t="s">
        <v>100</v>
      </c>
      <c r="H26" s="53" t="s">
        <v>100</v>
      </c>
      <c r="I26" s="53" t="s">
        <v>100</v>
      </c>
      <c r="J26" s="53" t="s">
        <v>100</v>
      </c>
      <c r="K26" s="53" t="s">
        <v>100</v>
      </c>
      <c r="L26" s="53" t="s">
        <v>100</v>
      </c>
      <c r="M26" s="53" t="s">
        <v>100</v>
      </c>
      <c r="N26" s="54" t="s">
        <v>100</v>
      </c>
    </row>
    <row r="27" spans="1:14" s="69" customFormat="1" ht="16.5" customHeight="1">
      <c r="A27" s="231"/>
      <c r="B27" s="52" t="s">
        <v>13</v>
      </c>
      <c r="C27" s="55">
        <v>7</v>
      </c>
      <c r="D27" s="53" t="s">
        <v>49</v>
      </c>
      <c r="E27" s="55">
        <v>21</v>
      </c>
      <c r="F27" s="55">
        <v>21</v>
      </c>
      <c r="G27" s="55">
        <v>12</v>
      </c>
      <c r="H27" s="55">
        <v>12</v>
      </c>
      <c r="I27" s="55">
        <v>8</v>
      </c>
      <c r="J27" s="55">
        <v>20</v>
      </c>
      <c r="K27" s="55">
        <v>19</v>
      </c>
      <c r="L27" s="55">
        <v>12</v>
      </c>
      <c r="M27" s="55">
        <v>29</v>
      </c>
      <c r="N27" s="56">
        <v>41</v>
      </c>
    </row>
    <row r="28" spans="1:14" s="69" customFormat="1" ht="16.5" customHeight="1">
      <c r="A28" s="231"/>
      <c r="B28" s="52" t="s">
        <v>70</v>
      </c>
      <c r="C28" s="55">
        <f aca="true" t="shared" si="1" ref="C28:N28">SUM(C22:C27)</f>
        <v>7</v>
      </c>
      <c r="D28" s="55">
        <f t="shared" si="1"/>
        <v>0</v>
      </c>
      <c r="E28" s="55">
        <f t="shared" si="1"/>
        <v>21</v>
      </c>
      <c r="F28" s="55">
        <f t="shared" si="1"/>
        <v>21</v>
      </c>
      <c r="G28" s="55">
        <f t="shared" si="1"/>
        <v>14</v>
      </c>
      <c r="H28" s="55">
        <f t="shared" si="1"/>
        <v>17</v>
      </c>
      <c r="I28" s="55">
        <f t="shared" si="1"/>
        <v>9</v>
      </c>
      <c r="J28" s="55">
        <f t="shared" si="1"/>
        <v>26</v>
      </c>
      <c r="K28" s="55">
        <f t="shared" si="1"/>
        <v>21</v>
      </c>
      <c r="L28" s="55">
        <f t="shared" si="1"/>
        <v>17</v>
      </c>
      <c r="M28" s="55">
        <f t="shared" si="1"/>
        <v>30</v>
      </c>
      <c r="N28" s="56">
        <f t="shared" si="1"/>
        <v>47</v>
      </c>
    </row>
    <row r="29" spans="1:14" s="69" customFormat="1" ht="16.5" customHeight="1">
      <c r="A29" s="214" t="s">
        <v>71</v>
      </c>
      <c r="B29" s="215"/>
      <c r="C29" s="53" t="s">
        <v>56</v>
      </c>
      <c r="D29" s="53" t="s">
        <v>56</v>
      </c>
      <c r="E29" s="53" t="s">
        <v>56</v>
      </c>
      <c r="F29" s="53" t="s">
        <v>56</v>
      </c>
      <c r="G29" s="53" t="s">
        <v>56</v>
      </c>
      <c r="H29" s="53" t="s">
        <v>56</v>
      </c>
      <c r="I29" s="53" t="s">
        <v>56</v>
      </c>
      <c r="J29" s="53" t="s">
        <v>56</v>
      </c>
      <c r="K29" s="53" t="s">
        <v>56</v>
      </c>
      <c r="L29" s="53" t="s">
        <v>56</v>
      </c>
      <c r="M29" s="53" t="s">
        <v>56</v>
      </c>
      <c r="N29" s="54" t="s">
        <v>56</v>
      </c>
    </row>
    <row r="30" spans="1:14" s="69" customFormat="1" ht="16.5" customHeight="1">
      <c r="A30" s="214" t="s">
        <v>72</v>
      </c>
      <c r="B30" s="215"/>
      <c r="C30" s="53" t="s">
        <v>49</v>
      </c>
      <c r="D30" s="53" t="s">
        <v>49</v>
      </c>
      <c r="E30" s="53" t="s">
        <v>49</v>
      </c>
      <c r="F30" s="53" t="s">
        <v>49</v>
      </c>
      <c r="G30" s="53" t="s">
        <v>49</v>
      </c>
      <c r="H30" s="53" t="s">
        <v>49</v>
      </c>
      <c r="I30" s="53" t="s">
        <v>49</v>
      </c>
      <c r="J30" s="53" t="s">
        <v>49</v>
      </c>
      <c r="K30" s="53" t="s">
        <v>49</v>
      </c>
      <c r="L30" s="53" t="s">
        <v>49</v>
      </c>
      <c r="M30" s="53" t="s">
        <v>49</v>
      </c>
      <c r="N30" s="54" t="s">
        <v>49</v>
      </c>
    </row>
    <row r="31" spans="1:14" s="69" customFormat="1" ht="16.5" customHeight="1">
      <c r="A31" s="229" t="s">
        <v>73</v>
      </c>
      <c r="B31" s="230"/>
      <c r="C31" s="60">
        <f aca="true" t="shared" si="2" ref="C31:N31">C10+C28</f>
        <v>17</v>
      </c>
      <c r="D31" s="60">
        <f t="shared" si="2"/>
        <v>11</v>
      </c>
      <c r="E31" s="60">
        <f t="shared" si="2"/>
        <v>97</v>
      </c>
      <c r="F31" s="60">
        <f t="shared" si="2"/>
        <v>108</v>
      </c>
      <c r="G31" s="60">
        <f t="shared" si="2"/>
        <v>63</v>
      </c>
      <c r="H31" s="60">
        <f t="shared" si="2"/>
        <v>61</v>
      </c>
      <c r="I31" s="60">
        <f t="shared" si="2"/>
        <v>135</v>
      </c>
      <c r="J31" s="60">
        <f t="shared" si="2"/>
        <v>196</v>
      </c>
      <c r="K31" s="60">
        <f t="shared" si="2"/>
        <v>80</v>
      </c>
      <c r="L31" s="60">
        <f t="shared" si="2"/>
        <v>72</v>
      </c>
      <c r="M31" s="60">
        <f t="shared" si="2"/>
        <v>232</v>
      </c>
      <c r="N31" s="61">
        <f t="shared" si="2"/>
        <v>304</v>
      </c>
    </row>
    <row r="32" spans="1:14" s="46" customFormat="1" ht="15.75" customHeight="1">
      <c r="A32" s="20" t="s">
        <v>74</v>
      </c>
      <c r="B32" s="62"/>
      <c r="C32" s="62"/>
      <c r="D32" s="62"/>
      <c r="E32" s="62"/>
      <c r="F32" s="62"/>
      <c r="G32" s="62"/>
      <c r="H32" s="14"/>
      <c r="I32" s="14"/>
      <c r="J32" s="14"/>
      <c r="K32" s="14"/>
      <c r="L32" s="206" t="s">
        <v>75</v>
      </c>
      <c r="M32" s="206"/>
      <c r="N32" s="206"/>
    </row>
    <row r="33" spans="1:14" s="46" customFormat="1" ht="15.75" customHeight="1">
      <c r="A33" s="11" t="s">
        <v>76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</sheetData>
  <mergeCells count="22">
    <mergeCell ref="L32:N32"/>
    <mergeCell ref="A30:B30"/>
    <mergeCell ref="A31:B31"/>
    <mergeCell ref="A20:B20"/>
    <mergeCell ref="A21:B21"/>
    <mergeCell ref="A22:A28"/>
    <mergeCell ref="A29:B29"/>
    <mergeCell ref="A1:N1"/>
    <mergeCell ref="A4:B6"/>
    <mergeCell ref="C4:F4"/>
    <mergeCell ref="G4:J4"/>
    <mergeCell ref="K4:N4"/>
    <mergeCell ref="C5:C6"/>
    <mergeCell ref="D5:F5"/>
    <mergeCell ref="G5:G6"/>
    <mergeCell ref="J3:N3"/>
    <mergeCell ref="L5:N5"/>
    <mergeCell ref="H5:J5"/>
    <mergeCell ref="K5:K6"/>
    <mergeCell ref="A11:A18"/>
    <mergeCell ref="A19:B19"/>
    <mergeCell ref="A7:A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3"/>
  <sheetViews>
    <sheetView showGridLines="0" workbookViewId="0" topLeftCell="A1">
      <selection activeCell="M42" sqref="M42"/>
    </sheetView>
  </sheetViews>
  <sheetFormatPr defaultColWidth="9.00390625" defaultRowHeight="13.5"/>
  <cols>
    <col min="1" max="2" width="6.625" style="0" customWidth="1"/>
    <col min="3" max="12" width="7.375" style="0" customWidth="1"/>
  </cols>
  <sheetData>
    <row r="1" spans="1:12" ht="21">
      <c r="A1" s="168" t="s">
        <v>77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9" customHeight="1">
      <c r="A2" s="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3.5">
      <c r="A3" s="2"/>
      <c r="B3" s="2"/>
      <c r="C3" s="2"/>
      <c r="D3" s="2"/>
      <c r="E3" s="2"/>
      <c r="F3" s="2"/>
      <c r="G3" s="2"/>
      <c r="H3" s="2"/>
      <c r="I3" s="200" t="s">
        <v>78</v>
      </c>
      <c r="J3" s="200"/>
      <c r="K3" s="200"/>
      <c r="L3" s="200"/>
    </row>
    <row r="4" spans="1:12" ht="19.5" customHeight="1">
      <c r="A4" s="157"/>
      <c r="B4" s="195"/>
      <c r="C4" s="233" t="s">
        <v>79</v>
      </c>
      <c r="D4" s="233"/>
      <c r="E4" s="233" t="s">
        <v>80</v>
      </c>
      <c r="F4" s="233"/>
      <c r="G4" s="233" t="s">
        <v>81</v>
      </c>
      <c r="H4" s="233"/>
      <c r="I4" s="233" t="s">
        <v>82</v>
      </c>
      <c r="J4" s="233"/>
      <c r="K4" s="233" t="s">
        <v>83</v>
      </c>
      <c r="L4" s="201"/>
    </row>
    <row r="5" spans="1:12" ht="19.5" customHeight="1">
      <c r="A5" s="196"/>
      <c r="B5" s="197"/>
      <c r="C5" s="33" t="s">
        <v>84</v>
      </c>
      <c r="D5" s="33" t="s">
        <v>85</v>
      </c>
      <c r="E5" s="33" t="s">
        <v>84</v>
      </c>
      <c r="F5" s="33" t="s">
        <v>85</v>
      </c>
      <c r="G5" s="33" t="s">
        <v>84</v>
      </c>
      <c r="H5" s="33" t="s">
        <v>85</v>
      </c>
      <c r="I5" s="33" t="s">
        <v>84</v>
      </c>
      <c r="J5" s="33" t="s">
        <v>85</v>
      </c>
      <c r="K5" s="33" t="s">
        <v>84</v>
      </c>
      <c r="L5" s="63" t="s">
        <v>85</v>
      </c>
    </row>
    <row r="6" spans="1:12" s="16" customFormat="1" ht="19.5" customHeight="1">
      <c r="A6" s="234" t="s">
        <v>2</v>
      </c>
      <c r="B6" s="235"/>
      <c r="C6" s="64">
        <f aca="true" t="shared" si="0" ref="C6:D11">SUM(K6,I6,G6,E6)</f>
        <v>75</v>
      </c>
      <c r="D6" s="64">
        <f t="shared" si="0"/>
        <v>349</v>
      </c>
      <c r="E6" s="64">
        <v>55</v>
      </c>
      <c r="F6" s="64">
        <v>283</v>
      </c>
      <c r="G6" s="64">
        <v>1</v>
      </c>
      <c r="H6" s="64">
        <v>10</v>
      </c>
      <c r="I6" s="64">
        <v>8</v>
      </c>
      <c r="J6" s="64">
        <v>18</v>
      </c>
      <c r="K6" s="64">
        <v>11</v>
      </c>
      <c r="L6" s="65">
        <v>38</v>
      </c>
    </row>
    <row r="7" spans="1:12" s="16" customFormat="1" ht="19.5" customHeight="1">
      <c r="A7" s="234" t="s">
        <v>3</v>
      </c>
      <c r="B7" s="235"/>
      <c r="C7" s="64">
        <f t="shared" si="0"/>
        <v>67</v>
      </c>
      <c r="D7" s="64">
        <f t="shared" si="0"/>
        <v>277</v>
      </c>
      <c r="E7" s="64">
        <v>53</v>
      </c>
      <c r="F7" s="64">
        <v>238</v>
      </c>
      <c r="G7" s="64" t="s">
        <v>86</v>
      </c>
      <c r="H7" s="64" t="s">
        <v>86</v>
      </c>
      <c r="I7" s="64">
        <v>4</v>
      </c>
      <c r="J7" s="64">
        <v>3</v>
      </c>
      <c r="K7" s="64">
        <v>10</v>
      </c>
      <c r="L7" s="65">
        <v>36</v>
      </c>
    </row>
    <row r="8" spans="1:12" s="16" customFormat="1" ht="19.5" customHeight="1">
      <c r="A8" s="234" t="s">
        <v>4</v>
      </c>
      <c r="B8" s="235"/>
      <c r="C8" s="64">
        <f t="shared" si="0"/>
        <v>56</v>
      </c>
      <c r="D8" s="64">
        <f t="shared" si="0"/>
        <v>218</v>
      </c>
      <c r="E8" s="64">
        <v>32</v>
      </c>
      <c r="F8" s="64">
        <v>132</v>
      </c>
      <c r="G8" s="64">
        <v>2</v>
      </c>
      <c r="H8" s="64">
        <v>17</v>
      </c>
      <c r="I8" s="64">
        <v>6</v>
      </c>
      <c r="J8" s="64">
        <v>7</v>
      </c>
      <c r="K8" s="64">
        <v>16</v>
      </c>
      <c r="L8" s="65">
        <v>62</v>
      </c>
    </row>
    <row r="9" spans="1:12" s="16" customFormat="1" ht="19.5" customHeight="1">
      <c r="A9" s="234" t="s">
        <v>5</v>
      </c>
      <c r="B9" s="235"/>
      <c r="C9" s="64">
        <f t="shared" si="0"/>
        <v>102</v>
      </c>
      <c r="D9" s="64">
        <f t="shared" si="0"/>
        <v>529</v>
      </c>
      <c r="E9" s="64">
        <v>68</v>
      </c>
      <c r="F9" s="64">
        <v>340</v>
      </c>
      <c r="G9" s="64">
        <v>2</v>
      </c>
      <c r="H9" s="64">
        <v>7</v>
      </c>
      <c r="I9" s="64">
        <v>12</v>
      </c>
      <c r="J9" s="64">
        <v>70</v>
      </c>
      <c r="K9" s="64">
        <v>20</v>
      </c>
      <c r="L9" s="65">
        <v>112</v>
      </c>
    </row>
    <row r="10" spans="1:12" s="16" customFormat="1" ht="19.5" customHeight="1">
      <c r="A10" s="238" t="s">
        <v>6</v>
      </c>
      <c r="B10" s="239"/>
      <c r="C10" s="64">
        <f t="shared" si="0"/>
        <v>73</v>
      </c>
      <c r="D10" s="64">
        <f t="shared" si="0"/>
        <v>348</v>
      </c>
      <c r="E10" s="64">
        <v>53</v>
      </c>
      <c r="F10" s="64">
        <v>259</v>
      </c>
      <c r="G10" s="64" t="s">
        <v>86</v>
      </c>
      <c r="H10" s="64" t="s">
        <v>86</v>
      </c>
      <c r="I10" s="64">
        <v>1</v>
      </c>
      <c r="J10" s="64">
        <v>13</v>
      </c>
      <c r="K10" s="64">
        <v>19</v>
      </c>
      <c r="L10" s="65">
        <v>76</v>
      </c>
    </row>
    <row r="11" spans="1:12" s="16" customFormat="1" ht="19.5" customHeight="1">
      <c r="A11" s="236" t="s">
        <v>7</v>
      </c>
      <c r="B11" s="237"/>
      <c r="C11" s="66">
        <f t="shared" si="0"/>
        <v>80</v>
      </c>
      <c r="D11" s="66">
        <f t="shared" si="0"/>
        <v>304</v>
      </c>
      <c r="E11" s="66">
        <v>59</v>
      </c>
      <c r="F11" s="66">
        <v>257</v>
      </c>
      <c r="G11" s="66" t="s">
        <v>86</v>
      </c>
      <c r="H11" s="66" t="s">
        <v>86</v>
      </c>
      <c r="I11" s="66" t="s">
        <v>86</v>
      </c>
      <c r="J11" s="66" t="s">
        <v>171</v>
      </c>
      <c r="K11" s="66">
        <v>21</v>
      </c>
      <c r="L11" s="67">
        <v>47</v>
      </c>
    </row>
    <row r="12" spans="1:12" s="16" customFormat="1" ht="15.75" customHeight="1">
      <c r="A12" s="13"/>
      <c r="B12" s="13"/>
      <c r="C12" s="13"/>
      <c r="D12" s="13"/>
      <c r="E12" s="13"/>
      <c r="F12" s="13"/>
      <c r="G12" s="13"/>
      <c r="H12" s="13"/>
      <c r="I12" s="13"/>
      <c r="J12" s="14"/>
      <c r="K12" s="206" t="s">
        <v>87</v>
      </c>
      <c r="L12" s="206"/>
    </row>
    <row r="13" spans="1:12" ht="13.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</sheetData>
  <mergeCells count="15">
    <mergeCell ref="K12:L12"/>
    <mergeCell ref="A7:B7"/>
    <mergeCell ref="A6:B6"/>
    <mergeCell ref="A4:B5"/>
    <mergeCell ref="A8:B8"/>
    <mergeCell ref="A9:B9"/>
    <mergeCell ref="A11:B11"/>
    <mergeCell ref="A10:B10"/>
    <mergeCell ref="A1:L1"/>
    <mergeCell ref="I4:J4"/>
    <mergeCell ref="K4:L4"/>
    <mergeCell ref="C4:D4"/>
    <mergeCell ref="E4:F4"/>
    <mergeCell ref="G4:H4"/>
    <mergeCell ref="I3:L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H28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5.75390625" style="70" customWidth="1"/>
    <col min="3" max="8" width="12.625" style="70" customWidth="1"/>
    <col min="9" max="16384" width="9.00390625" style="70" customWidth="1"/>
  </cols>
  <sheetData>
    <row r="1" spans="1:8" ht="21" customHeight="1">
      <c r="A1" s="31" t="s">
        <v>101</v>
      </c>
      <c r="B1" s="31"/>
      <c r="C1" s="2"/>
      <c r="D1" s="2"/>
      <c r="E1" s="2"/>
      <c r="F1" s="2"/>
      <c r="G1" s="2"/>
      <c r="H1" s="2"/>
    </row>
    <row r="2" spans="1:8" ht="21" customHeight="1">
      <c r="A2" s="240" t="s">
        <v>102</v>
      </c>
      <c r="B2" s="240"/>
      <c r="C2" s="240"/>
      <c r="D2" s="240"/>
      <c r="E2" s="240"/>
      <c r="F2" s="240"/>
      <c r="G2" s="240"/>
      <c r="H2" s="240"/>
    </row>
    <row r="3" spans="1:8" ht="21" customHeight="1">
      <c r="A3" s="240"/>
      <c r="B3" s="240"/>
      <c r="C3" s="240"/>
      <c r="D3" s="240"/>
      <c r="E3" s="240"/>
      <c r="F3" s="240"/>
      <c r="G3" s="240"/>
      <c r="H3" s="240"/>
    </row>
    <row r="4" spans="1:8" ht="21" customHeight="1">
      <c r="A4" s="240"/>
      <c r="B4" s="240"/>
      <c r="C4" s="240"/>
      <c r="D4" s="240"/>
      <c r="E4" s="240"/>
      <c r="F4" s="240"/>
      <c r="G4" s="240"/>
      <c r="H4" s="240"/>
    </row>
    <row r="5" spans="1:8" ht="13.5">
      <c r="A5" s="3" t="s">
        <v>172</v>
      </c>
      <c r="B5" s="2"/>
      <c r="C5" s="2"/>
      <c r="D5" s="2"/>
      <c r="E5" s="2"/>
      <c r="F5" s="2"/>
      <c r="G5" s="2"/>
      <c r="H5" s="2"/>
    </row>
    <row r="6" spans="1:8" ht="13.5">
      <c r="A6" s="2"/>
      <c r="B6" s="2"/>
      <c r="C6" s="2"/>
      <c r="D6" s="2"/>
      <c r="E6" s="2"/>
      <c r="F6" s="2"/>
      <c r="G6" s="2"/>
      <c r="H6" s="2"/>
    </row>
    <row r="7" spans="1:8" ht="13.5">
      <c r="A7" s="2"/>
      <c r="B7" s="2"/>
      <c r="C7" s="2"/>
      <c r="D7" s="2"/>
      <c r="E7" s="2"/>
      <c r="F7" s="2"/>
      <c r="G7" s="2"/>
      <c r="H7" s="2"/>
    </row>
    <row r="8" spans="1:8" ht="21">
      <c r="A8" s="168" t="s">
        <v>103</v>
      </c>
      <c r="B8" s="168"/>
      <c r="C8" s="168"/>
      <c r="D8" s="168"/>
      <c r="E8" s="168"/>
      <c r="F8" s="168"/>
      <c r="G8" s="168"/>
      <c r="H8" s="168"/>
    </row>
    <row r="9" spans="1:8" ht="13.5">
      <c r="A9" s="2"/>
      <c r="B9" s="2"/>
      <c r="C9" s="2"/>
      <c r="D9" s="3"/>
      <c r="E9" s="71"/>
      <c r="F9" s="71"/>
      <c r="G9" s="71"/>
      <c r="H9" s="71" t="s">
        <v>104</v>
      </c>
    </row>
    <row r="10" spans="1:8" ht="15" customHeight="1">
      <c r="A10" s="243"/>
      <c r="B10" s="244"/>
      <c r="C10" s="169" t="s">
        <v>2</v>
      </c>
      <c r="D10" s="169" t="s">
        <v>3</v>
      </c>
      <c r="E10" s="169" t="s">
        <v>4</v>
      </c>
      <c r="F10" s="169" t="s">
        <v>5</v>
      </c>
      <c r="G10" s="198" t="s">
        <v>6</v>
      </c>
      <c r="H10" s="201" t="s">
        <v>7</v>
      </c>
    </row>
    <row r="11" spans="1:8" ht="15" customHeight="1">
      <c r="A11" s="245"/>
      <c r="B11" s="246"/>
      <c r="C11" s="161"/>
      <c r="D11" s="161"/>
      <c r="E11" s="161"/>
      <c r="F11" s="161"/>
      <c r="G11" s="199"/>
      <c r="H11" s="202"/>
    </row>
    <row r="12" spans="1:8" ht="16.5" customHeight="1">
      <c r="A12" s="164" t="s">
        <v>105</v>
      </c>
      <c r="B12" s="208"/>
      <c r="C12" s="72">
        <v>23</v>
      </c>
      <c r="D12" s="72">
        <f>SUM(D13:D24)/12</f>
        <v>23.399999999999995</v>
      </c>
      <c r="E12" s="73">
        <f>SUM(E13:E24)/12</f>
        <v>23.183333333333326</v>
      </c>
      <c r="F12" s="74">
        <f>SUM(F13:F24)/12</f>
        <v>23.41666666666666</v>
      </c>
      <c r="G12" s="72">
        <v>23.4</v>
      </c>
      <c r="H12" s="75">
        <v>23.1</v>
      </c>
    </row>
    <row r="13" spans="1:8" ht="16.5" customHeight="1">
      <c r="A13" s="241" t="s">
        <v>106</v>
      </c>
      <c r="B13" s="242"/>
      <c r="C13" s="77">
        <v>17.9</v>
      </c>
      <c r="D13" s="77">
        <v>17.7</v>
      </c>
      <c r="E13" s="78">
        <v>17.1</v>
      </c>
      <c r="F13" s="79">
        <v>15.7</v>
      </c>
      <c r="G13" s="77">
        <v>16.8</v>
      </c>
      <c r="H13" s="80">
        <v>16.6</v>
      </c>
    </row>
    <row r="14" spans="1:8" ht="16.5" customHeight="1">
      <c r="A14" s="241" t="s">
        <v>107</v>
      </c>
      <c r="B14" s="242"/>
      <c r="C14" s="77">
        <v>16.2</v>
      </c>
      <c r="D14" s="77">
        <v>18.7</v>
      </c>
      <c r="E14" s="78">
        <v>17.4</v>
      </c>
      <c r="F14" s="79">
        <v>18.1</v>
      </c>
      <c r="G14" s="77">
        <v>17.1</v>
      </c>
      <c r="H14" s="80">
        <v>17.9</v>
      </c>
    </row>
    <row r="15" spans="1:8" ht="16.5" customHeight="1">
      <c r="A15" s="241" t="s">
        <v>108</v>
      </c>
      <c r="B15" s="242"/>
      <c r="C15" s="77">
        <v>18.6</v>
      </c>
      <c r="D15" s="77">
        <v>18.3</v>
      </c>
      <c r="E15" s="78">
        <v>19.6</v>
      </c>
      <c r="F15" s="79">
        <v>18.4</v>
      </c>
      <c r="G15" s="77">
        <v>19.2</v>
      </c>
      <c r="H15" s="80">
        <v>17.2</v>
      </c>
    </row>
    <row r="16" spans="1:8" ht="16.5" customHeight="1">
      <c r="A16" s="241" t="s">
        <v>109</v>
      </c>
      <c r="B16" s="242"/>
      <c r="C16" s="77">
        <v>20.7</v>
      </c>
      <c r="D16" s="77">
        <v>21.2</v>
      </c>
      <c r="E16" s="78">
        <v>22.4</v>
      </c>
      <c r="F16" s="79">
        <v>22.6</v>
      </c>
      <c r="G16" s="77">
        <v>21.9</v>
      </c>
      <c r="H16" s="80">
        <v>21.5</v>
      </c>
    </row>
    <row r="17" spans="1:8" ht="16.5" customHeight="1">
      <c r="A17" s="241" t="s">
        <v>110</v>
      </c>
      <c r="B17" s="242"/>
      <c r="C17" s="77">
        <v>23.1</v>
      </c>
      <c r="D17" s="77">
        <v>23.5</v>
      </c>
      <c r="E17" s="78">
        <v>25.1</v>
      </c>
      <c r="F17" s="79">
        <v>24.4</v>
      </c>
      <c r="G17" s="77">
        <v>25.5</v>
      </c>
      <c r="H17" s="80">
        <v>24.2</v>
      </c>
    </row>
    <row r="18" spans="1:8" ht="16.5" customHeight="1">
      <c r="A18" s="241" t="s">
        <v>111</v>
      </c>
      <c r="B18" s="242"/>
      <c r="C18" s="77">
        <v>27.2</v>
      </c>
      <c r="D18" s="77">
        <v>27.8</v>
      </c>
      <c r="E18" s="78">
        <v>27</v>
      </c>
      <c r="F18" s="79">
        <v>26.6</v>
      </c>
      <c r="G18" s="77">
        <v>26.7</v>
      </c>
      <c r="H18" s="80">
        <v>26.6</v>
      </c>
    </row>
    <row r="19" spans="1:8" ht="16.5" customHeight="1">
      <c r="A19" s="241" t="s">
        <v>112</v>
      </c>
      <c r="B19" s="242"/>
      <c r="C19" s="77">
        <v>28</v>
      </c>
      <c r="D19" s="77">
        <v>29.9</v>
      </c>
      <c r="E19" s="78">
        <v>28.2</v>
      </c>
      <c r="F19" s="79">
        <v>29.9</v>
      </c>
      <c r="G19" s="77">
        <v>28.8</v>
      </c>
      <c r="H19" s="80">
        <v>29.2</v>
      </c>
    </row>
    <row r="20" spans="1:8" ht="16.5" customHeight="1">
      <c r="A20" s="241" t="s">
        <v>113</v>
      </c>
      <c r="B20" s="242"/>
      <c r="C20" s="77">
        <v>27.9</v>
      </c>
      <c r="D20" s="77">
        <v>29.6</v>
      </c>
      <c r="E20" s="78">
        <v>28.7</v>
      </c>
      <c r="F20" s="79">
        <v>29.6</v>
      </c>
      <c r="G20" s="77">
        <v>29</v>
      </c>
      <c r="H20" s="80">
        <v>29</v>
      </c>
    </row>
    <row r="21" spans="1:8" ht="16.5" customHeight="1">
      <c r="A21" s="241" t="s">
        <v>114</v>
      </c>
      <c r="B21" s="242"/>
      <c r="C21" s="77">
        <v>26.3</v>
      </c>
      <c r="D21" s="81">
        <v>27.5</v>
      </c>
      <c r="E21" s="78">
        <v>27.5</v>
      </c>
      <c r="F21" s="82">
        <v>28.5</v>
      </c>
      <c r="G21" s="81">
        <v>27.6</v>
      </c>
      <c r="H21" s="83">
        <v>28.2</v>
      </c>
    </row>
    <row r="22" spans="1:8" ht="16.5" customHeight="1">
      <c r="A22" s="241" t="s">
        <v>115</v>
      </c>
      <c r="B22" s="242"/>
      <c r="C22" s="77">
        <v>26.2</v>
      </c>
      <c r="D22" s="77">
        <v>25.6</v>
      </c>
      <c r="E22" s="84">
        <v>24.7</v>
      </c>
      <c r="F22" s="79">
        <v>24.7</v>
      </c>
      <c r="G22" s="77">
        <v>24.9</v>
      </c>
      <c r="H22" s="80">
        <v>26.2</v>
      </c>
    </row>
    <row r="23" spans="1:8" ht="16.5" customHeight="1">
      <c r="A23" s="241" t="s">
        <v>116</v>
      </c>
      <c r="B23" s="242"/>
      <c r="C23" s="77">
        <v>23.4</v>
      </c>
      <c r="D23" s="77">
        <v>21.8</v>
      </c>
      <c r="E23" s="78">
        <v>21.1</v>
      </c>
      <c r="F23" s="79">
        <v>23.8</v>
      </c>
      <c r="G23" s="77">
        <v>22.6</v>
      </c>
      <c r="H23" s="80">
        <v>22.8</v>
      </c>
    </row>
    <row r="24" spans="1:8" ht="16.5" customHeight="1">
      <c r="A24" s="247" t="s">
        <v>117</v>
      </c>
      <c r="B24" s="248"/>
      <c r="C24" s="86">
        <v>19.9</v>
      </c>
      <c r="D24" s="86">
        <v>19.2</v>
      </c>
      <c r="E24" s="78">
        <v>19.4</v>
      </c>
      <c r="F24" s="87">
        <v>18.7</v>
      </c>
      <c r="G24" s="86">
        <v>20.2</v>
      </c>
      <c r="H24" s="88">
        <v>17.2</v>
      </c>
    </row>
    <row r="25" spans="1:8" s="90" customFormat="1" ht="15.75" customHeight="1">
      <c r="A25" s="20" t="s">
        <v>169</v>
      </c>
      <c r="B25" s="21"/>
      <c r="C25" s="14"/>
      <c r="D25" s="89"/>
      <c r="E25" s="89"/>
      <c r="F25" s="89"/>
      <c r="G25" s="47"/>
      <c r="H25" s="47" t="s">
        <v>173</v>
      </c>
    </row>
    <row r="26" spans="1:8" s="90" customFormat="1" ht="15.75" customHeight="1">
      <c r="A26" s="11" t="s">
        <v>118</v>
      </c>
      <c r="B26" s="13"/>
      <c r="C26" s="13"/>
      <c r="D26" s="13"/>
      <c r="E26" s="13"/>
      <c r="F26" s="13"/>
      <c r="G26" s="13"/>
      <c r="H26" s="13"/>
    </row>
    <row r="27" spans="1:8" ht="13.5">
      <c r="A27" s="68"/>
      <c r="B27" s="68"/>
      <c r="C27" s="68"/>
      <c r="D27" s="68"/>
      <c r="E27" s="68"/>
      <c r="F27" s="68"/>
      <c r="G27" s="68"/>
      <c r="H27" s="68"/>
    </row>
    <row r="28" spans="1:8" ht="13.5">
      <c r="A28" s="68"/>
      <c r="B28" s="68"/>
      <c r="C28" s="68"/>
      <c r="D28" s="68"/>
      <c r="E28" s="68"/>
      <c r="F28" s="68"/>
      <c r="G28" s="68"/>
      <c r="H28" s="68"/>
    </row>
  </sheetData>
  <mergeCells count="22">
    <mergeCell ref="A17:B17"/>
    <mergeCell ref="A18:B18"/>
    <mergeCell ref="A19:B19"/>
    <mergeCell ref="A20:B20"/>
    <mergeCell ref="A16:B16"/>
    <mergeCell ref="G10:G11"/>
    <mergeCell ref="C10:C11"/>
    <mergeCell ref="F10:F11"/>
    <mergeCell ref="A21:B21"/>
    <mergeCell ref="A22:B22"/>
    <mergeCell ref="A23:B23"/>
    <mergeCell ref="A24:B24"/>
    <mergeCell ref="A2:H4"/>
    <mergeCell ref="A13:B13"/>
    <mergeCell ref="A14:B14"/>
    <mergeCell ref="A15:B15"/>
    <mergeCell ref="A12:B12"/>
    <mergeCell ref="D10:D11"/>
    <mergeCell ref="A10:B11"/>
    <mergeCell ref="A8:H8"/>
    <mergeCell ref="E10:E11"/>
    <mergeCell ref="H10:H1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宜野湾市・西原町・中城村任意合併協議会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</dc:creator>
  <cp:keywords/>
  <dc:description/>
  <cp:lastModifiedBy>島袋</cp:lastModifiedBy>
  <cp:lastPrinted>2006-04-14T07:02:39Z</cp:lastPrinted>
  <dcterms:created xsi:type="dcterms:W3CDTF">2006-02-14T23:41:39Z</dcterms:created>
  <dcterms:modified xsi:type="dcterms:W3CDTF">2006-04-14T12:04:04Z</dcterms:modified>
  <cp:category/>
  <cp:version/>
  <cp:contentType/>
  <cp:contentStatus/>
</cp:coreProperties>
</file>