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670" tabRatio="606" activeTab="0"/>
  </bookViews>
  <sheets>
    <sheet name="グラフ" sheetId="1" r:id="rId1"/>
    <sheet name="１．工業の推移 ２．産業中分類～" sheetId="2" r:id="rId2"/>
    <sheet name="３・産業中分類の商店数" sheetId="3" r:id="rId3"/>
    <sheet name="４・商業の推移（卸売・小売業）" sheetId="4" r:id="rId4"/>
    <sheet name="５．産業（大分類）" sheetId="5" r:id="rId5"/>
    <sheet name="５．産業～ その2" sheetId="6" r:id="rId6"/>
    <sheet name="６．産業～事業所数" sheetId="7" r:id="rId7"/>
  </sheets>
  <definedNames/>
  <calcPr fullCalcOnLoad="1"/>
</workbook>
</file>

<file path=xl/comments5.xml><?xml version="1.0" encoding="utf-8"?>
<comments xmlns="http://schemas.openxmlformats.org/spreadsheetml/2006/main">
  <authors>
    <author>pc-4</author>
  </authors>
  <commentList>
    <comment ref="A7" authorId="0">
      <text>
        <r>
          <rPr>
            <sz val="9"/>
            <rFont val="ＭＳ Ｐゴシック"/>
            <family val="3"/>
          </rPr>
          <t>CD-ROM 平成13年事業所・企業統計調査（事業所及び企業に関する集計　都道府県別結果）より。　</t>
        </r>
      </text>
    </comment>
  </commentList>
</comments>
</file>

<file path=xl/comments6.xml><?xml version="1.0" encoding="utf-8"?>
<comments xmlns="http://schemas.openxmlformats.org/spreadsheetml/2006/main">
  <authors>
    <author>pc-4</author>
  </authors>
  <commentList>
    <comment ref="M1" authorId="0">
      <text>
        <r>
          <rPr>
            <sz val="9"/>
            <rFont val="ＭＳ Ｐゴシック"/>
            <family val="3"/>
          </rPr>
          <t>CD－ROM　平成13年事業所・企業統計調査（事業所及び企業に関する集計　都道府県別結果）
より。　</t>
        </r>
      </text>
    </comment>
  </commentList>
</comments>
</file>

<file path=xl/comments7.xml><?xml version="1.0" encoding="utf-8"?>
<comments xmlns="http://schemas.openxmlformats.org/spreadsheetml/2006/main">
  <authors>
    <author>pc-4</author>
  </authors>
  <commentList>
    <comment ref="I2" authorId="0">
      <text>
        <r>
          <rPr>
            <sz val="9"/>
            <rFont val="ＭＳ Ｐゴシック"/>
            <family val="3"/>
          </rPr>
          <t>CD－ROM　平成13年事業所・企業統計調査（事業所及び企業に関する集計　都道府県別結果）
より。　</t>
        </r>
      </text>
    </comment>
  </commentList>
</comments>
</file>

<file path=xl/sharedStrings.xml><?xml version="1.0" encoding="utf-8"?>
<sst xmlns="http://schemas.openxmlformats.org/spreadsheetml/2006/main" count="668" uniqueCount="243">
  <si>
    <t>の 推 移</t>
  </si>
  <si>
    <t>現金給与総額、原材料使用額等、製造品出荷額等</t>
  </si>
  <si>
    <t>工　業</t>
  </si>
  <si>
    <t>１. 工 業</t>
  </si>
  <si>
    <t>　　　　　　各年12月末現在（単位：万円）</t>
  </si>
  <si>
    <t>年次</t>
  </si>
  <si>
    <t>事業所数</t>
  </si>
  <si>
    <t>従事者数</t>
  </si>
  <si>
    <t>現金給与総額</t>
  </si>
  <si>
    <t>原材料</t>
  </si>
  <si>
    <t>製造品出荷額</t>
  </si>
  <si>
    <t>租付加</t>
  </si>
  <si>
    <t>総数</t>
  </si>
  <si>
    <t>１事業所当たり</t>
  </si>
  <si>
    <t>総額</t>
  </si>
  <si>
    <t>従業員1人当たり</t>
  </si>
  <si>
    <t>使用総額</t>
  </si>
  <si>
    <t>総額</t>
  </si>
  <si>
    <t>1事業所当たり</t>
  </si>
  <si>
    <t>従業者1人当たり</t>
  </si>
  <si>
    <t>価値額</t>
  </si>
  <si>
    <t xml:space="preserve">    13 年</t>
  </si>
  <si>
    <t xml:space="preserve">    14 年</t>
  </si>
  <si>
    <t xml:space="preserve">    15 年</t>
  </si>
  <si>
    <t>資料：工業統計調査</t>
  </si>
  <si>
    <t>２. 産業中分類別の事業所数、従業者数</t>
  </si>
  <si>
    <t>産　　　　　　　業</t>
  </si>
  <si>
    <t>従業者数</t>
  </si>
  <si>
    <t>原材料使用額等</t>
  </si>
  <si>
    <t>製造品出荷額等</t>
  </si>
  <si>
    <t>生　産　額</t>
  </si>
  <si>
    <t>減価償却額</t>
  </si>
  <si>
    <t>付加価値額</t>
  </si>
  <si>
    <t>租付加価値額</t>
  </si>
  <si>
    <t>（中　　分　　類）</t>
  </si>
  <si>
    <t>総                  数</t>
  </si>
  <si>
    <t>食料品製造業</t>
  </si>
  <si>
    <t>繊維工業</t>
  </si>
  <si>
    <t>衣服・その他の繊維製品製造業</t>
  </si>
  <si>
    <r>
      <t>木材・木製品製造業</t>
    </r>
    <r>
      <rPr>
        <sz val="8"/>
        <rFont val="ＭＳ 明朝"/>
        <family val="1"/>
      </rPr>
      <t>（家具は除く）</t>
    </r>
  </si>
  <si>
    <t>家具・装備品製造業</t>
  </si>
  <si>
    <t>パルプ・紙・紙加工品製造業</t>
  </si>
  <si>
    <t>化学工業</t>
  </si>
  <si>
    <t>プラッチック製品製造業</t>
  </si>
  <si>
    <t>ゴム製品製造業</t>
  </si>
  <si>
    <t>なめし皮・同製品・毛皮製造業</t>
  </si>
  <si>
    <t>窯業・土石製品製造</t>
  </si>
  <si>
    <t>鉄銅業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</si>
  <si>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</si>
  <si>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</si>
  <si>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</si>
  <si>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</si>
  <si>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</si>
  <si>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</si>
  <si>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</si>
  <si>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</si>
  <si>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</si>
  <si>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パイン缶詰製造業</t>
  </si>
  <si>
    <t>砂糖製造業</t>
  </si>
  <si>
    <t xml:space="preserve">     ：生産額及び付加価値額については従業者30人以上の事業所、減価償却額については従業者10人以下</t>
  </si>
  <si>
    <t>の事業所を除く。</t>
  </si>
  <si>
    <t>　   ：Ｘは秘匿数字（該当事業所が1または2の場合等）</t>
  </si>
  <si>
    <t>商　業</t>
  </si>
  <si>
    <t>　　平成14年6月1日現在（単位：万円）</t>
  </si>
  <si>
    <t>産業分類</t>
  </si>
  <si>
    <t>従業者数　</t>
  </si>
  <si>
    <t>年間商品
販売額</t>
  </si>
  <si>
    <t>商品手持額</t>
  </si>
  <si>
    <t>売場面積
(小売業のみ)</t>
  </si>
  <si>
    <t>年　間　販　売　額</t>
  </si>
  <si>
    <t>駐車場を有する商店</t>
  </si>
  <si>
    <t>計</t>
  </si>
  <si>
    <t>法人</t>
  </si>
  <si>
    <t>個人</t>
  </si>
  <si>
    <t>法人</t>
  </si>
  <si>
    <t>その他</t>
  </si>
  <si>
    <t>1事業所
あたり</t>
  </si>
  <si>
    <t>従業者
１人
あたり</t>
  </si>
  <si>
    <r>
      <t>売場面積</t>
    </r>
    <r>
      <rPr>
        <sz val="9"/>
        <rFont val="ＭＳ 明朝"/>
        <family val="1"/>
      </rPr>
      <t xml:space="preserve">
1㎡
あたり</t>
    </r>
  </si>
  <si>
    <t>専用駐車</t>
  </si>
  <si>
    <t>年間商品</t>
  </si>
  <si>
    <t>単独店</t>
  </si>
  <si>
    <t>支店</t>
  </si>
  <si>
    <t>個人事業主</t>
  </si>
  <si>
    <t>常用</t>
  </si>
  <si>
    <t>収入額</t>
  </si>
  <si>
    <t>場を有す</t>
  </si>
  <si>
    <t>収容台数</t>
  </si>
  <si>
    <t>仕　入　額</t>
  </si>
  <si>
    <t>本　店</t>
  </si>
  <si>
    <t>家族従事者</t>
  </si>
  <si>
    <t>雇用者</t>
  </si>
  <si>
    <t>㎡</t>
  </si>
  <si>
    <t>る商店数</t>
  </si>
  <si>
    <t>総数</t>
  </si>
  <si>
    <t>卸売業計</t>
  </si>
  <si>
    <t>－</t>
  </si>
  <si>
    <t>各種商品卸売業</t>
  </si>
  <si>
    <t>－</t>
  </si>
  <si>
    <t>繊維･衣服等卸売業</t>
  </si>
  <si>
    <t>－</t>
  </si>
  <si>
    <t>飲食料品卸売業</t>
  </si>
  <si>
    <t>－</t>
  </si>
  <si>
    <t>建築材料･鉱物･金属材料等卸売業</t>
  </si>
  <si>
    <t>－</t>
  </si>
  <si>
    <t>機械器具卸売業</t>
  </si>
  <si>
    <t>－</t>
  </si>
  <si>
    <t>その他の卸売業</t>
  </si>
  <si>
    <t>小売業計</t>
  </si>
  <si>
    <t>各種商品小売業</t>
  </si>
  <si>
    <t>織物･衣服･身の回り小売業</t>
  </si>
  <si>
    <t>飲食料品小売業</t>
  </si>
  <si>
    <t>自動車･自転車小売業</t>
  </si>
  <si>
    <t>家具･じゅう器･家庭用機械器具小売業</t>
  </si>
  <si>
    <t>その他の小売業</t>
  </si>
  <si>
    <t>資料：商業統計調査</t>
  </si>
  <si>
    <t>４. 商業の推移（卸売・小売業）</t>
  </si>
  <si>
    <t xml:space="preserve">       （単位：万円）</t>
  </si>
  <si>
    <t>従業者数</t>
  </si>
  <si>
    <t>年間販売額</t>
  </si>
  <si>
    <t>卸売業</t>
  </si>
  <si>
    <t>小売業</t>
  </si>
  <si>
    <t>昭和60年</t>
  </si>
  <si>
    <t>昭和63年</t>
  </si>
  <si>
    <t>平成 3年</t>
  </si>
  <si>
    <t>平成 6年</t>
  </si>
  <si>
    <t>平成 9年</t>
  </si>
  <si>
    <t>平成14年</t>
  </si>
  <si>
    <t>　注：昭和60年は5月1日現在</t>
  </si>
  <si>
    <t xml:space="preserve">   資料：商業統計調査</t>
  </si>
  <si>
    <t>　　　平成3年及び平成6年は7月1日現在</t>
  </si>
  <si>
    <t>　　　平成9年は6月1日現在（平成9年以降は5年毎）</t>
  </si>
  <si>
    <t>　</t>
  </si>
  <si>
    <t>事　業　所</t>
  </si>
  <si>
    <t>５. 産業（大分類）､従業者規模(5区分)別事業所及び従業上の地位</t>
  </si>
  <si>
    <t>　　　(5区分：総数)別従業者数(民営)</t>
  </si>
  <si>
    <t>（その１）</t>
  </si>
  <si>
    <t>平成13年10月1日現在</t>
  </si>
  <si>
    <t>産 業 大 分 類</t>
  </si>
  <si>
    <t>事業</t>
  </si>
  <si>
    <t>うち個人業種･無給家族従業者</t>
  </si>
  <si>
    <t>うち雇用者</t>
  </si>
  <si>
    <t>所数</t>
  </si>
  <si>
    <t>常　用</t>
  </si>
  <si>
    <t>臨　時</t>
  </si>
  <si>
    <t>うち正社員･職員</t>
  </si>
  <si>
    <t>全産業</t>
  </si>
  <si>
    <t>第1次産業</t>
  </si>
  <si>
    <t>農林漁業</t>
  </si>
  <si>
    <t>－</t>
  </si>
  <si>
    <t>第2次産業</t>
  </si>
  <si>
    <t>鉱業</t>
  </si>
  <si>
    <t>－</t>
  </si>
  <si>
    <t>建設業</t>
  </si>
  <si>
    <t>製造業</t>
  </si>
  <si>
    <t>第3次産業</t>
  </si>
  <si>
    <t>電気･ガス･熱供給･水道業</t>
  </si>
  <si>
    <t>運輸・通信業</t>
  </si>
  <si>
    <t>卸売･小売業･飲食業</t>
  </si>
  <si>
    <t>金融・保険業</t>
  </si>
  <si>
    <t>不動産業</t>
  </si>
  <si>
    <t>サービス業</t>
  </si>
  <si>
    <t>公務(他に分類されないもの)</t>
  </si>
  <si>
    <t>－</t>
  </si>
  <si>
    <t>注：日本標準産業分類のうち、｢農業｣、｢林業｣、及び｢漁業｣に属する個人経営の事業所は除く。</t>
  </si>
  <si>
    <t>（その２）</t>
  </si>
  <si>
    <t>1～4人</t>
  </si>
  <si>
    <t>5～9人</t>
  </si>
  <si>
    <t>10～19人</t>
  </si>
  <si>
    <t>20～29人</t>
  </si>
  <si>
    <t>30人以上</t>
  </si>
  <si>
    <t>国,地方公共団体等</t>
  </si>
  <si>
    <t>従業</t>
  </si>
  <si>
    <t>者数</t>
  </si>
  <si>
    <t>資料：事業所統計調査</t>
  </si>
  <si>
    <t>６. 産業（大分類）別、事業所数及び事業者数</t>
  </si>
  <si>
    <t>平成3年</t>
  </si>
  <si>
    <t>平成8年</t>
  </si>
  <si>
    <t>平成11年</t>
  </si>
  <si>
    <t>平成13年</t>
  </si>
  <si>
    <t>者数</t>
  </si>
  <si>
    <t>鉱業</t>
  </si>
  <si>
    <t>－</t>
  </si>
  <si>
    <t>卸売・小売業、飲食店</t>
  </si>
  <si>
    <r>
      <t>公務</t>
    </r>
    <r>
      <rPr>
        <sz val="9"/>
        <rFont val="ＭＳ 明朝"/>
        <family val="1"/>
      </rPr>
      <t>(他に分類されないもの)</t>
    </r>
  </si>
  <si>
    <t>－</t>
  </si>
  <si>
    <t>※平成11年事業所統計調査は､｢簡易調査｣であり､民営事業所を対象としたものである</t>
  </si>
  <si>
    <t>注：日本標準産業分類のうち、「農業」、「林業」及び「漁業」に属する個人経営の</t>
  </si>
  <si>
    <t>　　事業所は除く。</t>
  </si>
  <si>
    <t>　　平成3年、平成11年は7月1日現在、平成8年、平成13年は10月1日現在</t>
  </si>
  <si>
    <t>　平成13年に実施された事業所統計調査によると、事業所数4,341事業所､従業者数28,870人になっている。これを産業別でみると、第1次産業が1次事業所、従業者3人、第2次産業が405事業所、従業者4,207人、 第3次産業が3,935事業所、従業者24,660人となっており、本市の事業所は第3次産業が約90％を占めている。</t>
  </si>
  <si>
    <t xml:space="preserve">公務（他に分類されないもの）
</t>
  </si>
  <si>
    <t>卸売･小売業･飲食業</t>
  </si>
  <si>
    <t>３. 産業中分類別の事業所数、全従業者数(法人･個人別)年間商品販売額、</t>
  </si>
  <si>
    <t>その他の収入額、商店手持額、売場面積、収容台数、年間商品仕入額</t>
  </si>
  <si>
    <t>　平成14年に実施された商業統計調査では事業所数1,185店、従業者数7,132人、年間販売額12,206,403円</t>
  </si>
  <si>
    <t>で、平成9年に実施された調査に比べて事業所数で20店(1.7%)増、従業者数で1,328人(22.94%)増、年間販</t>
  </si>
  <si>
    <t>売額で749,397万円(6.5%)増となっている。卸･小売業別にみると､卸売業では事業所数208店(17.6%)、従</t>
  </si>
  <si>
    <t>業者数2,015人(28.3%)､年間販売額6,563,453万円(53.8%)、小売業では事業所数977店(82.4%)、従業者数</t>
  </si>
  <si>
    <t>5,117人(71.7%）､年間販売額5,642,950万円､（46.2%）となっている。</t>
  </si>
  <si>
    <t>　平成16年に実施された工業統計調査によると、本市の調査対象製造業の事業所は46事業所、従業者859</t>
  </si>
  <si>
    <t>人、製造出荷額466,793万円、従業者1人当たり出荷額543万円となっている。</t>
  </si>
  <si>
    <t>現金給与額</t>
  </si>
  <si>
    <t>平成12 年</t>
  </si>
  <si>
    <t xml:space="preserve">    16 年</t>
  </si>
  <si>
    <t xml:space="preserve">  注 ：平成13年、14年及び16年は従業者3人以下の事業所を除く。</t>
  </si>
  <si>
    <t>飲料・たばこ・飼料製造業</t>
  </si>
  <si>
    <t>X</t>
  </si>
  <si>
    <t>-</t>
  </si>
  <si>
    <t>印刷・同関連産業</t>
  </si>
  <si>
    <t>石油製品・石炭製品製造業</t>
  </si>
  <si>
    <t>　注 ：特定業種に該当しない従業者3人以下の事業所を調査の対象から除く。（平成13年、14年、16年）</t>
  </si>
  <si>
    <t>(全数調査は平成12年、15年)</t>
  </si>
  <si>
    <t>　　　　平成16年12月末現在（単位:万円）</t>
  </si>
  <si>
    <t>１．工　業　の　推　移 （そ の １）</t>
  </si>
  <si>
    <t>２．工　業　の　推　移 （そ の ２）</t>
  </si>
  <si>
    <t>３．商 業 （事業所数） の 推 移</t>
  </si>
  <si>
    <t>　　小 売 業</t>
  </si>
  <si>
    <t>　　卸 売 業</t>
  </si>
  <si>
    <t>４．商 業 （従 業 者 数） の 推 移</t>
  </si>
  <si>
    <t>５．商 業 （年 間 販 売 額） の 推 移</t>
  </si>
  <si>
    <t>６．事　業　所　の　推　移</t>
  </si>
  <si>
    <t>（事業所・企業統計調査）</t>
  </si>
  <si>
    <t>７．産 業 （大 分 類） 別 事 業 所 の 割 合</t>
  </si>
  <si>
    <t>（平成13年 事業所・企業統計調査）</t>
  </si>
  <si>
    <t>１．工業の推移（その１）</t>
  </si>
  <si>
    <t>従業員者数</t>
  </si>
  <si>
    <t>平成12年</t>
  </si>
  <si>
    <t>平成15年</t>
  </si>
  <si>
    <t>平成16年</t>
  </si>
  <si>
    <t>２．工業の推移（その２）</t>
  </si>
  <si>
    <t>製造品出荷額</t>
  </si>
  <si>
    <t>３．商業（商店数）の推移</t>
  </si>
  <si>
    <t>卸売業</t>
  </si>
  <si>
    <t>小売業</t>
  </si>
  <si>
    <t>平成6年</t>
  </si>
  <si>
    <t>平成9年</t>
  </si>
  <si>
    <t>４．商業（従業者数）の推移</t>
  </si>
  <si>
    <t>５．商業（年間販売額）の推移</t>
  </si>
  <si>
    <t>６．事業所の推移（事業所・企業統計調査）</t>
  </si>
  <si>
    <t>従業員数</t>
  </si>
  <si>
    <t>７．産業（大分類）別事業所の割合（平成13年事業所・企業統計調査）</t>
  </si>
  <si>
    <t>卸売・小売業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</si>
</sst>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88" formatCode="#,##0\ "/>
    <numFmt numFmtId="195" formatCode="#,##0\ \ \ \ "/>
    <numFmt numFmtId="199" formatCode="#,##0\ \ \ \ \ _ "/>
    <numFmt numFmtId="200" formatCode="#,##0\ \ \ \ \ \ "/>
    <numFmt numFmtId="201" formatCode="#,##0\ \ \ \ \ \ \ "/>
    <numFmt numFmtId="202" formatCode="#,##0\ \ \ \ _ "/>
    <numFmt numFmtId="203" formatCode="#,##0\ \ \ _ "/>
    <numFmt numFmtId="204" formatCode="0.0%"/>
    <numFmt numFmtId="223" formatCode="#,##0;&quot;△ &quot;#,##0"/>
    <numFmt numFmtId="258" formatCode="#,##0&quot;軒&quot;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8.8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.5"/>
      <name val="ＭＳ ゴシック"/>
      <family val="3"/>
    </font>
    <font>
      <sz val="10.5"/>
      <name val="ＭＳ ゴシック"/>
      <family val="3"/>
    </font>
    <font>
      <sz val="8.7"/>
      <name val="ＭＳ 明朝"/>
      <family val="1"/>
    </font>
    <font>
      <sz val="9"/>
      <name val="ＭＳ Ｐゴシック"/>
      <family val="3"/>
    </font>
    <font>
      <sz val="7"/>
      <name val="ＭＳ 明朝"/>
      <family val="1"/>
    </font>
    <font>
      <sz val="6.5"/>
      <name val="ＭＳ 明朝"/>
      <family val="1"/>
    </font>
    <font>
      <sz val="9"/>
      <name val="ＭＳ ゴシック"/>
      <family val="3"/>
    </font>
    <font>
      <b/>
      <sz val="14"/>
      <name val="ＭＳ Ｐゴシック"/>
      <family val="3"/>
    </font>
    <font>
      <sz val="11"/>
      <color indexed="9"/>
      <name val="ＭＳ ゴシック"/>
      <family val="3"/>
    </font>
    <font>
      <sz val="9"/>
      <color indexed="9"/>
      <name val="ＭＳ ゴシック"/>
      <family val="3"/>
    </font>
    <font>
      <sz val="9.25"/>
      <name val="ＭＳ 明朝"/>
      <family val="1"/>
    </font>
    <font>
      <sz val="11.25"/>
      <name val="ＭＳ 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>
        <color indexed="63"/>
      </bottom>
      <diagonal style="hair"/>
    </border>
    <border diagonalDown="1">
      <left style="thin"/>
      <right style="hair"/>
      <top>
        <color indexed="63"/>
      </top>
      <bottom style="hair"/>
      <diagonal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distributed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distributed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distributed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distributed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distributed" vertical="center"/>
    </xf>
    <xf numFmtId="0" fontId="8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distributed" vertical="center"/>
    </xf>
    <xf numFmtId="38" fontId="12" fillId="0" borderId="5" xfId="17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38" fontId="12" fillId="0" borderId="6" xfId="17" applyFont="1" applyBorder="1" applyAlignment="1">
      <alignment vertical="center"/>
    </xf>
    <xf numFmtId="0" fontId="0" fillId="0" borderId="0" xfId="0" applyFont="1" applyAlignment="1">
      <alignment vertical="center"/>
    </xf>
    <xf numFmtId="0" fontId="12" fillId="0" borderId="6" xfId="0" applyFont="1" applyBorder="1" applyAlignment="1">
      <alignment vertical="center"/>
    </xf>
    <xf numFmtId="38" fontId="12" fillId="0" borderId="5" xfId="17" applyFont="1" applyBorder="1" applyAlignment="1">
      <alignment horizontal="right" vertical="center"/>
    </xf>
    <xf numFmtId="38" fontId="12" fillId="0" borderId="6" xfId="17" applyFont="1" applyBorder="1" applyAlignment="1">
      <alignment horizontal="right" vertical="center"/>
    </xf>
    <xf numFmtId="0" fontId="13" fillId="0" borderId="9" xfId="0" applyFont="1" applyBorder="1" applyAlignment="1">
      <alignment horizontal="distributed" vertical="center"/>
    </xf>
    <xf numFmtId="0" fontId="12" fillId="0" borderId="5" xfId="17" applyNumberFormat="1" applyFont="1" applyBorder="1" applyAlignment="1">
      <alignment vertical="center"/>
    </xf>
    <xf numFmtId="0" fontId="10" fillId="0" borderId="9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38" fontId="12" fillId="0" borderId="11" xfId="17" applyFont="1" applyBorder="1" applyAlignment="1">
      <alignment vertical="center"/>
    </xf>
    <xf numFmtId="38" fontId="12" fillId="0" borderId="12" xfId="17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distributed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15" fillId="0" borderId="9" xfId="0" applyFont="1" applyBorder="1" applyAlignment="1">
      <alignment horizontal="distributed" vertical="center"/>
    </xf>
    <xf numFmtId="38" fontId="12" fillId="0" borderId="18" xfId="17" applyFont="1" applyBorder="1" applyAlignment="1">
      <alignment vertical="center"/>
    </xf>
    <xf numFmtId="38" fontId="12" fillId="0" borderId="20" xfId="17" applyFont="1" applyBorder="1" applyAlignment="1">
      <alignment vertical="center"/>
    </xf>
    <xf numFmtId="38" fontId="12" fillId="0" borderId="21" xfId="17" applyFont="1" applyBorder="1" applyAlignment="1">
      <alignment vertical="center"/>
    </xf>
    <xf numFmtId="0" fontId="7" fillId="0" borderId="9" xfId="0" applyFont="1" applyBorder="1" applyAlignment="1">
      <alignment horizontal="distributed" vertical="center"/>
    </xf>
    <xf numFmtId="38" fontId="12" fillId="0" borderId="11" xfId="17" applyFont="1" applyBorder="1" applyAlignment="1">
      <alignment horizontal="right" vertical="center"/>
    </xf>
    <xf numFmtId="38" fontId="12" fillId="0" borderId="12" xfId="17" applyFont="1" applyBorder="1" applyAlignment="1">
      <alignment horizontal="right" vertical="center"/>
    </xf>
    <xf numFmtId="0" fontId="8" fillId="0" borderId="20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38" fontId="12" fillId="0" borderId="17" xfId="17" applyFont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5" xfId="17" applyNumberFormat="1" applyFont="1" applyBorder="1" applyAlignment="1">
      <alignment horizontal="right" vertical="center"/>
    </xf>
    <xf numFmtId="38" fontId="12" fillId="0" borderId="21" xfId="17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5" fillId="0" borderId="5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3" fontId="16" fillId="0" borderId="5" xfId="0" applyNumberFormat="1" applyFont="1" applyBorder="1" applyAlignment="1">
      <alignment vertical="center"/>
    </xf>
    <xf numFmtId="3" fontId="16" fillId="0" borderId="17" xfId="0" applyNumberFormat="1" applyFont="1" applyBorder="1" applyAlignment="1">
      <alignment vertical="center"/>
    </xf>
    <xf numFmtId="3" fontId="16" fillId="0" borderId="18" xfId="0" applyNumberFormat="1" applyFont="1" applyBorder="1" applyAlignment="1">
      <alignment vertical="center"/>
    </xf>
    <xf numFmtId="3" fontId="16" fillId="0" borderId="20" xfId="0" applyNumberFormat="1" applyFont="1" applyBorder="1" applyAlignment="1">
      <alignment vertical="center"/>
    </xf>
    <xf numFmtId="3" fontId="17" fillId="0" borderId="5" xfId="0" applyNumberFormat="1" applyFont="1" applyBorder="1" applyAlignment="1">
      <alignment vertical="center"/>
    </xf>
    <xf numFmtId="3" fontId="17" fillId="0" borderId="21" xfId="0" applyNumberFormat="1" applyFont="1" applyBorder="1" applyAlignment="1">
      <alignment vertical="center"/>
    </xf>
    <xf numFmtId="3" fontId="17" fillId="0" borderId="6" xfId="0" applyNumberFormat="1" applyFont="1" applyBorder="1" applyAlignment="1">
      <alignment vertical="center"/>
    </xf>
    <xf numFmtId="3" fontId="16" fillId="0" borderId="21" xfId="0" applyNumberFormat="1" applyFont="1" applyBorder="1" applyAlignment="1">
      <alignment vertical="center"/>
    </xf>
    <xf numFmtId="3" fontId="16" fillId="0" borderId="6" xfId="0" applyNumberFormat="1" applyFont="1" applyBorder="1" applyAlignment="1">
      <alignment vertical="center"/>
    </xf>
    <xf numFmtId="3" fontId="17" fillId="0" borderId="5" xfId="0" applyNumberFormat="1" applyFont="1" applyBorder="1" applyAlignment="1">
      <alignment horizontal="right" vertical="center"/>
    </xf>
    <xf numFmtId="3" fontId="17" fillId="0" borderId="21" xfId="0" applyNumberFormat="1" applyFont="1" applyBorder="1" applyAlignment="1">
      <alignment horizontal="right" vertical="center"/>
    </xf>
    <xf numFmtId="3" fontId="17" fillId="0" borderId="6" xfId="0" applyNumberFormat="1" applyFont="1" applyBorder="1" applyAlignment="1">
      <alignment horizontal="right" vertical="center"/>
    </xf>
    <xf numFmtId="3" fontId="17" fillId="0" borderId="11" xfId="0" applyNumberFormat="1" applyFont="1" applyBorder="1" applyAlignment="1">
      <alignment vertical="center"/>
    </xf>
    <xf numFmtId="3" fontId="17" fillId="0" borderId="11" xfId="0" applyNumberFormat="1" applyFont="1" applyBorder="1" applyAlignment="1">
      <alignment horizontal="right" vertical="center"/>
    </xf>
    <xf numFmtId="3" fontId="17" fillId="0" borderId="12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7" fillId="0" borderId="23" xfId="0" applyFont="1" applyFill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200" fontId="9" fillId="0" borderId="18" xfId="0" applyNumberFormat="1" applyFont="1" applyBorder="1" applyAlignment="1">
      <alignment vertical="center"/>
    </xf>
    <xf numFmtId="199" fontId="9" fillId="0" borderId="18" xfId="0" applyNumberFormat="1" applyFont="1" applyBorder="1" applyAlignment="1">
      <alignment vertical="center"/>
    </xf>
    <xf numFmtId="201" fontId="9" fillId="0" borderId="18" xfId="0" applyNumberFormat="1" applyFont="1" applyBorder="1" applyAlignment="1">
      <alignment vertical="center"/>
    </xf>
    <xf numFmtId="202" fontId="9" fillId="0" borderId="18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200" fontId="9" fillId="0" borderId="11" xfId="0" applyNumberFormat="1" applyFont="1" applyBorder="1" applyAlignment="1">
      <alignment vertical="center"/>
    </xf>
    <xf numFmtId="199" fontId="9" fillId="0" borderId="11" xfId="0" applyNumberFormat="1" applyFont="1" applyBorder="1" applyAlignment="1">
      <alignment vertical="center"/>
    </xf>
    <xf numFmtId="201" fontId="9" fillId="0" borderId="11" xfId="0" applyNumberFormat="1" applyFont="1" applyBorder="1" applyAlignment="1">
      <alignment vertical="center"/>
    </xf>
    <xf numFmtId="195" fontId="9" fillId="0" borderId="11" xfId="0" applyNumberFormat="1" applyFont="1" applyBorder="1" applyAlignment="1">
      <alignment vertical="center"/>
    </xf>
    <xf numFmtId="203" fontId="9" fillId="0" borderId="11" xfId="0" applyNumberFormat="1" applyFont="1" applyBorder="1" applyAlignment="1">
      <alignment vertical="center"/>
    </xf>
    <xf numFmtId="202" fontId="9" fillId="0" borderId="11" xfId="0" applyNumberFormat="1" applyFont="1" applyBorder="1" applyAlignment="1">
      <alignment vertical="center"/>
    </xf>
    <xf numFmtId="195" fontId="9" fillId="0" borderId="12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200" fontId="9" fillId="0" borderId="5" xfId="0" applyNumberFormat="1" applyFont="1" applyBorder="1" applyAlignment="1">
      <alignment vertical="center"/>
    </xf>
    <xf numFmtId="199" fontId="9" fillId="0" borderId="5" xfId="0" applyNumberFormat="1" applyFont="1" applyBorder="1" applyAlignment="1">
      <alignment vertical="center"/>
    </xf>
    <xf numFmtId="201" fontId="9" fillId="0" borderId="5" xfId="0" applyNumberFormat="1" applyFont="1" applyBorder="1" applyAlignment="1">
      <alignment vertical="center"/>
    </xf>
    <xf numFmtId="195" fontId="9" fillId="0" borderId="5" xfId="0" applyNumberFormat="1" applyFont="1" applyBorder="1" applyAlignment="1">
      <alignment vertical="center"/>
    </xf>
    <xf numFmtId="203" fontId="9" fillId="0" borderId="5" xfId="0" applyNumberFormat="1" applyFont="1" applyBorder="1" applyAlignment="1">
      <alignment vertical="center"/>
    </xf>
    <xf numFmtId="202" fontId="9" fillId="0" borderId="5" xfId="0" applyNumberFormat="1" applyFont="1" applyBorder="1" applyAlignment="1">
      <alignment vertical="center"/>
    </xf>
    <xf numFmtId="195" fontId="9" fillId="0" borderId="6" xfId="0" applyNumberFormat="1" applyFont="1" applyBorder="1" applyAlignment="1">
      <alignment vertical="center"/>
    </xf>
    <xf numFmtId="188" fontId="12" fillId="0" borderId="18" xfId="17" applyNumberFormat="1" applyFont="1" applyBorder="1" applyAlignment="1">
      <alignment horizontal="right" vertical="center"/>
    </xf>
    <xf numFmtId="3" fontId="12" fillId="0" borderId="18" xfId="17" applyNumberFormat="1" applyFont="1" applyBorder="1" applyAlignment="1">
      <alignment horizontal="right" vertical="center"/>
    </xf>
    <xf numFmtId="3" fontId="12" fillId="0" borderId="20" xfId="17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176" fontId="12" fillId="0" borderId="11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3" fontId="12" fillId="0" borderId="12" xfId="0" applyNumberFormat="1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176" fontId="12" fillId="0" borderId="5" xfId="0" applyNumberFormat="1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7" fillId="0" borderId="9" xfId="0" applyFont="1" applyBorder="1" applyAlignment="1">
      <alignment horizontal="distributed" vertical="center" shrinkToFit="1"/>
    </xf>
    <xf numFmtId="0" fontId="20" fillId="0" borderId="9" xfId="0" applyFont="1" applyBorder="1" applyAlignment="1">
      <alignment horizontal="distributed" vertical="center"/>
    </xf>
    <xf numFmtId="0" fontId="21" fillId="0" borderId="1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5" fillId="0" borderId="3" xfId="0" applyFont="1" applyBorder="1" applyAlignment="1">
      <alignment horizontal="distributed" vertical="center"/>
    </xf>
    <xf numFmtId="223" fontId="9" fillId="0" borderId="1" xfId="21" applyNumberFormat="1" applyFont="1" applyBorder="1" applyAlignment="1">
      <alignment horizontal="right" vertical="center"/>
      <protection/>
    </xf>
    <xf numFmtId="223" fontId="9" fillId="0" borderId="2" xfId="21" applyNumberFormat="1" applyFont="1" applyBorder="1" applyAlignment="1">
      <alignment horizontal="right" vertical="center"/>
      <protection/>
    </xf>
    <xf numFmtId="223" fontId="9" fillId="0" borderId="24" xfId="21" applyNumberFormat="1" applyFont="1" applyBorder="1" applyAlignment="1">
      <alignment horizontal="right" vertical="center"/>
      <protection/>
    </xf>
    <xf numFmtId="223" fontId="9" fillId="0" borderId="25" xfId="21" applyNumberFormat="1" applyFont="1" applyBorder="1" applyAlignment="1">
      <alignment horizontal="right" vertical="center"/>
      <protection/>
    </xf>
    <xf numFmtId="49" fontId="22" fillId="0" borderId="0" xfId="21" applyNumberFormat="1" applyFont="1" applyBorder="1" applyAlignment="1">
      <alignment/>
      <protection/>
    </xf>
    <xf numFmtId="0" fontId="5" fillId="0" borderId="1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8" fillId="0" borderId="27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8" fillId="0" borderId="28" xfId="0" applyFont="1" applyBorder="1" applyAlignment="1">
      <alignment horizontal="center" vertical="center"/>
    </xf>
    <xf numFmtId="0" fontId="8" fillId="0" borderId="3" xfId="0" applyFont="1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8" fillId="0" borderId="31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7" fillId="0" borderId="32" xfId="0" applyFont="1" applyBorder="1" applyAlignment="1">
      <alignment horizontal="right"/>
    </xf>
    <xf numFmtId="0" fontId="8" fillId="0" borderId="29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27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33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34" xfId="0" applyFont="1" applyBorder="1" applyAlignment="1">
      <alignment horizontal="center" vertical="center"/>
    </xf>
    <xf numFmtId="0" fontId="8" fillId="0" borderId="7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distributed" wrapText="1"/>
    </xf>
    <xf numFmtId="0" fontId="8" fillId="0" borderId="1" xfId="0" applyFont="1" applyBorder="1" applyAlignment="1">
      <alignment horizontal="distributed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14" fillId="0" borderId="0" xfId="0" applyFont="1" applyAlignment="1">
      <alignment horizontal="right" shrinkToFit="1"/>
    </xf>
    <xf numFmtId="0" fontId="14" fillId="0" borderId="0" xfId="0" applyFont="1" applyAlignment="1">
      <alignment horizontal="left"/>
    </xf>
    <xf numFmtId="0" fontId="11" fillId="0" borderId="29" xfId="0" applyFont="1" applyBorder="1" applyAlignment="1">
      <alignment horizontal="distributed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34" xfId="0" applyFont="1" applyBorder="1" applyAlignment="1">
      <alignment horizontal="distributed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13" xfId="0" applyFont="1" applyBorder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8" fillId="0" borderId="30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8" fillId="0" borderId="0" xfId="0" applyFont="1" applyAlignment="1">
      <alignment vertical="distributed" wrapText="1"/>
    </xf>
    <xf numFmtId="0" fontId="0" fillId="0" borderId="0" xfId="0" applyAlignment="1">
      <alignment vertical="distributed" wrapText="1"/>
    </xf>
    <xf numFmtId="0" fontId="8" fillId="0" borderId="3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5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14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6" xfId="0" applyFont="1" applyBorder="1" applyAlignment="1">
      <alignment horizontal="distributed" vertical="center"/>
    </xf>
    <xf numFmtId="0" fontId="8" fillId="0" borderId="37" xfId="0" applyFont="1" applyBorder="1" applyAlignment="1">
      <alignment horizontal="distributed" vertical="center"/>
    </xf>
    <xf numFmtId="0" fontId="8" fillId="0" borderId="38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10" fillId="0" borderId="36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distributed"/>
    </xf>
    <xf numFmtId="0" fontId="5" fillId="0" borderId="40" xfId="0" applyFont="1" applyBorder="1" applyAlignment="1">
      <alignment horizontal="left" vertical="distributed"/>
    </xf>
    <xf numFmtId="0" fontId="5" fillId="0" borderId="41" xfId="0" applyFont="1" applyBorder="1" applyAlignment="1">
      <alignment horizontal="left" vertical="distributed"/>
    </xf>
    <xf numFmtId="38" fontId="23" fillId="0" borderId="0" xfId="17" applyFont="1" applyAlignment="1">
      <alignment horizontal="center" vertical="center"/>
    </xf>
    <xf numFmtId="38" fontId="9" fillId="0" borderId="0" xfId="17" applyFont="1" applyAlignment="1">
      <alignment vertical="center"/>
    </xf>
    <xf numFmtId="38" fontId="9" fillId="0" borderId="0" xfId="17" applyFont="1" applyAlignment="1">
      <alignment horizontal="center" vertical="center"/>
    </xf>
    <xf numFmtId="38" fontId="5" fillId="0" borderId="0" xfId="17" applyFont="1" applyAlignment="1">
      <alignment vertical="center"/>
    </xf>
    <xf numFmtId="38" fontId="9" fillId="0" borderId="0" xfId="17" applyFont="1" applyFill="1" applyAlignment="1">
      <alignment vertical="center"/>
    </xf>
    <xf numFmtId="38" fontId="5" fillId="0" borderId="0" xfId="17" applyFont="1" applyAlignment="1">
      <alignment horizontal="center" vertical="center"/>
    </xf>
    <xf numFmtId="38" fontId="24" fillId="0" borderId="0" xfId="17" applyFont="1" applyBorder="1" applyAlignment="1">
      <alignment vertical="center"/>
    </xf>
    <xf numFmtId="38" fontId="25" fillId="0" borderId="0" xfId="17" applyFont="1" applyBorder="1" applyAlignment="1">
      <alignment vertical="center"/>
    </xf>
    <xf numFmtId="258" fontId="24" fillId="0" borderId="0" xfId="17" applyNumberFormat="1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（単位：軒）</a:t>
            </a:r>
          </a:p>
        </c:rich>
      </c:tx>
      <c:layout>
        <c:manualLayout>
          <c:xMode val="factor"/>
          <c:yMode val="factor"/>
          <c:x val="-0.435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5"/>
          <c:w val="1"/>
          <c:h val="0.9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グラフ!$B$199</c:f>
              <c:strCache>
                <c:ptCount val="1"/>
                <c:pt idx="0">
                  <c:v>事業所数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グラフ!$A$200:$A$205</c:f>
              <c:strCache/>
            </c:strRef>
          </c:cat>
          <c:val>
            <c:numRef>
              <c:f>グラフ!$B$200:$B$205</c:f>
              <c:numCache/>
            </c:numRef>
          </c:val>
        </c:ser>
        <c:gapWidth val="70"/>
        <c:axId val="63081890"/>
        <c:axId val="30866099"/>
      </c:barChart>
      <c:lineChart>
        <c:grouping val="standard"/>
        <c:varyColors val="0"/>
        <c:ser>
          <c:idx val="0"/>
          <c:order val="1"/>
          <c:tx>
            <c:strRef>
              <c:f>グラフ!$C$199</c:f>
              <c:strCache>
                <c:ptCount val="1"/>
                <c:pt idx="0">
                  <c:v>従業員者数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グラフ!$A$200:$A$205</c:f>
              <c:strCache/>
            </c:strRef>
          </c:cat>
          <c:val>
            <c:numRef>
              <c:f>グラフ!$C$200:$C$205</c:f>
              <c:numCache/>
            </c:numRef>
          </c:val>
          <c:smooth val="0"/>
        </c:ser>
        <c:axId val="9359436"/>
        <c:axId val="17126061"/>
      </c:lineChart>
      <c:catAx>
        <c:axId val="63081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（単位：百人）</a:t>
                </a:r>
              </a:p>
            </c:rich>
          </c:tx>
          <c:layout>
            <c:manualLayout>
              <c:xMode val="factor"/>
              <c:yMode val="factor"/>
              <c:x val="0.2625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866099"/>
        <c:crosses val="autoZero"/>
        <c:auto val="0"/>
        <c:lblOffset val="100"/>
        <c:noMultiLvlLbl val="0"/>
      </c:catAx>
      <c:valAx>
        <c:axId val="308660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081890"/>
        <c:crossesAt val="1"/>
        <c:crossBetween val="between"/>
        <c:dispUnits/>
      </c:valAx>
      <c:catAx>
        <c:axId val="9359436"/>
        <c:scaling>
          <c:orientation val="minMax"/>
        </c:scaling>
        <c:axPos val="b"/>
        <c:delete val="1"/>
        <c:majorTickMark val="in"/>
        <c:minorTickMark val="none"/>
        <c:tickLblPos val="nextTo"/>
        <c:crossAx val="17126061"/>
        <c:crosses val="autoZero"/>
        <c:auto val="0"/>
        <c:lblOffset val="100"/>
        <c:noMultiLvlLbl val="0"/>
      </c:catAx>
      <c:valAx>
        <c:axId val="171260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35943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（単位：億円）</a:t>
            </a:r>
          </a:p>
        </c:rich>
      </c:tx>
      <c:layout>
        <c:manualLayout>
          <c:xMode val="factor"/>
          <c:yMode val="factor"/>
          <c:x val="-0.421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5"/>
          <c:w val="1"/>
          <c:h val="0.9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グラフ!$B$208</c:f>
              <c:strCache>
                <c:ptCount val="1"/>
                <c:pt idx="0">
                  <c:v>製造品出荷額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グラフ!$A$209:$A$214</c:f>
              <c:strCache/>
            </c:strRef>
          </c:cat>
          <c:val>
            <c:numRef>
              <c:f>グラフ!$B$209:$B$214</c:f>
              <c:numCache/>
            </c:numRef>
          </c:val>
        </c:ser>
        <c:gapWidth val="70"/>
        <c:axId val="19916822"/>
        <c:axId val="45033671"/>
      </c:barChart>
      <c:lineChart>
        <c:grouping val="standard"/>
        <c:varyColors val="0"/>
        <c:ser>
          <c:idx val="0"/>
          <c:order val="1"/>
          <c:tx>
            <c:strRef>
              <c:f>グラフ!$C$208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グラフ!$C$209:$C$214</c:f>
              <c:numCache/>
            </c:numRef>
          </c:val>
          <c:smooth val="0"/>
        </c:ser>
        <c:axId val="2649856"/>
        <c:axId val="23848705"/>
      </c:lineChart>
      <c:catAx>
        <c:axId val="199168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033671"/>
        <c:crosses val="autoZero"/>
        <c:auto val="0"/>
        <c:lblOffset val="100"/>
        <c:noMultiLvlLbl val="0"/>
      </c:catAx>
      <c:valAx>
        <c:axId val="45033671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crossAx val="19916822"/>
        <c:crossesAt val="1"/>
        <c:crossBetween val="between"/>
        <c:dispUnits/>
        <c:majorUnit val="20"/>
        <c:minorUnit val="4"/>
      </c:valAx>
      <c:catAx>
        <c:axId val="2649856"/>
        <c:scaling>
          <c:orientation val="minMax"/>
        </c:scaling>
        <c:axPos val="b"/>
        <c:delete val="1"/>
        <c:majorTickMark val="in"/>
        <c:minorTickMark val="none"/>
        <c:tickLblPos val="nextTo"/>
        <c:crossAx val="23848705"/>
        <c:crosses val="autoZero"/>
        <c:auto val="0"/>
        <c:lblOffset val="100"/>
        <c:noMultiLvlLbl val="0"/>
      </c:catAx>
      <c:valAx>
        <c:axId val="23848705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crossAx val="2649856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（単位：百店）</a:t>
            </a:r>
          </a:p>
        </c:rich>
      </c:tx>
      <c:layout>
        <c:manualLayout>
          <c:xMode val="factor"/>
          <c:yMode val="factor"/>
          <c:x val="-0.426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"/>
          <c:w val="1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グラフ!$B$217</c:f>
              <c:strCache>
                <c:ptCount val="1"/>
                <c:pt idx="0">
                  <c:v>卸売業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グラフ!$A$218:$A$222</c:f>
              <c:strCache/>
            </c:strRef>
          </c:cat>
          <c:val>
            <c:numRef>
              <c:f>グラフ!$B$218:$B$222</c:f>
              <c:numCache/>
            </c:numRef>
          </c:val>
        </c:ser>
        <c:ser>
          <c:idx val="1"/>
          <c:order val="1"/>
          <c:tx>
            <c:strRef>
              <c:f>グラフ!$C$217</c:f>
              <c:strCache>
                <c:ptCount val="1"/>
                <c:pt idx="0">
                  <c:v>小売業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グラフ!$A$218:$A$222</c:f>
              <c:strCache/>
            </c:strRef>
          </c:cat>
          <c:val>
            <c:numRef>
              <c:f>グラフ!$C$218:$C$222</c:f>
              <c:numCache/>
            </c:numRef>
          </c:val>
        </c:ser>
        <c:gapWidth val="70"/>
        <c:axId val="13311754"/>
        <c:axId val="52696923"/>
      </c:barChart>
      <c:catAx>
        <c:axId val="133117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696923"/>
        <c:crosses val="autoZero"/>
        <c:auto val="1"/>
        <c:lblOffset val="100"/>
        <c:noMultiLvlLbl val="0"/>
      </c:catAx>
      <c:valAx>
        <c:axId val="526969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3117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（単位：千人）</a:t>
            </a:r>
          </a:p>
        </c:rich>
      </c:tx>
      <c:layout>
        <c:manualLayout>
          <c:xMode val="factor"/>
          <c:yMode val="factor"/>
          <c:x val="-0.426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5"/>
          <c:w val="1"/>
          <c:h val="0.9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グラフ!$B$225</c:f>
              <c:strCache>
                <c:ptCount val="1"/>
                <c:pt idx="0">
                  <c:v>卸売業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グラフ!$A$226:$A$230</c:f>
              <c:strCache/>
            </c:strRef>
          </c:cat>
          <c:val>
            <c:numRef>
              <c:f>グラフ!$B$226:$B$230</c:f>
              <c:numCache/>
            </c:numRef>
          </c:val>
        </c:ser>
        <c:ser>
          <c:idx val="1"/>
          <c:order val="1"/>
          <c:tx>
            <c:strRef>
              <c:f>グラフ!$C$225</c:f>
              <c:strCache>
                <c:ptCount val="1"/>
                <c:pt idx="0">
                  <c:v>小売業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グラフ!$A$226:$A$230</c:f>
              <c:strCache/>
            </c:strRef>
          </c:cat>
          <c:val>
            <c:numRef>
              <c:f>グラフ!$C$226:$C$230</c:f>
              <c:numCache/>
            </c:numRef>
          </c:val>
        </c:ser>
        <c:gapWidth val="70"/>
        <c:axId val="4510260"/>
        <c:axId val="40592341"/>
      </c:barChart>
      <c:catAx>
        <c:axId val="45102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592341"/>
        <c:crosses val="autoZero"/>
        <c:auto val="1"/>
        <c:lblOffset val="100"/>
        <c:noMultiLvlLbl val="0"/>
      </c:catAx>
      <c:valAx>
        <c:axId val="405923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102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（単位：億円）</a:t>
            </a:r>
          </a:p>
        </c:rich>
      </c:tx>
      <c:layout>
        <c:manualLayout>
          <c:xMode val="factor"/>
          <c:yMode val="factor"/>
          <c:x val="-0.426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5"/>
          <c:w val="1"/>
          <c:h val="0.9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グラフ!$B$233</c:f>
              <c:strCache>
                <c:ptCount val="1"/>
                <c:pt idx="0">
                  <c:v>卸売業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グラフ!$A$234:$A$238</c:f>
              <c:strCache/>
            </c:strRef>
          </c:cat>
          <c:val>
            <c:numRef>
              <c:f>グラフ!$B$234:$B$238</c:f>
              <c:numCache/>
            </c:numRef>
          </c:val>
        </c:ser>
        <c:ser>
          <c:idx val="1"/>
          <c:order val="1"/>
          <c:tx>
            <c:strRef>
              <c:f>グラフ!$C$233</c:f>
              <c:strCache>
                <c:ptCount val="1"/>
                <c:pt idx="0">
                  <c:v>小売業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グラフ!$A$234:$A$238</c:f>
              <c:strCache/>
            </c:strRef>
          </c:cat>
          <c:val>
            <c:numRef>
              <c:f>グラフ!$C$234:$C$238</c:f>
              <c:numCache/>
            </c:numRef>
          </c:val>
        </c:ser>
        <c:gapWidth val="70"/>
        <c:axId val="29786750"/>
        <c:axId val="66754159"/>
      </c:barChart>
      <c:catAx>
        <c:axId val="297867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754159"/>
        <c:crosses val="autoZero"/>
        <c:auto val="1"/>
        <c:lblOffset val="100"/>
        <c:noMultiLvlLbl val="0"/>
      </c:catAx>
      <c:valAx>
        <c:axId val="667541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7867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（単位：千軒）</a:t>
            </a:r>
          </a:p>
        </c:rich>
      </c:tx>
      <c:layout>
        <c:manualLayout>
          <c:xMode val="factor"/>
          <c:yMode val="factor"/>
          <c:x val="-0.426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"/>
          <c:w val="1"/>
          <c:h val="0.9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グラフ!$B$241</c:f>
              <c:strCache>
                <c:ptCount val="1"/>
                <c:pt idx="0">
                  <c:v>事業所数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グラフ!$A$242:$A$245</c:f>
              <c:strCache/>
            </c:strRef>
          </c:cat>
          <c:val>
            <c:numRef>
              <c:f>グラフ!$B$242:$B$245</c:f>
              <c:numCache/>
            </c:numRef>
          </c:val>
        </c:ser>
        <c:gapWidth val="70"/>
        <c:axId val="63916520"/>
        <c:axId val="38377769"/>
      </c:barChart>
      <c:lineChart>
        <c:grouping val="standard"/>
        <c:varyColors val="0"/>
        <c:ser>
          <c:idx val="0"/>
          <c:order val="1"/>
          <c:tx>
            <c:strRef>
              <c:f>グラフ!$C$241</c:f>
              <c:strCache>
                <c:ptCount val="1"/>
                <c:pt idx="0">
                  <c:v>従業員数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グラフ!$A$242:$A$245</c:f>
              <c:strCache/>
            </c:strRef>
          </c:cat>
          <c:val>
            <c:numRef>
              <c:f>グラフ!$C$242:$C$245</c:f>
              <c:numCache/>
            </c:numRef>
          </c:val>
          <c:smooth val="0"/>
        </c:ser>
        <c:axId val="9855602"/>
        <c:axId val="21591555"/>
      </c:lineChart>
      <c:catAx>
        <c:axId val="63916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（単位：千人）</a:t>
                </a:r>
              </a:p>
            </c:rich>
          </c:tx>
          <c:layout>
            <c:manualLayout>
              <c:xMode val="factor"/>
              <c:yMode val="factor"/>
              <c:x val="0.26275"/>
              <c:y val="0.11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377769"/>
        <c:crosses val="autoZero"/>
        <c:auto val="0"/>
        <c:lblOffset val="100"/>
        <c:noMultiLvlLbl val="0"/>
      </c:catAx>
      <c:valAx>
        <c:axId val="38377769"/>
        <c:scaling>
          <c:orientation val="minMax"/>
          <c:max val="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63916520"/>
        <c:crossesAt val="1"/>
        <c:crossBetween val="between"/>
        <c:dispUnits/>
        <c:majorUnit val="1"/>
      </c:valAx>
      <c:catAx>
        <c:axId val="9855602"/>
        <c:scaling>
          <c:orientation val="minMax"/>
        </c:scaling>
        <c:axPos val="b"/>
        <c:delete val="1"/>
        <c:majorTickMark val="in"/>
        <c:minorTickMark val="none"/>
        <c:tickLblPos val="nextTo"/>
        <c:crossAx val="21591555"/>
        <c:crosses val="autoZero"/>
        <c:auto val="0"/>
        <c:lblOffset val="100"/>
        <c:noMultiLvlLbl val="0"/>
      </c:catAx>
      <c:valAx>
        <c:axId val="21591555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9855602"/>
        <c:crosses val="max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75"/>
          <c:y val="0.17125"/>
          <c:w val="0.555"/>
          <c:h val="0.82625"/>
        </c:manualLayout>
      </c:layout>
      <c:doughnutChart>
        <c:varyColors val="1"/>
        <c:ser>
          <c:idx val="0"/>
          <c:order val="0"/>
          <c:tx>
            <c:strRef>
              <c:f>グラフ!$B$248</c:f>
              <c:strCache>
                <c:ptCount val="1"/>
                <c:pt idx="0">
                  <c:v>事業所数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0000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卸売・小売業　　　　　　　　　　     2,023軒　　　　　　　　　　　　   46.6%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サービス業　  　　1,318軒　　　　　　　　　　　　　   30.4%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不動産業　　　　　　　　　　　　　　　　　　　　     415軒　　　　　　　　 　　　　　　　　　　   9.6%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建設業　　　　　　　　　　　　　　　　　　　　     286軒　　　　　　　　　　　　　　　　　　　　   6.6%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製造業　　　　　　　　　　　　　　　　　　　     118軒　　　　　　　　　　　　　　　　　　   2.7%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その他　　　　　　　　　　　　　　　　　　　　     181軒　　　　　　　　　　　　　　　　　　　　   4.2%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グラフ!$A$249:$A$254</c:f>
              <c:strCache/>
            </c:strRef>
          </c:cat>
          <c:val>
            <c:numRef>
              <c:f>グラフ!$B$249:$B$254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581025</xdr:colOff>
      <xdr:row>4</xdr:row>
      <xdr:rowOff>0</xdr:rowOff>
    </xdr:from>
    <xdr:ext cx="6648450" cy="4343400"/>
    <xdr:graphicFrame>
      <xdr:nvGraphicFramePr>
        <xdr:cNvPr id="1" name="Chart 1"/>
        <xdr:cNvGraphicFramePr/>
      </xdr:nvGraphicFramePr>
      <xdr:xfrm>
        <a:off x="581025" y="742950"/>
        <a:ext cx="66484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581025</xdr:colOff>
      <xdr:row>34</xdr:row>
      <xdr:rowOff>0</xdr:rowOff>
    </xdr:from>
    <xdr:ext cx="6657975" cy="4352925"/>
    <xdr:graphicFrame>
      <xdr:nvGraphicFramePr>
        <xdr:cNvPr id="2" name="Chart 2"/>
        <xdr:cNvGraphicFramePr/>
      </xdr:nvGraphicFramePr>
      <xdr:xfrm>
        <a:off x="581025" y="6172200"/>
        <a:ext cx="66579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4</xdr:col>
      <xdr:colOff>200025</xdr:colOff>
      <xdr:row>40</xdr:row>
      <xdr:rowOff>28575</xdr:rowOff>
    </xdr:from>
    <xdr:ext cx="1219200" cy="209550"/>
    <xdr:sp>
      <xdr:nvSpPr>
        <xdr:cNvPr id="3" name="TextBox 3"/>
        <xdr:cNvSpPr txBox="1">
          <a:spLocks noChangeArrowheads="1"/>
        </xdr:cNvSpPr>
      </xdr:nvSpPr>
      <xdr:spPr>
        <a:xfrm>
          <a:off x="2914650" y="7286625"/>
          <a:ext cx="12192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製造品出荷総額</a:t>
          </a:r>
        </a:p>
      </xdr:txBody>
    </xdr:sp>
    <xdr:clientData/>
  </xdr:oneCellAnchor>
  <xdr:oneCellAnchor>
    <xdr:from>
      <xdr:col>5</xdr:col>
      <xdr:colOff>9525</xdr:colOff>
      <xdr:row>41</xdr:row>
      <xdr:rowOff>47625</xdr:rowOff>
    </xdr:from>
    <xdr:ext cx="0" cy="676275"/>
    <xdr:sp>
      <xdr:nvSpPr>
        <xdr:cNvPr id="4" name="Line 4"/>
        <xdr:cNvSpPr>
          <a:spLocks/>
        </xdr:cNvSpPr>
      </xdr:nvSpPr>
      <xdr:spPr>
        <a:xfrm>
          <a:off x="3409950" y="748665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76200</xdr:colOff>
      <xdr:row>8</xdr:row>
      <xdr:rowOff>123825</xdr:rowOff>
    </xdr:from>
    <xdr:ext cx="971550" cy="200025"/>
    <xdr:sp>
      <xdr:nvSpPr>
        <xdr:cNvPr id="5" name="TextBox 5"/>
        <xdr:cNvSpPr txBox="1">
          <a:spLocks noChangeArrowheads="1"/>
        </xdr:cNvSpPr>
      </xdr:nvSpPr>
      <xdr:spPr>
        <a:xfrm>
          <a:off x="3476625" y="1590675"/>
          <a:ext cx="9715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従業者総数
</a:t>
          </a:r>
        </a:p>
      </xdr:txBody>
    </xdr:sp>
    <xdr:clientData/>
  </xdr:oneCellAnchor>
  <xdr:oneCellAnchor>
    <xdr:from>
      <xdr:col>5</xdr:col>
      <xdr:colOff>552450</xdr:colOff>
      <xdr:row>9</xdr:row>
      <xdr:rowOff>142875</xdr:rowOff>
    </xdr:from>
    <xdr:ext cx="0" cy="495300"/>
    <xdr:sp>
      <xdr:nvSpPr>
        <xdr:cNvPr id="6" name="Line 6"/>
        <xdr:cNvSpPr>
          <a:spLocks/>
        </xdr:cNvSpPr>
      </xdr:nvSpPr>
      <xdr:spPr>
        <a:xfrm>
          <a:off x="3952875" y="179070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628650</xdr:colOff>
      <xdr:row>15</xdr:row>
      <xdr:rowOff>47625</xdr:rowOff>
    </xdr:from>
    <xdr:ext cx="819150" cy="209550"/>
    <xdr:sp>
      <xdr:nvSpPr>
        <xdr:cNvPr id="7" name="TextBox 7"/>
        <xdr:cNvSpPr txBox="1">
          <a:spLocks noChangeArrowheads="1"/>
        </xdr:cNvSpPr>
      </xdr:nvSpPr>
      <xdr:spPr>
        <a:xfrm>
          <a:off x="4029075" y="2781300"/>
          <a:ext cx="8191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事業所総数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  <xdr:oneCellAnchor>
    <xdr:from>
      <xdr:col>6</xdr:col>
      <xdr:colOff>342900</xdr:colOff>
      <xdr:row>16</xdr:row>
      <xdr:rowOff>76200</xdr:rowOff>
    </xdr:from>
    <xdr:ext cx="0" cy="323850"/>
    <xdr:sp>
      <xdr:nvSpPr>
        <xdr:cNvPr id="8" name="Line 8"/>
        <xdr:cNvSpPr>
          <a:spLocks/>
        </xdr:cNvSpPr>
      </xdr:nvSpPr>
      <xdr:spPr>
        <a:xfrm flipH="1">
          <a:off x="4429125" y="29908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361950</xdr:colOff>
      <xdr:row>69</xdr:row>
      <xdr:rowOff>0</xdr:rowOff>
    </xdr:from>
    <xdr:ext cx="5762625" cy="3076575"/>
    <xdr:graphicFrame>
      <xdr:nvGraphicFramePr>
        <xdr:cNvPr id="9" name="Chart 9"/>
        <xdr:cNvGraphicFramePr/>
      </xdr:nvGraphicFramePr>
      <xdr:xfrm>
        <a:off x="361950" y="12458700"/>
        <a:ext cx="5762625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419100</xdr:colOff>
      <xdr:row>89</xdr:row>
      <xdr:rowOff>0</xdr:rowOff>
    </xdr:from>
    <xdr:ext cx="5772150" cy="3076575"/>
    <xdr:graphicFrame>
      <xdr:nvGraphicFramePr>
        <xdr:cNvPr id="10" name="Chart 10"/>
        <xdr:cNvGraphicFramePr/>
      </xdr:nvGraphicFramePr>
      <xdr:xfrm>
        <a:off x="419100" y="16106775"/>
        <a:ext cx="5772150" cy="3076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304800</xdr:colOff>
      <xdr:row>109</xdr:row>
      <xdr:rowOff>0</xdr:rowOff>
    </xdr:from>
    <xdr:ext cx="5781675" cy="3076575"/>
    <xdr:graphicFrame>
      <xdr:nvGraphicFramePr>
        <xdr:cNvPr id="11" name="Chart 11"/>
        <xdr:cNvGraphicFramePr/>
      </xdr:nvGraphicFramePr>
      <xdr:xfrm>
        <a:off x="304800" y="19754850"/>
        <a:ext cx="5781675" cy="3076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9</xdr:col>
      <xdr:colOff>0</xdr:colOff>
      <xdr:row>75</xdr:row>
      <xdr:rowOff>0</xdr:rowOff>
    </xdr:from>
    <xdr:ext cx="266700" cy="180975"/>
    <xdr:sp>
      <xdr:nvSpPr>
        <xdr:cNvPr id="12" name="Rectangle 12"/>
        <xdr:cNvSpPr>
          <a:spLocks/>
        </xdr:cNvSpPr>
      </xdr:nvSpPr>
      <xdr:spPr>
        <a:xfrm>
          <a:off x="6143625" y="13544550"/>
          <a:ext cx="266700" cy="18097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266700" cy="180975"/>
    <xdr:sp>
      <xdr:nvSpPr>
        <xdr:cNvPr id="13" name="Rectangle 13"/>
        <xdr:cNvSpPr>
          <a:spLocks/>
        </xdr:cNvSpPr>
      </xdr:nvSpPr>
      <xdr:spPr>
        <a:xfrm>
          <a:off x="6143625" y="13906500"/>
          <a:ext cx="266700" cy="180975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95</xdr:row>
      <xdr:rowOff>0</xdr:rowOff>
    </xdr:from>
    <xdr:ext cx="266700" cy="180975"/>
    <xdr:sp>
      <xdr:nvSpPr>
        <xdr:cNvPr id="14" name="Rectangle 14"/>
        <xdr:cNvSpPr>
          <a:spLocks/>
        </xdr:cNvSpPr>
      </xdr:nvSpPr>
      <xdr:spPr>
        <a:xfrm>
          <a:off x="6143625" y="17192625"/>
          <a:ext cx="266700" cy="18097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266700" cy="180975"/>
    <xdr:sp>
      <xdr:nvSpPr>
        <xdr:cNvPr id="15" name="Rectangle 15"/>
        <xdr:cNvSpPr>
          <a:spLocks/>
        </xdr:cNvSpPr>
      </xdr:nvSpPr>
      <xdr:spPr>
        <a:xfrm>
          <a:off x="6143625" y="17554575"/>
          <a:ext cx="266700" cy="180975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581025</xdr:colOff>
      <xdr:row>135</xdr:row>
      <xdr:rowOff>0</xdr:rowOff>
    </xdr:from>
    <xdr:ext cx="6677025" cy="3990975"/>
    <xdr:graphicFrame>
      <xdr:nvGraphicFramePr>
        <xdr:cNvPr id="16" name="Chart 16"/>
        <xdr:cNvGraphicFramePr/>
      </xdr:nvGraphicFramePr>
      <xdr:xfrm>
        <a:off x="581025" y="24431625"/>
        <a:ext cx="6677025" cy="3990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0</xdr:col>
      <xdr:colOff>400050</xdr:colOff>
      <xdr:row>163</xdr:row>
      <xdr:rowOff>0</xdr:rowOff>
    </xdr:from>
    <xdr:ext cx="6829425" cy="4895850"/>
    <xdr:graphicFrame>
      <xdr:nvGraphicFramePr>
        <xdr:cNvPr id="17" name="Chart 17"/>
        <xdr:cNvGraphicFramePr/>
      </xdr:nvGraphicFramePr>
      <xdr:xfrm>
        <a:off x="400050" y="29498925"/>
        <a:ext cx="6829425" cy="4895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5</xdr:col>
      <xdr:colOff>209550</xdr:colOff>
      <xdr:row>166</xdr:row>
      <xdr:rowOff>38100</xdr:rowOff>
    </xdr:from>
    <xdr:ext cx="19050" cy="333375"/>
    <xdr:sp>
      <xdr:nvSpPr>
        <xdr:cNvPr id="18" name="Line 18"/>
        <xdr:cNvSpPr>
          <a:spLocks/>
        </xdr:cNvSpPr>
      </xdr:nvSpPr>
      <xdr:spPr>
        <a:xfrm>
          <a:off x="3609975" y="30079950"/>
          <a:ext cx="190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166</xdr:row>
      <xdr:rowOff>133350</xdr:rowOff>
    </xdr:from>
    <xdr:ext cx="238125" cy="342900"/>
    <xdr:sp>
      <xdr:nvSpPr>
        <xdr:cNvPr id="19" name="Line 19"/>
        <xdr:cNvSpPr>
          <a:spLocks/>
        </xdr:cNvSpPr>
      </xdr:nvSpPr>
      <xdr:spPr>
        <a:xfrm>
          <a:off x="2981325" y="30175200"/>
          <a:ext cx="2381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76200</xdr:colOff>
      <xdr:row>177</xdr:row>
      <xdr:rowOff>57150</xdr:rowOff>
    </xdr:from>
    <xdr:to>
      <xdr:col>6</xdr:col>
      <xdr:colOff>152400</xdr:colOff>
      <xdr:row>180</xdr:row>
      <xdr:rowOff>76200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3476625" y="32089725"/>
          <a:ext cx="7620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産 業 別
就業者数
28,870人
</a:t>
          </a:r>
        </a:p>
      </xdr:txBody>
    </xdr:sp>
    <xdr:clientData/>
  </xdr:twoCellAnchor>
  <xdr:oneCellAnchor>
    <xdr:from>
      <xdr:col>7</xdr:col>
      <xdr:colOff>276225</xdr:colOff>
      <xdr:row>136</xdr:row>
      <xdr:rowOff>171450</xdr:rowOff>
    </xdr:from>
    <xdr:ext cx="752475" cy="209550"/>
    <xdr:sp>
      <xdr:nvSpPr>
        <xdr:cNvPr id="21" name="TextBox 21"/>
        <xdr:cNvSpPr txBox="1">
          <a:spLocks noChangeArrowheads="1"/>
        </xdr:cNvSpPr>
      </xdr:nvSpPr>
      <xdr:spPr>
        <a:xfrm>
          <a:off x="5048250" y="24784050"/>
          <a:ext cx="752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従業者数</a:t>
          </a:r>
        </a:p>
      </xdr:txBody>
    </xdr:sp>
    <xdr:clientData/>
  </xdr:oneCellAnchor>
  <xdr:oneCellAnchor>
    <xdr:from>
      <xdr:col>7</xdr:col>
      <xdr:colOff>647700</xdr:colOff>
      <xdr:row>138</xdr:row>
      <xdr:rowOff>9525</xdr:rowOff>
    </xdr:from>
    <xdr:ext cx="0" cy="561975"/>
    <xdr:sp>
      <xdr:nvSpPr>
        <xdr:cNvPr id="22" name="Line 22"/>
        <xdr:cNvSpPr>
          <a:spLocks/>
        </xdr:cNvSpPr>
      </xdr:nvSpPr>
      <xdr:spPr>
        <a:xfrm>
          <a:off x="5419725" y="249840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276225</xdr:colOff>
      <xdr:row>43</xdr:row>
      <xdr:rowOff>19050</xdr:rowOff>
    </xdr:from>
    <xdr:to>
      <xdr:col>7</xdr:col>
      <xdr:colOff>647700</xdr:colOff>
      <xdr:row>44</xdr:row>
      <xdr:rowOff>9525</xdr:rowOff>
    </xdr:to>
    <xdr:sp>
      <xdr:nvSpPr>
        <xdr:cNvPr id="23" name="Rectangle 24"/>
        <xdr:cNvSpPr>
          <a:spLocks/>
        </xdr:cNvSpPr>
      </xdr:nvSpPr>
      <xdr:spPr>
        <a:xfrm>
          <a:off x="4362450" y="7820025"/>
          <a:ext cx="10572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現金給与総額</a:t>
          </a:r>
        </a:p>
      </xdr:txBody>
    </xdr:sp>
    <xdr:clientData/>
  </xdr:twoCellAnchor>
  <xdr:twoCellAnchor>
    <xdr:from>
      <xdr:col>7</xdr:col>
      <xdr:colOff>123825</xdr:colOff>
      <xdr:row>44</xdr:row>
      <xdr:rowOff>38100</xdr:rowOff>
    </xdr:from>
    <xdr:to>
      <xdr:col>7</xdr:col>
      <xdr:colOff>123825</xdr:colOff>
      <xdr:row>52</xdr:row>
      <xdr:rowOff>114300</xdr:rowOff>
    </xdr:to>
    <xdr:sp>
      <xdr:nvSpPr>
        <xdr:cNvPr id="24" name="Line 25"/>
        <xdr:cNvSpPr>
          <a:spLocks/>
        </xdr:cNvSpPr>
      </xdr:nvSpPr>
      <xdr:spPr>
        <a:xfrm>
          <a:off x="4895850" y="8020050"/>
          <a:ext cx="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0</xdr:colOff>
      <xdr:row>115</xdr:row>
      <xdr:rowOff>0</xdr:rowOff>
    </xdr:from>
    <xdr:ext cx="266700" cy="180975"/>
    <xdr:sp>
      <xdr:nvSpPr>
        <xdr:cNvPr id="25" name="Rectangle 26"/>
        <xdr:cNvSpPr>
          <a:spLocks/>
        </xdr:cNvSpPr>
      </xdr:nvSpPr>
      <xdr:spPr>
        <a:xfrm>
          <a:off x="6143625" y="20840700"/>
          <a:ext cx="266700" cy="18097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266700" cy="180975"/>
    <xdr:sp>
      <xdr:nvSpPr>
        <xdr:cNvPr id="26" name="Rectangle 27"/>
        <xdr:cNvSpPr>
          <a:spLocks/>
        </xdr:cNvSpPr>
      </xdr:nvSpPr>
      <xdr:spPr>
        <a:xfrm>
          <a:off x="6143625" y="21202650"/>
          <a:ext cx="266700" cy="180975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12</xdr:row>
      <xdr:rowOff>123825</xdr:rowOff>
    </xdr:from>
    <xdr:to>
      <xdr:col>8</xdr:col>
      <xdr:colOff>0</xdr:colOff>
      <xdr:row>14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6629400" y="24384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事　業</a:t>
          </a:r>
        </a:p>
      </xdr:txBody>
    </xdr:sp>
    <xdr:clientData/>
  </xdr:twoCellAnchor>
  <xdr:twoCellAnchor>
    <xdr:from>
      <xdr:col>8</xdr:col>
      <xdr:colOff>0</xdr:colOff>
      <xdr:row>14</xdr:row>
      <xdr:rowOff>133350</xdr:rowOff>
    </xdr:from>
    <xdr:to>
      <xdr:col>8</xdr:col>
      <xdr:colOff>0</xdr:colOff>
      <xdr:row>16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6629400" y="275272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所　数</a:t>
          </a:r>
        </a:p>
      </xdr:txBody>
    </xdr:sp>
    <xdr:clientData/>
  </xdr:twoCellAnchor>
  <xdr:twoCellAnchor>
    <xdr:from>
      <xdr:col>8</xdr:col>
      <xdr:colOff>0</xdr:colOff>
      <xdr:row>14</xdr:row>
      <xdr:rowOff>133350</xdr:rowOff>
    </xdr:from>
    <xdr:to>
      <xdr:col>8</xdr:col>
      <xdr:colOff>0</xdr:colOff>
      <xdr:row>16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6629400" y="275272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者　数</a:t>
          </a:r>
        </a:p>
      </xdr:txBody>
    </xdr:sp>
    <xdr:clientData/>
  </xdr:twoCellAnchor>
  <xdr:twoCellAnchor>
    <xdr:from>
      <xdr:col>8</xdr:col>
      <xdr:colOff>0</xdr:colOff>
      <xdr:row>12</xdr:row>
      <xdr:rowOff>133350</xdr:rowOff>
    </xdr:from>
    <xdr:to>
      <xdr:col>8</xdr:col>
      <xdr:colOff>0</xdr:colOff>
      <xdr:row>14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6629400" y="244792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従　業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5" name="Rectangle 5"/>
        <xdr:cNvSpPr>
          <a:spLocks/>
        </xdr:cNvSpPr>
      </xdr:nvSpPr>
      <xdr:spPr>
        <a:xfrm>
          <a:off x="6629400" y="5991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事　業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6629400" y="5991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所　数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629400" y="5991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者　数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629400" y="5991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従　業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48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事　業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448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所　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448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者　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448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従　業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448175" y="361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事　業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3</xdr:row>
      <xdr:rowOff>171450</xdr:rowOff>
    </xdr:to>
    <xdr:sp>
      <xdr:nvSpPr>
        <xdr:cNvPr id="6" name="Rectangle 6"/>
        <xdr:cNvSpPr>
          <a:spLocks/>
        </xdr:cNvSpPr>
      </xdr:nvSpPr>
      <xdr:spPr>
        <a:xfrm>
          <a:off x="4448175" y="36195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所　数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3</xdr:row>
      <xdr:rowOff>171450</xdr:rowOff>
    </xdr:to>
    <xdr:sp>
      <xdr:nvSpPr>
        <xdr:cNvPr id="7" name="Rectangle 7"/>
        <xdr:cNvSpPr>
          <a:spLocks/>
        </xdr:cNvSpPr>
      </xdr:nvSpPr>
      <xdr:spPr>
        <a:xfrm>
          <a:off x="4448175" y="36195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者　数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448175" y="361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従　業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2</xdr:row>
      <xdr:rowOff>76200</xdr:rowOff>
    </xdr:from>
    <xdr:to>
      <xdr:col>1</xdr:col>
      <xdr:colOff>0</xdr:colOff>
      <xdr:row>3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962025" y="514350"/>
          <a:ext cx="876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年次・区分</a:t>
          </a:r>
        </a:p>
      </xdr:txBody>
    </xdr:sp>
    <xdr:clientData/>
  </xdr:twoCellAnchor>
  <xdr:twoCellAnchor>
    <xdr:from>
      <xdr:col>0</xdr:col>
      <xdr:colOff>28575</xdr:colOff>
      <xdr:row>3</xdr:row>
      <xdr:rowOff>238125</xdr:rowOff>
    </xdr:from>
    <xdr:to>
      <xdr:col>0</xdr:col>
      <xdr:colOff>1133475</xdr:colOff>
      <xdr:row>4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28575" y="923925"/>
          <a:ext cx="1104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産業(大分類)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54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3" width="9.00390625" style="234" customWidth="1"/>
    <col min="4" max="4" width="8.625" style="234" customWidth="1"/>
    <col min="5" max="16384" width="9.00390625" style="234" customWidth="1"/>
  </cols>
  <sheetData>
    <row r="3" spans="1:11" ht="17.25">
      <c r="A3" s="233" t="s">
        <v>214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</row>
    <row r="4" spans="1:11" ht="13.5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</row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3" spans="1:11" ht="17.25">
      <c r="A33" s="233" t="s">
        <v>215</v>
      </c>
      <c r="B33" s="233"/>
      <c r="C33" s="233"/>
      <c r="D33" s="233"/>
      <c r="E33" s="233"/>
      <c r="F33" s="233"/>
      <c r="G33" s="233"/>
      <c r="H33" s="233"/>
      <c r="I33" s="233"/>
      <c r="J33" s="233"/>
      <c r="K33" s="233"/>
    </row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9" spans="1:11" ht="17.25">
      <c r="A69" s="233" t="s">
        <v>216</v>
      </c>
      <c r="B69" s="233"/>
      <c r="C69" s="233"/>
      <c r="D69" s="233"/>
      <c r="E69" s="233"/>
      <c r="F69" s="233"/>
      <c r="G69" s="233"/>
      <c r="H69" s="233"/>
      <c r="I69" s="233"/>
      <c r="J69" s="233"/>
      <c r="K69" s="233"/>
    </row>
    <row r="70" ht="14.25"/>
    <row r="71" ht="14.25"/>
    <row r="72" ht="14.25"/>
    <row r="73" ht="14.25"/>
    <row r="74" ht="14.25"/>
    <row r="75" ht="14.25"/>
    <row r="76" ht="14.25">
      <c r="J76" s="236" t="s">
        <v>217</v>
      </c>
    </row>
    <row r="77" ht="14.25">
      <c r="J77" s="236"/>
    </row>
    <row r="78" ht="14.25">
      <c r="J78" s="236" t="s">
        <v>218</v>
      </c>
    </row>
    <row r="79" ht="14.25"/>
    <row r="80" ht="14.25"/>
    <row r="81" ht="14.25"/>
    <row r="82" ht="14.25"/>
    <row r="83" ht="14.25"/>
    <row r="84" ht="14.25"/>
    <row r="85" ht="14.25"/>
    <row r="86" ht="14.25"/>
    <row r="87" ht="14.25"/>
    <row r="89" spans="1:11" ht="17.25">
      <c r="A89" s="233" t="s">
        <v>219</v>
      </c>
      <c r="B89" s="233"/>
      <c r="C89" s="233"/>
      <c r="D89" s="233"/>
      <c r="E89" s="233"/>
      <c r="F89" s="233"/>
      <c r="G89" s="233"/>
      <c r="H89" s="233"/>
      <c r="I89" s="233"/>
      <c r="J89" s="233"/>
      <c r="K89" s="233"/>
    </row>
    <row r="90" ht="14.25"/>
    <row r="91" ht="14.25"/>
    <row r="92" ht="14.25"/>
    <row r="93" ht="14.25"/>
    <row r="94" ht="14.25"/>
    <row r="95" ht="14.25"/>
    <row r="96" ht="14.25">
      <c r="J96" s="236" t="s">
        <v>217</v>
      </c>
    </row>
    <row r="97" ht="14.25">
      <c r="J97" s="236"/>
    </row>
    <row r="98" ht="14.25">
      <c r="J98" s="236" t="s">
        <v>218</v>
      </c>
    </row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9" spans="1:11" ht="17.25">
      <c r="A109" s="233" t="s">
        <v>220</v>
      </c>
      <c r="B109" s="233"/>
      <c r="C109" s="233"/>
      <c r="D109" s="233"/>
      <c r="E109" s="233"/>
      <c r="F109" s="233"/>
      <c r="G109" s="233"/>
      <c r="H109" s="233"/>
      <c r="I109" s="233"/>
      <c r="J109" s="233"/>
      <c r="K109" s="233"/>
    </row>
    <row r="110" ht="14.25"/>
    <row r="111" ht="14.25"/>
    <row r="112" ht="14.25"/>
    <row r="113" ht="14.25"/>
    <row r="114" ht="14.25"/>
    <row r="115" spans="10:11" ht="14.25">
      <c r="J115" s="237"/>
      <c r="K115" s="237"/>
    </row>
    <row r="116" ht="14.25">
      <c r="J116" s="236" t="s">
        <v>217</v>
      </c>
    </row>
    <row r="117" ht="14.25">
      <c r="J117" s="236"/>
    </row>
    <row r="118" ht="14.25">
      <c r="J118" s="236" t="s">
        <v>218</v>
      </c>
    </row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34" spans="1:11" ht="17.25">
      <c r="A134" s="233" t="s">
        <v>221</v>
      </c>
      <c r="B134" s="233"/>
      <c r="C134" s="233"/>
      <c r="D134" s="233"/>
      <c r="E134" s="233"/>
      <c r="F134" s="233"/>
      <c r="G134" s="233"/>
      <c r="H134" s="233"/>
      <c r="I134" s="233"/>
      <c r="J134" s="233"/>
      <c r="K134" s="233"/>
    </row>
    <row r="135" spans="1:11" ht="13.5">
      <c r="A135" s="238" t="s">
        <v>222</v>
      </c>
      <c r="B135" s="238"/>
      <c r="C135" s="238"/>
      <c r="D135" s="238"/>
      <c r="E135" s="238"/>
      <c r="F135" s="238"/>
      <c r="G135" s="238"/>
      <c r="H135" s="238"/>
      <c r="I135" s="238"/>
      <c r="J135" s="238"/>
      <c r="K135" s="238"/>
    </row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61" spans="1:11" ht="17.25">
      <c r="A161" s="233" t="s">
        <v>223</v>
      </c>
      <c r="B161" s="233"/>
      <c r="C161" s="233"/>
      <c r="D161" s="233"/>
      <c r="E161" s="233"/>
      <c r="F161" s="233"/>
      <c r="G161" s="233"/>
      <c r="H161" s="233"/>
      <c r="I161" s="233"/>
      <c r="J161" s="233"/>
      <c r="K161" s="233"/>
    </row>
    <row r="162" spans="1:11" ht="13.5">
      <c r="A162" s="238" t="s">
        <v>224</v>
      </c>
      <c r="B162" s="238"/>
      <c r="C162" s="238"/>
      <c r="D162" s="238"/>
      <c r="E162" s="238"/>
      <c r="F162" s="238"/>
      <c r="G162" s="238"/>
      <c r="H162" s="238"/>
      <c r="I162" s="238"/>
      <c r="J162" s="238"/>
      <c r="K162" s="238"/>
    </row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8" s="239" customFormat="1" ht="13.5">
      <c r="A198" s="239" t="s">
        <v>225</v>
      </c>
    </row>
    <row r="199" spans="2:3" s="239" customFormat="1" ht="13.5">
      <c r="B199" s="239" t="s">
        <v>6</v>
      </c>
      <c r="C199" s="239" t="s">
        <v>226</v>
      </c>
    </row>
    <row r="200" spans="1:3" s="239" customFormat="1" ht="13.5">
      <c r="A200" s="239" t="s">
        <v>178</v>
      </c>
      <c r="B200" s="239">
        <v>65</v>
      </c>
      <c r="C200" s="239">
        <v>8.15</v>
      </c>
    </row>
    <row r="201" spans="1:3" s="239" customFormat="1" ht="13.5">
      <c r="A201" s="239" t="s">
        <v>227</v>
      </c>
      <c r="B201" s="239">
        <v>107</v>
      </c>
      <c r="C201" s="239">
        <v>8.55</v>
      </c>
    </row>
    <row r="202" spans="1:3" s="239" customFormat="1" ht="13.5">
      <c r="A202" s="239" t="s">
        <v>179</v>
      </c>
      <c r="B202" s="239">
        <v>62</v>
      </c>
      <c r="C202" s="239">
        <v>7.11</v>
      </c>
    </row>
    <row r="203" spans="1:3" s="239" customFormat="1" ht="13.5">
      <c r="A203" s="239" t="s">
        <v>127</v>
      </c>
      <c r="B203" s="239">
        <v>47</v>
      </c>
      <c r="C203" s="239">
        <v>6.46</v>
      </c>
    </row>
    <row r="204" spans="1:3" s="239" customFormat="1" ht="13.5">
      <c r="A204" s="239" t="s">
        <v>228</v>
      </c>
      <c r="B204" s="239">
        <v>90</v>
      </c>
      <c r="C204" s="239">
        <v>8.86</v>
      </c>
    </row>
    <row r="205" spans="1:3" s="239" customFormat="1" ht="13.5">
      <c r="A205" s="239" t="s">
        <v>229</v>
      </c>
      <c r="B205" s="239">
        <v>46</v>
      </c>
      <c r="C205" s="239">
        <v>8.59</v>
      </c>
    </row>
    <row r="206" s="239" customFormat="1" ht="13.5"/>
    <row r="207" s="239" customFormat="1" ht="13.5">
      <c r="A207" s="239" t="s">
        <v>230</v>
      </c>
    </row>
    <row r="208" spans="2:3" s="239" customFormat="1" ht="13.5">
      <c r="B208" s="239" t="s">
        <v>231</v>
      </c>
      <c r="C208" s="239" t="s">
        <v>8</v>
      </c>
    </row>
    <row r="209" spans="1:3" s="239" customFormat="1" ht="13.5">
      <c r="A209" s="239" t="s">
        <v>178</v>
      </c>
      <c r="B209" s="239">
        <v>77.5654</v>
      </c>
      <c r="C209" s="239">
        <v>20.6426</v>
      </c>
    </row>
    <row r="210" spans="1:3" s="239" customFormat="1" ht="13.5">
      <c r="A210" s="239" t="s">
        <v>227</v>
      </c>
      <c r="B210" s="239">
        <v>71.4136</v>
      </c>
      <c r="C210" s="239">
        <v>18.9945</v>
      </c>
    </row>
    <row r="211" spans="1:3" s="239" customFormat="1" ht="13.5">
      <c r="A211" s="239" t="s">
        <v>179</v>
      </c>
      <c r="B211" s="239">
        <v>55.3064</v>
      </c>
      <c r="C211" s="239">
        <v>16.7221</v>
      </c>
    </row>
    <row r="212" spans="1:3" s="239" customFormat="1" ht="13.5">
      <c r="A212" s="239" t="s">
        <v>127</v>
      </c>
      <c r="B212" s="239">
        <v>46.3129</v>
      </c>
      <c r="C212" s="239">
        <v>15.5278</v>
      </c>
    </row>
    <row r="213" spans="1:3" s="239" customFormat="1" ht="13.5">
      <c r="A213" s="239" t="s">
        <v>228</v>
      </c>
      <c r="B213" s="239">
        <v>48.6963</v>
      </c>
      <c r="C213" s="239">
        <v>18.8637</v>
      </c>
    </row>
    <row r="214" spans="1:3" s="239" customFormat="1" ht="13.5">
      <c r="A214" s="239" t="s">
        <v>229</v>
      </c>
      <c r="B214" s="239">
        <v>46.6793</v>
      </c>
      <c r="C214" s="239">
        <v>18.4817</v>
      </c>
    </row>
    <row r="215" s="239" customFormat="1" ht="13.5"/>
    <row r="216" s="239" customFormat="1" ht="13.5">
      <c r="A216" s="239" t="s">
        <v>232</v>
      </c>
    </row>
    <row r="217" spans="2:3" s="239" customFormat="1" ht="13.5">
      <c r="B217" s="239" t="s">
        <v>233</v>
      </c>
      <c r="C217" s="239" t="s">
        <v>234</v>
      </c>
    </row>
    <row r="218" spans="1:3" s="239" customFormat="1" ht="13.5">
      <c r="A218" s="239" t="s">
        <v>123</v>
      </c>
      <c r="B218" s="239">
        <v>1.77</v>
      </c>
      <c r="C218" s="239">
        <v>11.57</v>
      </c>
    </row>
    <row r="219" spans="1:3" s="239" customFormat="1" ht="13.5">
      <c r="A219" s="239" t="s">
        <v>176</v>
      </c>
      <c r="B219" s="239">
        <v>2.12</v>
      </c>
      <c r="C219" s="239">
        <v>11.81</v>
      </c>
    </row>
    <row r="220" spans="1:3" s="239" customFormat="1" ht="13.5">
      <c r="A220" s="239" t="s">
        <v>235</v>
      </c>
      <c r="B220" s="239">
        <v>2.06</v>
      </c>
      <c r="C220" s="239">
        <v>11.29</v>
      </c>
    </row>
    <row r="221" spans="1:3" s="239" customFormat="1" ht="13.5">
      <c r="A221" s="239" t="s">
        <v>236</v>
      </c>
      <c r="B221" s="239">
        <v>1.88</v>
      </c>
      <c r="C221" s="239">
        <v>9.77</v>
      </c>
    </row>
    <row r="222" spans="1:3" s="239" customFormat="1" ht="13.5">
      <c r="A222" s="239" t="s">
        <v>127</v>
      </c>
      <c r="B222" s="239">
        <v>2.08</v>
      </c>
      <c r="C222" s="239">
        <v>9.77</v>
      </c>
    </row>
    <row r="223" s="239" customFormat="1" ht="13.5"/>
    <row r="224" s="239" customFormat="1" ht="13.5">
      <c r="A224" s="239" t="s">
        <v>237</v>
      </c>
    </row>
    <row r="225" spans="2:3" s="239" customFormat="1" ht="13.5">
      <c r="B225" s="239" t="s">
        <v>233</v>
      </c>
      <c r="C225" s="239" t="s">
        <v>234</v>
      </c>
    </row>
    <row r="226" spans="1:3" s="239" customFormat="1" ht="13.5">
      <c r="A226" s="239" t="s">
        <v>123</v>
      </c>
      <c r="B226" s="239">
        <v>1.255</v>
      </c>
      <c r="C226" s="239">
        <v>4.42</v>
      </c>
    </row>
    <row r="227" spans="1:3" s="239" customFormat="1" ht="13.5">
      <c r="A227" s="239" t="s">
        <v>176</v>
      </c>
      <c r="B227" s="239">
        <v>1.76</v>
      </c>
      <c r="C227" s="239">
        <v>5.213</v>
      </c>
    </row>
    <row r="228" spans="1:3" s="239" customFormat="1" ht="13.5">
      <c r="A228" s="239" t="s">
        <v>235</v>
      </c>
      <c r="B228" s="239">
        <v>1.775</v>
      </c>
      <c r="C228" s="239">
        <v>4.706</v>
      </c>
    </row>
    <row r="229" spans="1:3" s="239" customFormat="1" ht="13.5">
      <c r="A229" s="239" t="s">
        <v>236</v>
      </c>
      <c r="B229" s="239">
        <v>1.573</v>
      </c>
      <c r="C229" s="239">
        <v>4.231</v>
      </c>
    </row>
    <row r="230" spans="1:3" s="239" customFormat="1" ht="13.5">
      <c r="A230" s="239" t="s">
        <v>127</v>
      </c>
      <c r="B230" s="239">
        <v>2.015</v>
      </c>
      <c r="C230" s="239">
        <v>5.117</v>
      </c>
    </row>
    <row r="231" s="239" customFormat="1" ht="13.5"/>
    <row r="232" s="239" customFormat="1" ht="13.5">
      <c r="A232" s="239" t="s">
        <v>238</v>
      </c>
    </row>
    <row r="233" spans="2:3" s="239" customFormat="1" ht="13.5">
      <c r="B233" s="239" t="s">
        <v>233</v>
      </c>
      <c r="C233" s="239" t="s">
        <v>234</v>
      </c>
    </row>
    <row r="234" spans="1:3" s="239" customFormat="1" ht="13.5">
      <c r="A234" s="239" t="s">
        <v>123</v>
      </c>
      <c r="B234" s="240">
        <v>369.5637</v>
      </c>
      <c r="C234" s="240">
        <v>479.2756</v>
      </c>
    </row>
    <row r="235" spans="1:3" s="239" customFormat="1" ht="13.5">
      <c r="A235" s="239" t="s">
        <v>176</v>
      </c>
      <c r="B235" s="240">
        <v>505.4878</v>
      </c>
      <c r="C235" s="240">
        <v>583.2188</v>
      </c>
    </row>
    <row r="236" spans="1:3" s="239" customFormat="1" ht="13.5">
      <c r="A236" s="239" t="s">
        <v>235</v>
      </c>
      <c r="B236" s="240">
        <v>575.2223</v>
      </c>
      <c r="C236" s="240">
        <v>638.2187</v>
      </c>
    </row>
    <row r="237" spans="1:3" s="239" customFormat="1" ht="13.5">
      <c r="A237" s="239" t="s">
        <v>236</v>
      </c>
      <c r="B237" s="240">
        <v>562.2376</v>
      </c>
      <c r="C237" s="240">
        <v>583.463</v>
      </c>
    </row>
    <row r="238" spans="1:3" s="239" customFormat="1" ht="13.5">
      <c r="A238" s="239" t="s">
        <v>127</v>
      </c>
      <c r="B238" s="240">
        <v>656.3453</v>
      </c>
      <c r="C238" s="240">
        <v>564.295</v>
      </c>
    </row>
    <row r="239" s="239" customFormat="1" ht="13.5"/>
    <row r="240" s="239" customFormat="1" ht="13.5">
      <c r="A240" s="239" t="s">
        <v>239</v>
      </c>
    </row>
    <row r="241" spans="2:3" s="239" customFormat="1" ht="13.5">
      <c r="B241" s="239" t="s">
        <v>6</v>
      </c>
      <c r="C241" s="239" t="s">
        <v>240</v>
      </c>
    </row>
    <row r="242" spans="1:3" s="239" customFormat="1" ht="13.5">
      <c r="A242" s="239" t="s">
        <v>176</v>
      </c>
      <c r="B242" s="239">
        <v>4.209</v>
      </c>
      <c r="C242" s="239">
        <v>26.384</v>
      </c>
    </row>
    <row r="243" spans="1:3" s="239" customFormat="1" ht="13.5">
      <c r="A243" s="239" t="s">
        <v>177</v>
      </c>
      <c r="B243" s="239">
        <v>4.21</v>
      </c>
      <c r="C243" s="239">
        <v>27.621</v>
      </c>
    </row>
    <row r="244" spans="1:3" s="239" customFormat="1" ht="13.5">
      <c r="A244" s="239" t="s">
        <v>178</v>
      </c>
      <c r="B244" s="239">
        <v>4.604</v>
      </c>
      <c r="C244" s="239">
        <v>25.116</v>
      </c>
    </row>
    <row r="245" spans="1:3" s="239" customFormat="1" ht="13.5">
      <c r="A245" s="239" t="s">
        <v>179</v>
      </c>
      <c r="B245" s="239">
        <v>4.341</v>
      </c>
      <c r="C245" s="239">
        <v>28.87</v>
      </c>
    </row>
    <row r="246" s="239" customFormat="1" ht="13.5"/>
    <row r="247" s="239" customFormat="1" ht="13.5">
      <c r="A247" s="239" t="s">
        <v>241</v>
      </c>
    </row>
    <row r="248" s="239" customFormat="1" ht="13.5">
      <c r="B248" s="239" t="s">
        <v>6</v>
      </c>
    </row>
    <row r="249" spans="1:2" s="239" customFormat="1" ht="13.5">
      <c r="A249" s="239" t="s">
        <v>242</v>
      </c>
      <c r="B249" s="241">
        <v>2023</v>
      </c>
    </row>
    <row r="250" spans="1:2" s="239" customFormat="1" ht="13.5">
      <c r="A250" s="239" t="s">
        <v>161</v>
      </c>
      <c r="B250" s="241">
        <v>1318</v>
      </c>
    </row>
    <row r="251" spans="1:2" s="239" customFormat="1" ht="13.5">
      <c r="A251" s="239" t="s">
        <v>160</v>
      </c>
      <c r="B251" s="241">
        <v>415</v>
      </c>
    </row>
    <row r="252" spans="1:2" s="239" customFormat="1" ht="13.5">
      <c r="A252" s="239" t="s">
        <v>153</v>
      </c>
      <c r="B252" s="241">
        <v>286</v>
      </c>
    </row>
    <row r="253" spans="1:2" s="239" customFormat="1" ht="13.5">
      <c r="A253" s="239" t="s">
        <v>154</v>
      </c>
      <c r="B253" s="241">
        <v>118</v>
      </c>
    </row>
    <row r="254" spans="1:2" s="239" customFormat="1" ht="13.5">
      <c r="A254" s="239" t="s">
        <v>75</v>
      </c>
      <c r="B254" s="241">
        <v>181</v>
      </c>
    </row>
    <row r="255" s="239" customFormat="1" ht="13.5"/>
    <row r="256" s="239" customFormat="1" ht="13.5"/>
    <row r="257" s="239" customFormat="1" ht="13.5"/>
    <row r="258" s="239" customFormat="1" ht="13.5"/>
  </sheetData>
  <mergeCells count="10">
    <mergeCell ref="A3:K3"/>
    <mergeCell ref="A4:K4"/>
    <mergeCell ref="A33:K33"/>
    <mergeCell ref="A69:K69"/>
    <mergeCell ref="A161:K161"/>
    <mergeCell ref="A162:K162"/>
    <mergeCell ref="A89:K89"/>
    <mergeCell ref="A109:K109"/>
    <mergeCell ref="A134:K134"/>
    <mergeCell ref="A135:K135"/>
  </mergeCells>
  <printOptions/>
  <pageMargins left="0.11811023622047245" right="0.15748031496062992" top="0.11811023622047245" bottom="0.1968503937007874" header="0.11811023622047245" footer="0.35433070866141736"/>
  <pageSetup firstPageNumber="42" useFirstPageNumber="1" orientation="portrait" paperSize="9" r:id="rId2"/>
  <headerFooter alignWithMargins="0">
    <oddFooter>&amp;C&amp;"ＭＳ 明朝,標準"&amp;P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3"/>
  <dimension ref="A1:Q6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2.75390625" style="140" customWidth="1"/>
    <col min="2" max="6" width="15.125" style="140" customWidth="1"/>
    <col min="7" max="11" width="17.875" style="140" customWidth="1"/>
    <col min="12" max="16384" width="9.00390625" style="140" customWidth="1"/>
  </cols>
  <sheetData>
    <row r="1" spans="1:11" ht="13.5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 customHeight="1">
      <c r="A3" s="152" t="s">
        <v>200</v>
      </c>
      <c r="B3" s="152"/>
      <c r="C3" s="152"/>
      <c r="D3" s="152"/>
      <c r="E3" s="152"/>
      <c r="F3" s="152"/>
      <c r="G3" s="152" t="s">
        <v>201</v>
      </c>
      <c r="H3" s="152"/>
      <c r="I3" s="152"/>
      <c r="J3" s="152"/>
      <c r="K3" s="152"/>
    </row>
    <row r="4" spans="1:11" ht="13.5">
      <c r="A4" s="136"/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5" spans="1:11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>
      <c r="A6" s="151" t="s">
        <v>3</v>
      </c>
      <c r="B6" s="151"/>
      <c r="C6" s="151"/>
      <c r="D6" s="151"/>
      <c r="E6" s="151"/>
      <c r="F6" s="151"/>
      <c r="G6" s="4" t="s">
        <v>0</v>
      </c>
      <c r="H6" s="4"/>
      <c r="I6" s="4"/>
      <c r="J6" s="4"/>
      <c r="K6" s="4"/>
    </row>
    <row r="7" spans="1:11" ht="7.5" customHeight="1">
      <c r="A7" s="3"/>
      <c r="B7" s="3"/>
      <c r="C7" s="3"/>
      <c r="D7" s="3"/>
      <c r="E7" s="3"/>
      <c r="F7" s="3"/>
      <c r="G7" s="5"/>
      <c r="H7" s="5"/>
      <c r="I7" s="5"/>
      <c r="J7" s="5"/>
      <c r="K7" s="5"/>
    </row>
    <row r="8" spans="1:11" ht="13.5">
      <c r="A8" s="2"/>
      <c r="B8" s="2"/>
      <c r="C8" s="2"/>
      <c r="D8" s="2"/>
      <c r="E8" s="2"/>
      <c r="F8" s="2"/>
      <c r="G8" s="2"/>
      <c r="H8" s="2"/>
      <c r="I8" s="2"/>
      <c r="J8" s="162" t="s">
        <v>4</v>
      </c>
      <c r="K8" s="162"/>
    </row>
    <row r="9" spans="1:11" ht="15" customHeight="1">
      <c r="A9" s="158" t="s">
        <v>5</v>
      </c>
      <c r="B9" s="157" t="s">
        <v>6</v>
      </c>
      <c r="C9" s="157" t="s">
        <v>7</v>
      </c>
      <c r="D9" s="157"/>
      <c r="E9" s="157" t="s">
        <v>202</v>
      </c>
      <c r="F9" s="157"/>
      <c r="G9" s="142" t="s">
        <v>9</v>
      </c>
      <c r="H9" s="157" t="s">
        <v>10</v>
      </c>
      <c r="I9" s="157"/>
      <c r="J9" s="157"/>
      <c r="K9" s="102" t="s">
        <v>11</v>
      </c>
    </row>
    <row r="10" spans="1:11" ht="15" customHeight="1">
      <c r="A10" s="159"/>
      <c r="B10" s="148"/>
      <c r="C10" s="100" t="s">
        <v>12</v>
      </c>
      <c r="D10" s="12" t="s">
        <v>13</v>
      </c>
      <c r="E10" s="100" t="s">
        <v>14</v>
      </c>
      <c r="F10" s="101" t="s">
        <v>15</v>
      </c>
      <c r="G10" s="77" t="s">
        <v>16</v>
      </c>
      <c r="H10" s="100" t="s">
        <v>17</v>
      </c>
      <c r="I10" s="10" t="s">
        <v>18</v>
      </c>
      <c r="J10" s="10" t="s">
        <v>19</v>
      </c>
      <c r="K10" s="79" t="s">
        <v>20</v>
      </c>
    </row>
    <row r="11" spans="1:11" s="32" customFormat="1" ht="15" customHeight="1">
      <c r="A11" s="104" t="s">
        <v>203</v>
      </c>
      <c r="B11" s="105">
        <v>107</v>
      </c>
      <c r="C11" s="106">
        <v>855</v>
      </c>
      <c r="D11" s="107">
        <f>C11/B11</f>
        <v>7.990654205607477</v>
      </c>
      <c r="E11" s="121">
        <v>189945</v>
      </c>
      <c r="F11" s="106">
        <f>E11/C11</f>
        <v>222.1578947368421</v>
      </c>
      <c r="G11" s="122">
        <v>350041</v>
      </c>
      <c r="H11" s="121">
        <v>714136</v>
      </c>
      <c r="I11" s="108">
        <f>H11/B11</f>
        <v>6674.1682242990655</v>
      </c>
      <c r="J11" s="108">
        <f>H11/C11</f>
        <v>835.246783625731</v>
      </c>
      <c r="K11" s="124">
        <v>352452</v>
      </c>
    </row>
    <row r="12" spans="1:11" s="32" customFormat="1" ht="15" customHeight="1">
      <c r="A12" s="117" t="s">
        <v>21</v>
      </c>
      <c r="B12" s="118">
        <v>62</v>
      </c>
      <c r="C12" s="119">
        <v>711</v>
      </c>
      <c r="D12" s="120">
        <f>C12/B12</f>
        <v>11.46774193548387</v>
      </c>
      <c r="E12" s="121">
        <v>167221</v>
      </c>
      <c r="F12" s="119">
        <f>E12/C12</f>
        <v>235.1912798874824</v>
      </c>
      <c r="G12" s="122">
        <v>279802</v>
      </c>
      <c r="H12" s="121">
        <v>553064</v>
      </c>
      <c r="I12" s="123">
        <f>H12/B12</f>
        <v>8920.387096774193</v>
      </c>
      <c r="J12" s="123">
        <f>H12/C12</f>
        <v>777.8677918424754</v>
      </c>
      <c r="K12" s="124">
        <v>260423</v>
      </c>
    </row>
    <row r="13" spans="1:11" s="32" customFormat="1" ht="15" customHeight="1">
      <c r="A13" s="117" t="s">
        <v>22</v>
      </c>
      <c r="B13" s="118">
        <v>47</v>
      </c>
      <c r="C13" s="119">
        <v>646</v>
      </c>
      <c r="D13" s="120">
        <f>C13/B13</f>
        <v>13.74468085106383</v>
      </c>
      <c r="E13" s="121">
        <v>155278</v>
      </c>
      <c r="F13" s="119">
        <f>E13/C13</f>
        <v>240.3684210526316</v>
      </c>
      <c r="G13" s="122">
        <v>240915</v>
      </c>
      <c r="H13" s="121">
        <v>463129</v>
      </c>
      <c r="I13" s="123">
        <f>H13/B13</f>
        <v>9853.808510638299</v>
      </c>
      <c r="J13" s="123">
        <f>H13/C13</f>
        <v>716.9179566563467</v>
      </c>
      <c r="K13" s="124">
        <v>212080</v>
      </c>
    </row>
    <row r="14" spans="1:11" s="32" customFormat="1" ht="15" customHeight="1">
      <c r="A14" s="117" t="s">
        <v>23</v>
      </c>
      <c r="B14" s="118">
        <v>90</v>
      </c>
      <c r="C14" s="119">
        <v>886</v>
      </c>
      <c r="D14" s="120">
        <f>C14/B14</f>
        <v>9.844444444444445</v>
      </c>
      <c r="E14" s="121">
        <v>188637</v>
      </c>
      <c r="F14" s="119">
        <f>E14/C14</f>
        <v>212.90857787810384</v>
      </c>
      <c r="G14" s="122">
        <v>263855</v>
      </c>
      <c r="H14" s="121">
        <v>486963</v>
      </c>
      <c r="I14" s="123">
        <f>H14/B14</f>
        <v>5410.7</v>
      </c>
      <c r="J14" s="123">
        <f>H14/C14</f>
        <v>549.6196388261851</v>
      </c>
      <c r="K14" s="124">
        <v>212912</v>
      </c>
    </row>
    <row r="15" spans="1:11" s="32" customFormat="1" ht="15" customHeight="1">
      <c r="A15" s="109" t="s">
        <v>204</v>
      </c>
      <c r="B15" s="110">
        <v>46</v>
      </c>
      <c r="C15" s="111">
        <v>859</v>
      </c>
      <c r="D15" s="112">
        <f>C15/B15</f>
        <v>18.67391304347826</v>
      </c>
      <c r="E15" s="113">
        <v>184817</v>
      </c>
      <c r="F15" s="111">
        <f>E15/C15</f>
        <v>215.1536670547148</v>
      </c>
      <c r="G15" s="114">
        <v>269244</v>
      </c>
      <c r="H15" s="113">
        <v>466793</v>
      </c>
      <c r="I15" s="115">
        <f>H15/B15</f>
        <v>10147.673913043478</v>
      </c>
      <c r="J15" s="115">
        <f>H15/C15</f>
        <v>543.4144353899884</v>
      </c>
      <c r="K15" s="116">
        <v>190526</v>
      </c>
    </row>
    <row r="16" spans="1:11" s="32" customFormat="1" ht="13.5">
      <c r="A16" s="7" t="s">
        <v>205</v>
      </c>
      <c r="B16" s="8"/>
      <c r="C16" s="8"/>
      <c r="D16" s="8"/>
      <c r="E16" s="8"/>
      <c r="F16" s="8"/>
      <c r="G16" s="8"/>
      <c r="H16" s="8"/>
      <c r="I16" s="8"/>
      <c r="J16" s="8"/>
      <c r="K16" s="9" t="s">
        <v>24</v>
      </c>
    </row>
    <row r="17" spans="1:11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8.75">
      <c r="A19" s="151" t="s">
        <v>25</v>
      </c>
      <c r="B19" s="151"/>
      <c r="C19" s="151"/>
      <c r="D19" s="151"/>
      <c r="E19" s="151"/>
      <c r="F19" s="151"/>
      <c r="G19" s="173" t="s">
        <v>1</v>
      </c>
      <c r="H19" s="173"/>
      <c r="I19" s="173"/>
      <c r="J19" s="173"/>
      <c r="K19" s="173"/>
    </row>
    <row r="20" spans="1:11" ht="7.5" customHeight="1">
      <c r="A20" s="3"/>
      <c r="B20" s="3"/>
      <c r="C20" s="3"/>
      <c r="D20" s="3"/>
      <c r="E20" s="3"/>
      <c r="F20" s="3"/>
      <c r="G20" s="5"/>
      <c r="H20" s="5"/>
      <c r="I20" s="5"/>
      <c r="J20" s="5"/>
      <c r="K20" s="5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162" t="s">
        <v>213</v>
      </c>
      <c r="K21" s="162"/>
    </row>
    <row r="22" spans="1:11" ht="15" customHeight="1">
      <c r="A22" s="155" t="s">
        <v>26</v>
      </c>
      <c r="B22" s="156"/>
      <c r="C22" s="163" t="s">
        <v>6</v>
      </c>
      <c r="D22" s="163" t="s">
        <v>27</v>
      </c>
      <c r="E22" s="163" t="s">
        <v>8</v>
      </c>
      <c r="F22" s="163" t="s">
        <v>28</v>
      </c>
      <c r="G22" s="163" t="s">
        <v>29</v>
      </c>
      <c r="H22" s="163" t="s">
        <v>30</v>
      </c>
      <c r="I22" s="163" t="s">
        <v>31</v>
      </c>
      <c r="J22" s="163" t="s">
        <v>32</v>
      </c>
      <c r="K22" s="169" t="s">
        <v>33</v>
      </c>
    </row>
    <row r="23" spans="1:11" ht="15" customHeight="1">
      <c r="A23" s="171" t="s">
        <v>34</v>
      </c>
      <c r="B23" s="172"/>
      <c r="C23" s="164"/>
      <c r="D23" s="164"/>
      <c r="E23" s="164"/>
      <c r="F23" s="164"/>
      <c r="G23" s="164"/>
      <c r="H23" s="164"/>
      <c r="I23" s="164"/>
      <c r="J23" s="164"/>
      <c r="K23" s="170"/>
    </row>
    <row r="24" spans="1:11" s="32" customFormat="1" ht="15" customHeight="1">
      <c r="A24" s="153" t="s">
        <v>35</v>
      </c>
      <c r="B24" s="154"/>
      <c r="C24" s="143">
        <v>46</v>
      </c>
      <c r="D24" s="143">
        <v>859</v>
      </c>
      <c r="E24" s="143">
        <v>184817</v>
      </c>
      <c r="F24" s="143">
        <v>269244</v>
      </c>
      <c r="G24" s="143">
        <v>466793</v>
      </c>
      <c r="H24" s="143"/>
      <c r="I24" s="143"/>
      <c r="J24" s="143"/>
      <c r="K24" s="144">
        <v>190526</v>
      </c>
    </row>
    <row r="25" spans="1:11" s="32" customFormat="1" ht="15" customHeight="1">
      <c r="A25" s="153" t="s">
        <v>36</v>
      </c>
      <c r="B25" s="154"/>
      <c r="C25" s="143">
        <v>18</v>
      </c>
      <c r="D25" s="143">
        <v>437</v>
      </c>
      <c r="E25" s="143">
        <v>75477</v>
      </c>
      <c r="F25" s="143">
        <v>67138</v>
      </c>
      <c r="G25" s="143">
        <v>122127</v>
      </c>
      <c r="H25" s="143">
        <v>32105</v>
      </c>
      <c r="I25" s="143">
        <v>2148</v>
      </c>
      <c r="J25" s="143">
        <v>10290</v>
      </c>
      <c r="K25" s="144">
        <v>52186</v>
      </c>
    </row>
    <row r="26" spans="1:11" s="32" customFormat="1" ht="15" customHeight="1">
      <c r="A26" s="153" t="s">
        <v>206</v>
      </c>
      <c r="B26" s="154"/>
      <c r="C26" s="143">
        <v>1</v>
      </c>
      <c r="D26" s="143">
        <v>16</v>
      </c>
      <c r="E26" s="143" t="s">
        <v>207</v>
      </c>
      <c r="F26" s="143" t="s">
        <v>207</v>
      </c>
      <c r="G26" s="143" t="s">
        <v>207</v>
      </c>
      <c r="H26" s="143" t="s">
        <v>207</v>
      </c>
      <c r="I26" s="143" t="s">
        <v>207</v>
      </c>
      <c r="J26" s="143" t="s">
        <v>207</v>
      </c>
      <c r="K26" s="144" t="s">
        <v>207</v>
      </c>
    </row>
    <row r="27" spans="1:11" s="32" customFormat="1" ht="15" customHeight="1">
      <c r="A27" s="153" t="s">
        <v>37</v>
      </c>
      <c r="B27" s="154"/>
      <c r="C27" s="143">
        <v>1</v>
      </c>
      <c r="D27" s="143">
        <v>4</v>
      </c>
      <c r="E27" s="143" t="s">
        <v>207</v>
      </c>
      <c r="F27" s="143" t="s">
        <v>207</v>
      </c>
      <c r="G27" s="143" t="s">
        <v>207</v>
      </c>
      <c r="H27" s="143" t="s">
        <v>207</v>
      </c>
      <c r="I27" s="143" t="s">
        <v>207</v>
      </c>
      <c r="J27" s="143" t="s">
        <v>207</v>
      </c>
      <c r="K27" s="144" t="s">
        <v>207</v>
      </c>
    </row>
    <row r="28" spans="1:11" s="32" customFormat="1" ht="15" customHeight="1">
      <c r="A28" s="165" t="s">
        <v>38</v>
      </c>
      <c r="B28" s="166"/>
      <c r="C28" s="143">
        <v>6</v>
      </c>
      <c r="D28" s="143">
        <v>74</v>
      </c>
      <c r="E28" s="143">
        <v>12948</v>
      </c>
      <c r="F28" s="143">
        <v>17758</v>
      </c>
      <c r="G28" s="143">
        <v>35939</v>
      </c>
      <c r="H28" s="143" t="s">
        <v>208</v>
      </c>
      <c r="I28" s="143" t="s">
        <v>208</v>
      </c>
      <c r="J28" s="143" t="s">
        <v>208</v>
      </c>
      <c r="K28" s="144">
        <v>17315</v>
      </c>
    </row>
    <row r="29" spans="1:11" s="32" customFormat="1" ht="15" customHeight="1">
      <c r="A29" s="167" t="s">
        <v>39</v>
      </c>
      <c r="B29" s="168"/>
      <c r="C29" s="143" t="s">
        <v>208</v>
      </c>
      <c r="D29" s="143" t="s">
        <v>208</v>
      </c>
      <c r="E29" s="143" t="s">
        <v>208</v>
      </c>
      <c r="F29" s="143" t="s">
        <v>208</v>
      </c>
      <c r="G29" s="143" t="s">
        <v>208</v>
      </c>
      <c r="H29" s="143" t="s">
        <v>208</v>
      </c>
      <c r="I29" s="143" t="s">
        <v>208</v>
      </c>
      <c r="J29" s="143" t="s">
        <v>208</v>
      </c>
      <c r="K29" s="144" t="s">
        <v>208</v>
      </c>
    </row>
    <row r="30" spans="1:11" s="32" customFormat="1" ht="15" customHeight="1">
      <c r="A30" s="153" t="s">
        <v>40</v>
      </c>
      <c r="B30" s="154"/>
      <c r="C30" s="143">
        <v>2</v>
      </c>
      <c r="D30" s="143">
        <v>26</v>
      </c>
      <c r="E30" s="143" t="s">
        <v>207</v>
      </c>
      <c r="F30" s="143" t="s">
        <v>207</v>
      </c>
      <c r="G30" s="143" t="s">
        <v>207</v>
      </c>
      <c r="H30" s="143" t="s">
        <v>207</v>
      </c>
      <c r="I30" s="143" t="s">
        <v>207</v>
      </c>
      <c r="J30" s="143" t="s">
        <v>207</v>
      </c>
      <c r="K30" s="144" t="s">
        <v>207</v>
      </c>
    </row>
    <row r="31" spans="1:11" s="32" customFormat="1" ht="15" customHeight="1">
      <c r="A31" s="165" t="s">
        <v>41</v>
      </c>
      <c r="B31" s="166"/>
      <c r="C31" s="143" t="s">
        <v>208</v>
      </c>
      <c r="D31" s="143" t="s">
        <v>208</v>
      </c>
      <c r="E31" s="143" t="s">
        <v>208</v>
      </c>
      <c r="F31" s="143" t="s">
        <v>208</v>
      </c>
      <c r="G31" s="143" t="s">
        <v>208</v>
      </c>
      <c r="H31" s="143" t="s">
        <v>208</v>
      </c>
      <c r="I31" s="143" t="s">
        <v>208</v>
      </c>
      <c r="J31" s="143" t="s">
        <v>208</v>
      </c>
      <c r="K31" s="144" t="s">
        <v>208</v>
      </c>
    </row>
    <row r="32" spans="1:11" s="32" customFormat="1" ht="15" customHeight="1">
      <c r="A32" s="153" t="s">
        <v>209</v>
      </c>
      <c r="B32" s="154"/>
      <c r="C32" s="143">
        <v>4</v>
      </c>
      <c r="D32" s="143">
        <v>158</v>
      </c>
      <c r="E32" s="143">
        <v>45294</v>
      </c>
      <c r="F32" s="143">
        <v>55426</v>
      </c>
      <c r="G32" s="143">
        <v>79355</v>
      </c>
      <c r="H32" s="143">
        <v>59299</v>
      </c>
      <c r="I32" s="143">
        <v>4927</v>
      </c>
      <c r="J32" s="143">
        <v>12083</v>
      </c>
      <c r="K32" s="144">
        <v>25359</v>
      </c>
    </row>
    <row r="33" spans="1:11" s="32" customFormat="1" ht="15" customHeight="1">
      <c r="A33" s="153" t="s">
        <v>42</v>
      </c>
      <c r="B33" s="154"/>
      <c r="C33" s="143" t="s">
        <v>208</v>
      </c>
      <c r="D33" s="143" t="s">
        <v>208</v>
      </c>
      <c r="E33" s="143" t="s">
        <v>208</v>
      </c>
      <c r="F33" s="143" t="s">
        <v>208</v>
      </c>
      <c r="G33" s="143" t="s">
        <v>208</v>
      </c>
      <c r="H33" s="143" t="s">
        <v>208</v>
      </c>
      <c r="I33" s="143" t="s">
        <v>208</v>
      </c>
      <c r="J33" s="143" t="s">
        <v>208</v>
      </c>
      <c r="K33" s="144" t="s">
        <v>208</v>
      </c>
    </row>
    <row r="34" spans="1:11" s="32" customFormat="1" ht="15" customHeight="1">
      <c r="A34" s="153" t="s">
        <v>210</v>
      </c>
      <c r="B34" s="154"/>
      <c r="C34" s="143" t="s">
        <v>208</v>
      </c>
      <c r="D34" s="143" t="s">
        <v>208</v>
      </c>
      <c r="E34" s="143" t="s">
        <v>208</v>
      </c>
      <c r="F34" s="143" t="s">
        <v>208</v>
      </c>
      <c r="G34" s="143" t="s">
        <v>208</v>
      </c>
      <c r="H34" s="143" t="s">
        <v>208</v>
      </c>
      <c r="I34" s="143" t="s">
        <v>208</v>
      </c>
      <c r="J34" s="143" t="s">
        <v>208</v>
      </c>
      <c r="K34" s="144" t="s">
        <v>208</v>
      </c>
    </row>
    <row r="35" spans="1:11" s="32" customFormat="1" ht="15" customHeight="1">
      <c r="A35" s="153" t="s">
        <v>43</v>
      </c>
      <c r="B35" s="154"/>
      <c r="C35" s="143">
        <v>1</v>
      </c>
      <c r="D35" s="143">
        <v>8</v>
      </c>
      <c r="E35" s="143" t="s">
        <v>207</v>
      </c>
      <c r="F35" s="143" t="s">
        <v>207</v>
      </c>
      <c r="G35" s="143" t="s">
        <v>207</v>
      </c>
      <c r="H35" s="143" t="s">
        <v>207</v>
      </c>
      <c r="I35" s="143" t="s">
        <v>207</v>
      </c>
      <c r="J35" s="143" t="s">
        <v>207</v>
      </c>
      <c r="K35" s="144" t="s">
        <v>207</v>
      </c>
    </row>
    <row r="36" spans="1:11" s="32" customFormat="1" ht="15" customHeight="1">
      <c r="A36" s="153" t="s">
        <v>44</v>
      </c>
      <c r="B36" s="154"/>
      <c r="C36" s="143" t="s">
        <v>208</v>
      </c>
      <c r="D36" s="143" t="s">
        <v>208</v>
      </c>
      <c r="E36" s="143" t="s">
        <v>208</v>
      </c>
      <c r="F36" s="143" t="s">
        <v>208</v>
      </c>
      <c r="G36" s="143" t="s">
        <v>208</v>
      </c>
      <c r="H36" s="143" t="s">
        <v>208</v>
      </c>
      <c r="I36" s="143" t="s">
        <v>208</v>
      </c>
      <c r="J36" s="143" t="s">
        <v>208</v>
      </c>
      <c r="K36" s="144" t="s">
        <v>208</v>
      </c>
    </row>
    <row r="37" spans="1:11" s="32" customFormat="1" ht="15" customHeight="1">
      <c r="A37" s="165" t="s">
        <v>45</v>
      </c>
      <c r="B37" s="166"/>
      <c r="C37" s="143" t="s">
        <v>208</v>
      </c>
      <c r="D37" s="143" t="s">
        <v>208</v>
      </c>
      <c r="E37" s="143" t="s">
        <v>208</v>
      </c>
      <c r="F37" s="143" t="s">
        <v>208</v>
      </c>
      <c r="G37" s="143" t="s">
        <v>208</v>
      </c>
      <c r="H37" s="143" t="s">
        <v>208</v>
      </c>
      <c r="I37" s="143" t="s">
        <v>208</v>
      </c>
      <c r="J37" s="143" t="s">
        <v>208</v>
      </c>
      <c r="K37" s="144" t="s">
        <v>208</v>
      </c>
    </row>
    <row r="38" spans="1:11" s="32" customFormat="1" ht="15" customHeight="1">
      <c r="A38" s="153" t="s">
        <v>46</v>
      </c>
      <c r="B38" s="154"/>
      <c r="C38" s="143">
        <v>3</v>
      </c>
      <c r="D38" s="143">
        <v>51</v>
      </c>
      <c r="E38" s="143">
        <v>20141</v>
      </c>
      <c r="F38" s="143">
        <v>92277</v>
      </c>
      <c r="G38" s="143">
        <v>136117</v>
      </c>
      <c r="H38" s="143" t="s">
        <v>208</v>
      </c>
      <c r="I38" s="143" t="s">
        <v>208</v>
      </c>
      <c r="J38" s="143" t="s">
        <v>208</v>
      </c>
      <c r="K38" s="144">
        <v>41753</v>
      </c>
    </row>
    <row r="39" spans="1:11" s="32" customFormat="1" ht="15" customHeight="1">
      <c r="A39" s="153" t="s">
        <v>47</v>
      </c>
      <c r="B39" s="154"/>
      <c r="C39" s="143" t="s">
        <v>208</v>
      </c>
      <c r="D39" s="143" t="s">
        <v>208</v>
      </c>
      <c r="E39" s="143" t="s">
        <v>208</v>
      </c>
      <c r="F39" s="143" t="s">
        <v>208</v>
      </c>
      <c r="G39" s="143" t="s">
        <v>208</v>
      </c>
      <c r="H39" s="143" t="s">
        <v>208</v>
      </c>
      <c r="I39" s="143" t="s">
        <v>208</v>
      </c>
      <c r="J39" s="143" t="s">
        <v>208</v>
      </c>
      <c r="K39" s="144" t="s">
        <v>208</v>
      </c>
    </row>
    <row r="40" spans="1:11" s="32" customFormat="1" ht="15" customHeight="1">
      <c r="A40" s="153" t="s">
        <v>48</v>
      </c>
      <c r="B40" s="154"/>
      <c r="C40" s="143" t="s">
        <v>208</v>
      </c>
      <c r="D40" s="143" t="s">
        <v>208</v>
      </c>
      <c r="E40" s="143" t="s">
        <v>208</v>
      </c>
      <c r="F40" s="143" t="s">
        <v>208</v>
      </c>
      <c r="G40" s="143" t="s">
        <v>208</v>
      </c>
      <c r="H40" s="143" t="s">
        <v>208</v>
      </c>
      <c r="I40" s="143" t="s">
        <v>208</v>
      </c>
      <c r="J40" s="143" t="s">
        <v>208</v>
      </c>
      <c r="K40" s="144" t="s">
        <v>208</v>
      </c>
    </row>
    <row r="41" spans="1:11" s="32" customFormat="1" ht="15" customHeight="1">
      <c r="A41" s="153" t="s">
        <v>49</v>
      </c>
      <c r="B41" s="154"/>
      <c r="C41" s="143">
        <v>6</v>
      </c>
      <c r="D41" s="143">
        <v>50</v>
      </c>
      <c r="E41" s="143">
        <v>8750</v>
      </c>
      <c r="F41" s="143">
        <v>14004</v>
      </c>
      <c r="G41" s="143">
        <v>32200</v>
      </c>
      <c r="H41" s="143" t="s">
        <v>208</v>
      </c>
      <c r="I41" s="143" t="s">
        <v>208</v>
      </c>
      <c r="J41" s="143" t="s">
        <v>208</v>
      </c>
      <c r="K41" s="144">
        <v>17329</v>
      </c>
    </row>
    <row r="42" spans="1:11" s="32" customFormat="1" ht="15" customHeight="1">
      <c r="A42" s="153" t="s">
        <v>50</v>
      </c>
      <c r="B42" s="154"/>
      <c r="C42" s="143" t="s">
        <v>208</v>
      </c>
      <c r="D42" s="143" t="s">
        <v>208</v>
      </c>
      <c r="E42" s="143" t="s">
        <v>208</v>
      </c>
      <c r="F42" s="143" t="s">
        <v>208</v>
      </c>
      <c r="G42" s="143" t="s">
        <v>208</v>
      </c>
      <c r="H42" s="143" t="s">
        <v>208</v>
      </c>
      <c r="I42" s="143" t="s">
        <v>208</v>
      </c>
      <c r="J42" s="143" t="s">
        <v>208</v>
      </c>
      <c r="K42" s="144" t="s">
        <v>208</v>
      </c>
    </row>
    <row r="43" spans="1:11" s="32" customFormat="1" ht="15" customHeight="1">
      <c r="A43" s="153" t="s">
        <v>51</v>
      </c>
      <c r="B43" s="154"/>
      <c r="C43" s="143" t="s">
        <v>208</v>
      </c>
      <c r="D43" s="143" t="s">
        <v>208</v>
      </c>
      <c r="E43" s="143" t="s">
        <v>208</v>
      </c>
      <c r="F43" s="143" t="s">
        <v>208</v>
      </c>
      <c r="G43" s="143" t="s">
        <v>208</v>
      </c>
      <c r="H43" s="143" t="s">
        <v>208</v>
      </c>
      <c r="I43" s="143" t="s">
        <v>208</v>
      </c>
      <c r="J43" s="143" t="s">
        <v>208</v>
      </c>
      <c r="K43" s="144" t="s">
        <v>208</v>
      </c>
    </row>
    <row r="44" spans="1:11" s="32" customFormat="1" ht="15" customHeight="1">
      <c r="A44" s="149" t="s">
        <v>52</v>
      </c>
      <c r="B44" s="150"/>
      <c r="C44" s="143" t="s">
        <v>208</v>
      </c>
      <c r="D44" s="143" t="s">
        <v>208</v>
      </c>
      <c r="E44" s="143" t="s">
        <v>208</v>
      </c>
      <c r="F44" s="143" t="s">
        <v>208</v>
      </c>
      <c r="G44" s="143" t="s">
        <v>208</v>
      </c>
      <c r="H44" s="143" t="s">
        <v>208</v>
      </c>
      <c r="I44" s="143" t="s">
        <v>208</v>
      </c>
      <c r="J44" s="143" t="s">
        <v>208</v>
      </c>
      <c r="K44" s="144" t="s">
        <v>208</v>
      </c>
    </row>
    <row r="45" spans="1:11" s="32" customFormat="1" ht="15" customHeight="1">
      <c r="A45" s="149" t="s">
        <v>53</v>
      </c>
      <c r="B45" s="150"/>
      <c r="C45" s="143" t="s">
        <v>208</v>
      </c>
      <c r="D45" s="143" t="s">
        <v>208</v>
      </c>
      <c r="E45" s="143" t="s">
        <v>208</v>
      </c>
      <c r="F45" s="143" t="s">
        <v>208</v>
      </c>
      <c r="G45" s="143" t="s">
        <v>208</v>
      </c>
      <c r="H45" s="143" t="s">
        <v>208</v>
      </c>
      <c r="I45" s="143" t="s">
        <v>208</v>
      </c>
      <c r="J45" s="143" t="s">
        <v>208</v>
      </c>
      <c r="K45" s="144" t="s">
        <v>208</v>
      </c>
    </row>
    <row r="46" spans="1:11" s="32" customFormat="1" ht="15" customHeight="1">
      <c r="A46" s="149" t="s">
        <v>54</v>
      </c>
      <c r="B46" s="150"/>
      <c r="C46" s="143" t="s">
        <v>208</v>
      </c>
      <c r="D46" s="143" t="s">
        <v>208</v>
      </c>
      <c r="E46" s="143" t="s">
        <v>208</v>
      </c>
      <c r="F46" s="143" t="s">
        <v>208</v>
      </c>
      <c r="G46" s="143" t="s">
        <v>208</v>
      </c>
      <c r="H46" s="143" t="s">
        <v>208</v>
      </c>
      <c r="I46" s="143" t="s">
        <v>208</v>
      </c>
      <c r="J46" s="143" t="s">
        <v>208</v>
      </c>
      <c r="K46" s="144" t="s">
        <v>208</v>
      </c>
    </row>
    <row r="47" spans="1:11" s="32" customFormat="1" ht="15" customHeight="1">
      <c r="A47" s="153" t="s">
        <v>55</v>
      </c>
      <c r="B47" s="154"/>
      <c r="C47" s="143">
        <v>1</v>
      </c>
      <c r="D47" s="143">
        <v>8</v>
      </c>
      <c r="E47" s="143" t="s">
        <v>207</v>
      </c>
      <c r="F47" s="143" t="s">
        <v>207</v>
      </c>
      <c r="G47" s="143" t="s">
        <v>207</v>
      </c>
      <c r="H47" s="143" t="s">
        <v>207</v>
      </c>
      <c r="I47" s="143" t="s">
        <v>207</v>
      </c>
      <c r="J47" s="143" t="s">
        <v>207</v>
      </c>
      <c r="K47" s="144" t="s">
        <v>207</v>
      </c>
    </row>
    <row r="48" spans="1:11" s="32" customFormat="1" ht="15" customHeight="1">
      <c r="A48" s="153" t="s">
        <v>56</v>
      </c>
      <c r="B48" s="154"/>
      <c r="C48" s="143">
        <v>3</v>
      </c>
      <c r="D48" s="143">
        <v>27</v>
      </c>
      <c r="E48" s="143">
        <v>4322</v>
      </c>
      <c r="F48" s="143">
        <v>6796</v>
      </c>
      <c r="G48" s="143">
        <v>16740</v>
      </c>
      <c r="H48" s="143" t="s">
        <v>208</v>
      </c>
      <c r="I48" s="143" t="s">
        <v>208</v>
      </c>
      <c r="J48" s="143" t="s">
        <v>208</v>
      </c>
      <c r="K48" s="144">
        <v>9470</v>
      </c>
    </row>
    <row r="49" spans="1:11" s="32" customFormat="1" ht="15" customHeight="1">
      <c r="A49" s="153" t="s">
        <v>57</v>
      </c>
      <c r="B49" s="154"/>
      <c r="C49" s="143" t="s">
        <v>208</v>
      </c>
      <c r="D49" s="143" t="s">
        <v>208</v>
      </c>
      <c r="E49" s="143" t="s">
        <v>208</v>
      </c>
      <c r="F49" s="143" t="s">
        <v>208</v>
      </c>
      <c r="G49" s="143" t="s">
        <v>208</v>
      </c>
      <c r="H49" s="143" t="s">
        <v>208</v>
      </c>
      <c r="I49" s="143" t="s">
        <v>208</v>
      </c>
      <c r="J49" s="143" t="s">
        <v>208</v>
      </c>
      <c r="K49" s="144" t="s">
        <v>208</v>
      </c>
    </row>
    <row r="50" spans="1:11" s="32" customFormat="1" ht="15" customHeight="1">
      <c r="A50" s="160" t="s">
        <v>58</v>
      </c>
      <c r="B50" s="161"/>
      <c r="C50" s="145" t="s">
        <v>208</v>
      </c>
      <c r="D50" s="145" t="s">
        <v>208</v>
      </c>
      <c r="E50" s="145" t="s">
        <v>208</v>
      </c>
      <c r="F50" s="145" t="s">
        <v>208</v>
      </c>
      <c r="G50" s="145" t="s">
        <v>208</v>
      </c>
      <c r="H50" s="145" t="s">
        <v>208</v>
      </c>
      <c r="I50" s="145" t="s">
        <v>208</v>
      </c>
      <c r="J50" s="145" t="s">
        <v>208</v>
      </c>
      <c r="K50" s="146" t="s">
        <v>208</v>
      </c>
    </row>
    <row r="51" spans="1:11" s="32" customFormat="1" ht="14.25" customHeight="1">
      <c r="A51" s="7" t="s">
        <v>211</v>
      </c>
      <c r="B51" s="13"/>
      <c r="C51" s="2"/>
      <c r="D51" s="2"/>
      <c r="E51" s="2"/>
      <c r="F51" s="2"/>
      <c r="G51" s="44" t="s">
        <v>212</v>
      </c>
      <c r="H51" s="2"/>
      <c r="I51" s="2"/>
      <c r="J51" s="2"/>
      <c r="K51" s="2"/>
    </row>
    <row r="52" spans="1:15" s="32" customFormat="1" ht="13.5">
      <c r="A52" s="7" t="s">
        <v>59</v>
      </c>
      <c r="B52" s="13"/>
      <c r="C52" s="2"/>
      <c r="D52" s="2"/>
      <c r="E52" s="2"/>
      <c r="F52" s="2"/>
      <c r="G52" s="44" t="s">
        <v>60</v>
      </c>
      <c r="H52" s="2"/>
      <c r="I52" s="2"/>
      <c r="J52" s="2"/>
      <c r="K52" s="2"/>
      <c r="L52" s="140"/>
      <c r="M52" s="140"/>
      <c r="N52" s="140"/>
      <c r="O52" s="140"/>
    </row>
    <row r="53" spans="1:17" s="32" customFormat="1" ht="13.5">
      <c r="A53" s="7" t="s">
        <v>61</v>
      </c>
      <c r="B53" s="13"/>
      <c r="C53" s="2"/>
      <c r="D53" s="2"/>
      <c r="E53" s="2"/>
      <c r="F53" s="2"/>
      <c r="G53" s="2"/>
      <c r="H53" s="2"/>
      <c r="I53" s="2"/>
      <c r="J53" s="2"/>
      <c r="K53" s="2"/>
      <c r="L53" s="140"/>
      <c r="M53" s="140"/>
      <c r="N53" s="140"/>
      <c r="O53" s="140"/>
      <c r="P53" s="140"/>
      <c r="Q53" s="140"/>
    </row>
    <row r="54" spans="1:11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2" ht="13.5">
      <c r="A56" s="2"/>
      <c r="B56" s="2"/>
    </row>
    <row r="57" spans="1:2" ht="13.5">
      <c r="A57" s="147"/>
      <c r="B57" s="2"/>
    </row>
    <row r="58" spans="1:2" ht="13.5">
      <c r="A58" s="2"/>
      <c r="B58" s="2"/>
    </row>
    <row r="59" spans="1:2" ht="13.5">
      <c r="A59" s="2"/>
      <c r="B59" s="2"/>
    </row>
    <row r="60" ht="13.5">
      <c r="B60" s="2"/>
    </row>
  </sheetData>
  <mergeCells count="50">
    <mergeCell ref="A19:F19"/>
    <mergeCell ref="G19:K19"/>
    <mergeCell ref="A43:B43"/>
    <mergeCell ref="A44:B44"/>
    <mergeCell ref="A36:B36"/>
    <mergeCell ref="A37:B37"/>
    <mergeCell ref="A24:B24"/>
    <mergeCell ref="A25:B25"/>
    <mergeCell ref="A26:B26"/>
    <mergeCell ref="A33:B33"/>
    <mergeCell ref="J8:K8"/>
    <mergeCell ref="A6:F6"/>
    <mergeCell ref="A34:B34"/>
    <mergeCell ref="A35:B35"/>
    <mergeCell ref="A28:B28"/>
    <mergeCell ref="A29:B29"/>
    <mergeCell ref="A30:B30"/>
    <mergeCell ref="A31:B31"/>
    <mergeCell ref="K22:K23"/>
    <mergeCell ref="A23:B23"/>
    <mergeCell ref="A48:B48"/>
    <mergeCell ref="A39:B39"/>
    <mergeCell ref="A38:B38"/>
    <mergeCell ref="A49:B49"/>
    <mergeCell ref="A40:B40"/>
    <mergeCell ref="A41:B41"/>
    <mergeCell ref="A42:B42"/>
    <mergeCell ref="A45:B45"/>
    <mergeCell ref="A46:B46"/>
    <mergeCell ref="A47:B47"/>
    <mergeCell ref="A3:F3"/>
    <mergeCell ref="G3:K3"/>
    <mergeCell ref="A27:B27"/>
    <mergeCell ref="A32:B32"/>
    <mergeCell ref="A22:B22"/>
    <mergeCell ref="H9:J9"/>
    <mergeCell ref="A9:A10"/>
    <mergeCell ref="B9:B10"/>
    <mergeCell ref="C9:D9"/>
    <mergeCell ref="E9:F9"/>
    <mergeCell ref="A50:B50"/>
    <mergeCell ref="J21:K21"/>
    <mergeCell ref="C22:C23"/>
    <mergeCell ref="D22:D23"/>
    <mergeCell ref="E22:E23"/>
    <mergeCell ref="F22:F23"/>
    <mergeCell ref="G22:G23"/>
    <mergeCell ref="H22:H23"/>
    <mergeCell ref="I22:I23"/>
    <mergeCell ref="J22:J23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/>
  <dimension ref="A1:AE3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6.625" style="0" customWidth="1"/>
    <col min="2" max="9" width="5.625" style="0" customWidth="1"/>
    <col min="10" max="10" width="8.625" style="0" customWidth="1"/>
    <col min="11" max="11" width="6.875" style="0" customWidth="1"/>
    <col min="12" max="12" width="10.125" style="2" customWidth="1"/>
    <col min="13" max="13" width="8.375" style="2" customWidth="1"/>
    <col min="14" max="14" width="9.625" style="2" customWidth="1"/>
    <col min="15" max="15" width="10.375" style="2" customWidth="1"/>
    <col min="16" max="18" width="7.625" style="2" customWidth="1"/>
    <col min="19" max="20" width="7.75390625" style="2" customWidth="1"/>
    <col min="21" max="21" width="10.125" style="2" customWidth="1"/>
  </cols>
  <sheetData>
    <row r="1" spans="1:11" ht="20.25" customHeight="1">
      <c r="A1" s="1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9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21" ht="17.25" customHeight="1">
      <c r="A3" s="174" t="s">
        <v>195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 t="s">
        <v>196</v>
      </c>
      <c r="M3" s="174"/>
      <c r="N3" s="174"/>
      <c r="O3" s="174"/>
      <c r="P3" s="174"/>
      <c r="Q3" s="174"/>
      <c r="R3" s="174"/>
      <c r="S3" s="174"/>
      <c r="T3" s="174"/>
      <c r="U3" s="174"/>
    </row>
    <row r="4" spans="1:21" ht="17.25" customHeight="1">
      <c r="A4" s="174" t="s">
        <v>197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 t="s">
        <v>198</v>
      </c>
      <c r="M4" s="174"/>
      <c r="N4" s="174"/>
      <c r="O4" s="174"/>
      <c r="P4" s="174"/>
      <c r="Q4" s="174"/>
      <c r="R4" s="174"/>
      <c r="S4" s="174"/>
      <c r="T4" s="174"/>
      <c r="U4" s="174"/>
    </row>
    <row r="5" spans="1:21" ht="17.25" customHeight="1">
      <c r="A5" s="174" t="s">
        <v>199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11" ht="20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21" ht="17.25">
      <c r="A7" s="180" t="s">
        <v>193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1" t="s">
        <v>194</v>
      </c>
      <c r="M7" s="181"/>
      <c r="N7" s="181"/>
      <c r="O7" s="181"/>
      <c r="P7" s="181"/>
      <c r="Q7" s="181"/>
      <c r="R7" s="181"/>
      <c r="S7" s="181"/>
      <c r="T7" s="181"/>
      <c r="U7" s="181"/>
    </row>
    <row r="8" spans="1:21" ht="16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R8" s="162" t="s">
        <v>63</v>
      </c>
      <c r="S8" s="162"/>
      <c r="T8" s="162"/>
      <c r="U8" s="162"/>
    </row>
    <row r="9" spans="1:21" ht="15" customHeight="1">
      <c r="A9" s="189" t="s">
        <v>64</v>
      </c>
      <c r="B9" s="163" t="s">
        <v>6</v>
      </c>
      <c r="C9" s="163"/>
      <c r="D9" s="163"/>
      <c r="E9" s="163"/>
      <c r="F9" s="182"/>
      <c r="G9" s="163" t="s">
        <v>65</v>
      </c>
      <c r="H9" s="163"/>
      <c r="I9" s="163"/>
      <c r="J9" s="163"/>
      <c r="K9" s="163"/>
      <c r="L9" s="186" t="s">
        <v>66</v>
      </c>
      <c r="M9" s="15"/>
      <c r="N9" s="183" t="s">
        <v>67</v>
      </c>
      <c r="O9" s="195" t="s">
        <v>68</v>
      </c>
      <c r="P9" s="199" t="s">
        <v>69</v>
      </c>
      <c r="Q9" s="199"/>
      <c r="R9" s="199"/>
      <c r="S9" s="198" t="s">
        <v>70</v>
      </c>
      <c r="T9" s="198"/>
      <c r="U9" s="16"/>
    </row>
    <row r="10" spans="1:21" ht="15" customHeight="1">
      <c r="A10" s="190"/>
      <c r="B10" s="178" t="s">
        <v>71</v>
      </c>
      <c r="C10" s="175" t="s">
        <v>72</v>
      </c>
      <c r="D10" s="175"/>
      <c r="E10" s="175"/>
      <c r="F10" s="178" t="s">
        <v>73</v>
      </c>
      <c r="G10" s="176" t="s">
        <v>71</v>
      </c>
      <c r="H10" s="176" t="s">
        <v>74</v>
      </c>
      <c r="I10" s="175" t="s">
        <v>73</v>
      </c>
      <c r="J10" s="175"/>
      <c r="K10" s="175"/>
      <c r="L10" s="187"/>
      <c r="M10" s="17" t="s">
        <v>75</v>
      </c>
      <c r="N10" s="184"/>
      <c r="O10" s="196"/>
      <c r="P10" s="192" t="s">
        <v>76</v>
      </c>
      <c r="Q10" s="192" t="s">
        <v>77</v>
      </c>
      <c r="R10" s="200" t="s">
        <v>78</v>
      </c>
      <c r="S10" s="18" t="s">
        <v>79</v>
      </c>
      <c r="T10" s="18"/>
      <c r="U10" s="19" t="s">
        <v>80</v>
      </c>
    </row>
    <row r="11" spans="1:21" ht="15" customHeight="1">
      <c r="A11" s="190"/>
      <c r="B11" s="178"/>
      <c r="C11" s="178" t="s">
        <v>71</v>
      </c>
      <c r="D11" s="18" t="s">
        <v>81</v>
      </c>
      <c r="E11" s="178" t="s">
        <v>82</v>
      </c>
      <c r="F11" s="178"/>
      <c r="G11" s="176"/>
      <c r="H11" s="176"/>
      <c r="I11" s="176" t="s">
        <v>71</v>
      </c>
      <c r="J11" s="20" t="s">
        <v>83</v>
      </c>
      <c r="K11" s="21" t="s">
        <v>84</v>
      </c>
      <c r="L11" s="187"/>
      <c r="M11" s="17" t="s">
        <v>85</v>
      </c>
      <c r="N11" s="184"/>
      <c r="O11" s="196"/>
      <c r="P11" s="193"/>
      <c r="Q11" s="193"/>
      <c r="R11" s="193"/>
      <c r="S11" s="18" t="s">
        <v>86</v>
      </c>
      <c r="T11" s="18" t="s">
        <v>87</v>
      </c>
      <c r="U11" s="22" t="s">
        <v>88</v>
      </c>
    </row>
    <row r="12" spans="1:21" ht="15" customHeight="1">
      <c r="A12" s="191"/>
      <c r="B12" s="179"/>
      <c r="C12" s="179"/>
      <c r="D12" s="24" t="s">
        <v>89</v>
      </c>
      <c r="E12" s="179"/>
      <c r="F12" s="179"/>
      <c r="G12" s="177"/>
      <c r="H12" s="177"/>
      <c r="I12" s="177"/>
      <c r="J12" s="25" t="s">
        <v>90</v>
      </c>
      <c r="K12" s="26" t="s">
        <v>91</v>
      </c>
      <c r="L12" s="188"/>
      <c r="M12" s="24"/>
      <c r="N12" s="185"/>
      <c r="O12" s="24" t="s">
        <v>92</v>
      </c>
      <c r="P12" s="194"/>
      <c r="Q12" s="194"/>
      <c r="R12" s="194"/>
      <c r="S12" s="24" t="s">
        <v>93</v>
      </c>
      <c r="T12" s="24"/>
      <c r="U12" s="27"/>
    </row>
    <row r="13" spans="1:31" s="6" customFormat="1" ht="15" customHeight="1">
      <c r="A13" s="28" t="s">
        <v>94</v>
      </c>
      <c r="B13" s="29">
        <f>C13+F13</f>
        <v>1185</v>
      </c>
      <c r="C13" s="29">
        <f>D13+E13</f>
        <v>393</v>
      </c>
      <c r="D13" s="29">
        <v>199</v>
      </c>
      <c r="E13" s="29">
        <v>194</v>
      </c>
      <c r="F13" s="29">
        <v>792</v>
      </c>
      <c r="G13" s="29">
        <f>H13+I13</f>
        <v>7132</v>
      </c>
      <c r="H13" s="29">
        <v>4750</v>
      </c>
      <c r="I13" s="29">
        <f>J13+K13</f>
        <v>2382</v>
      </c>
      <c r="J13" s="29">
        <v>1131</v>
      </c>
      <c r="K13" s="29">
        <v>1251</v>
      </c>
      <c r="L13" s="29">
        <v>12206403</v>
      </c>
      <c r="M13" s="29">
        <v>234777</v>
      </c>
      <c r="N13" s="29">
        <v>1267339</v>
      </c>
      <c r="O13" s="29">
        <v>79934</v>
      </c>
      <c r="P13" s="29">
        <v>10301</v>
      </c>
      <c r="Q13" s="29">
        <v>1962</v>
      </c>
      <c r="R13" s="30">
        <v>54</v>
      </c>
      <c r="S13" s="30">
        <v>414</v>
      </c>
      <c r="T13" s="29">
        <v>3318</v>
      </c>
      <c r="U13" s="31">
        <v>4428990</v>
      </c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21" s="6" customFormat="1" ht="15" customHeight="1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30"/>
      <c r="M14" s="30"/>
      <c r="N14" s="30"/>
      <c r="O14" s="30"/>
      <c r="P14" s="30"/>
      <c r="Q14" s="30"/>
      <c r="R14" s="30"/>
      <c r="S14" s="30"/>
      <c r="T14" s="30"/>
      <c r="U14" s="33"/>
    </row>
    <row r="15" spans="1:21" s="6" customFormat="1" ht="15" customHeight="1">
      <c r="A15" s="28" t="s">
        <v>95</v>
      </c>
      <c r="B15" s="29">
        <f aca="true" t="shared" si="0" ref="B15:L15">SUM(B16:B21)</f>
        <v>208</v>
      </c>
      <c r="C15" s="29">
        <f t="shared" si="0"/>
        <v>147</v>
      </c>
      <c r="D15" s="29">
        <f t="shared" si="0"/>
        <v>95</v>
      </c>
      <c r="E15" s="29">
        <f t="shared" si="0"/>
        <v>52</v>
      </c>
      <c r="F15" s="29">
        <f t="shared" si="0"/>
        <v>61</v>
      </c>
      <c r="G15" s="29">
        <f t="shared" si="0"/>
        <v>2015</v>
      </c>
      <c r="H15" s="29">
        <f t="shared" si="0"/>
        <v>1764</v>
      </c>
      <c r="I15" s="29">
        <f t="shared" si="0"/>
        <v>251</v>
      </c>
      <c r="J15" s="29">
        <f t="shared" si="0"/>
        <v>110</v>
      </c>
      <c r="K15" s="29">
        <f t="shared" si="0"/>
        <v>141</v>
      </c>
      <c r="L15" s="29">
        <f t="shared" si="0"/>
        <v>6563453</v>
      </c>
      <c r="M15" s="29">
        <v>159005</v>
      </c>
      <c r="N15" s="29">
        <v>452568</v>
      </c>
      <c r="O15" s="34" t="s">
        <v>96</v>
      </c>
      <c r="P15" s="29">
        <v>31555</v>
      </c>
      <c r="Q15" s="29">
        <v>3347</v>
      </c>
      <c r="R15" s="34" t="s">
        <v>96</v>
      </c>
      <c r="S15" s="34" t="s">
        <v>96</v>
      </c>
      <c r="T15" s="34" t="s">
        <v>96</v>
      </c>
      <c r="U15" s="31">
        <v>3380262</v>
      </c>
    </row>
    <row r="16" spans="1:21" s="6" customFormat="1" ht="15" customHeight="1">
      <c r="A16" s="28" t="s">
        <v>97</v>
      </c>
      <c r="B16" s="34" t="s">
        <v>96</v>
      </c>
      <c r="C16" s="34" t="s">
        <v>96</v>
      </c>
      <c r="D16" s="34" t="s">
        <v>96</v>
      </c>
      <c r="E16" s="34" t="s">
        <v>96</v>
      </c>
      <c r="F16" s="34" t="s">
        <v>96</v>
      </c>
      <c r="G16" s="34" t="s">
        <v>96</v>
      </c>
      <c r="H16" s="34" t="s">
        <v>96</v>
      </c>
      <c r="I16" s="34" t="s">
        <v>96</v>
      </c>
      <c r="J16" s="34" t="s">
        <v>96</v>
      </c>
      <c r="K16" s="34" t="s">
        <v>96</v>
      </c>
      <c r="L16" s="34" t="s">
        <v>96</v>
      </c>
      <c r="M16" s="34" t="s">
        <v>96</v>
      </c>
      <c r="N16" s="34" t="s">
        <v>96</v>
      </c>
      <c r="O16" s="34" t="s">
        <v>96</v>
      </c>
      <c r="P16" s="34" t="s">
        <v>96</v>
      </c>
      <c r="Q16" s="34" t="s">
        <v>96</v>
      </c>
      <c r="R16" s="34" t="s">
        <v>96</v>
      </c>
      <c r="S16" s="34" t="s">
        <v>96</v>
      </c>
      <c r="T16" s="34" t="s">
        <v>96</v>
      </c>
      <c r="U16" s="35" t="s">
        <v>98</v>
      </c>
    </row>
    <row r="17" spans="1:21" s="6" customFormat="1" ht="15" customHeight="1">
      <c r="A17" s="28" t="s">
        <v>99</v>
      </c>
      <c r="B17" s="29">
        <v>12</v>
      </c>
      <c r="C17" s="29">
        <v>9</v>
      </c>
      <c r="D17" s="29">
        <v>7</v>
      </c>
      <c r="E17" s="34">
        <v>2</v>
      </c>
      <c r="F17" s="29">
        <v>3</v>
      </c>
      <c r="G17" s="29">
        <f>H17+I17</f>
        <v>75</v>
      </c>
      <c r="H17" s="34">
        <v>62</v>
      </c>
      <c r="I17" s="29">
        <f>J17+K17</f>
        <v>13</v>
      </c>
      <c r="J17" s="34">
        <v>5</v>
      </c>
      <c r="K17" s="34">
        <v>8</v>
      </c>
      <c r="L17" s="34">
        <v>95952</v>
      </c>
      <c r="M17" s="34" t="s">
        <v>100</v>
      </c>
      <c r="N17" s="34">
        <v>21750</v>
      </c>
      <c r="O17" s="34" t="s">
        <v>100</v>
      </c>
      <c r="P17" s="34">
        <v>7996</v>
      </c>
      <c r="Q17" s="34">
        <v>1454</v>
      </c>
      <c r="R17" s="34" t="s">
        <v>100</v>
      </c>
      <c r="S17" s="34" t="s">
        <v>100</v>
      </c>
      <c r="T17" s="34" t="s">
        <v>100</v>
      </c>
      <c r="U17" s="35">
        <v>55940</v>
      </c>
    </row>
    <row r="18" spans="1:21" s="6" customFormat="1" ht="15" customHeight="1">
      <c r="A18" s="28" t="s">
        <v>101</v>
      </c>
      <c r="B18" s="29">
        <v>47</v>
      </c>
      <c r="C18" s="29">
        <v>31</v>
      </c>
      <c r="D18" s="29">
        <v>25</v>
      </c>
      <c r="E18" s="29">
        <v>6</v>
      </c>
      <c r="F18" s="29">
        <v>16</v>
      </c>
      <c r="G18" s="29">
        <f>H18+I18</f>
        <v>636</v>
      </c>
      <c r="H18" s="29">
        <v>548</v>
      </c>
      <c r="I18" s="29">
        <f>J18+K18</f>
        <v>88</v>
      </c>
      <c r="J18" s="29">
        <v>28</v>
      </c>
      <c r="K18" s="29">
        <v>60</v>
      </c>
      <c r="L18" s="29">
        <v>2019695</v>
      </c>
      <c r="M18" s="29">
        <v>9865</v>
      </c>
      <c r="N18" s="29">
        <v>108494</v>
      </c>
      <c r="O18" s="34" t="s">
        <v>102</v>
      </c>
      <c r="P18" s="29">
        <v>42972</v>
      </c>
      <c r="Q18" s="29">
        <v>3311</v>
      </c>
      <c r="R18" s="34" t="s">
        <v>102</v>
      </c>
      <c r="S18" s="34" t="s">
        <v>102</v>
      </c>
      <c r="T18" s="34" t="s">
        <v>102</v>
      </c>
      <c r="U18" s="31">
        <v>1352396</v>
      </c>
    </row>
    <row r="19" spans="1:21" s="6" customFormat="1" ht="15" customHeight="1">
      <c r="A19" s="36" t="s">
        <v>103</v>
      </c>
      <c r="B19" s="29">
        <v>50</v>
      </c>
      <c r="C19" s="29">
        <v>36</v>
      </c>
      <c r="D19" s="29">
        <v>23</v>
      </c>
      <c r="E19" s="29">
        <v>13</v>
      </c>
      <c r="F19" s="29">
        <v>14</v>
      </c>
      <c r="G19" s="29">
        <f>H19+I19</f>
        <v>380</v>
      </c>
      <c r="H19" s="29">
        <v>338</v>
      </c>
      <c r="I19" s="29">
        <f>J19+K19</f>
        <v>42</v>
      </c>
      <c r="J19" s="29">
        <v>22</v>
      </c>
      <c r="K19" s="29">
        <v>20</v>
      </c>
      <c r="L19" s="29">
        <v>1771137</v>
      </c>
      <c r="M19" s="29">
        <v>52761</v>
      </c>
      <c r="N19" s="29">
        <v>147528</v>
      </c>
      <c r="O19" s="34" t="s">
        <v>104</v>
      </c>
      <c r="P19" s="29">
        <v>35423</v>
      </c>
      <c r="Q19" s="29">
        <v>4736</v>
      </c>
      <c r="R19" s="34" t="s">
        <v>104</v>
      </c>
      <c r="S19" s="34" t="s">
        <v>104</v>
      </c>
      <c r="T19" s="34" t="s">
        <v>104</v>
      </c>
      <c r="U19" s="31">
        <v>768169</v>
      </c>
    </row>
    <row r="20" spans="1:21" s="6" customFormat="1" ht="15" customHeight="1">
      <c r="A20" s="28" t="s">
        <v>105</v>
      </c>
      <c r="B20" s="29">
        <v>43</v>
      </c>
      <c r="C20" s="29">
        <v>35</v>
      </c>
      <c r="D20" s="29">
        <v>23</v>
      </c>
      <c r="E20" s="29">
        <v>12</v>
      </c>
      <c r="F20" s="29">
        <v>8</v>
      </c>
      <c r="G20" s="29">
        <f>H20+I20</f>
        <v>564</v>
      </c>
      <c r="H20" s="29">
        <v>533</v>
      </c>
      <c r="I20" s="29">
        <f>J20+K20</f>
        <v>31</v>
      </c>
      <c r="J20" s="29">
        <v>14</v>
      </c>
      <c r="K20" s="29">
        <v>17</v>
      </c>
      <c r="L20" s="29">
        <v>1688343</v>
      </c>
      <c r="M20" s="29">
        <v>87626</v>
      </c>
      <c r="N20" s="29">
        <v>102969</v>
      </c>
      <c r="O20" s="34" t="s">
        <v>106</v>
      </c>
      <c r="P20" s="29">
        <v>39264</v>
      </c>
      <c r="Q20" s="29">
        <v>3010</v>
      </c>
      <c r="R20" s="34" t="s">
        <v>106</v>
      </c>
      <c r="S20" s="34" t="s">
        <v>106</v>
      </c>
      <c r="T20" s="34" t="s">
        <v>106</v>
      </c>
      <c r="U20" s="31">
        <v>908071</v>
      </c>
    </row>
    <row r="21" spans="1:21" s="6" customFormat="1" ht="15" customHeight="1">
      <c r="A21" s="28" t="s">
        <v>107</v>
      </c>
      <c r="B21" s="29">
        <v>56</v>
      </c>
      <c r="C21" s="29">
        <v>36</v>
      </c>
      <c r="D21" s="29">
        <v>17</v>
      </c>
      <c r="E21" s="29">
        <v>19</v>
      </c>
      <c r="F21" s="29">
        <v>20</v>
      </c>
      <c r="G21" s="29">
        <f>H21+I21</f>
        <v>360</v>
      </c>
      <c r="H21" s="29">
        <v>283</v>
      </c>
      <c r="I21" s="29">
        <f>J21+K21</f>
        <v>77</v>
      </c>
      <c r="J21" s="29">
        <v>41</v>
      </c>
      <c r="K21" s="29">
        <v>36</v>
      </c>
      <c r="L21" s="29">
        <v>988326</v>
      </c>
      <c r="M21" s="29">
        <v>8753</v>
      </c>
      <c r="N21" s="29">
        <v>71827</v>
      </c>
      <c r="O21" s="34" t="s">
        <v>102</v>
      </c>
      <c r="P21" s="29">
        <v>17649</v>
      </c>
      <c r="Q21" s="29">
        <v>2824</v>
      </c>
      <c r="R21" s="34" t="s">
        <v>102</v>
      </c>
      <c r="S21" s="34" t="s">
        <v>102</v>
      </c>
      <c r="T21" s="34" t="s">
        <v>102</v>
      </c>
      <c r="U21" s="31">
        <v>295686</v>
      </c>
    </row>
    <row r="22" spans="1:21" s="6" customFormat="1" ht="1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0"/>
      <c r="M22" s="29"/>
      <c r="N22" s="29"/>
      <c r="O22" s="29"/>
      <c r="P22" s="29"/>
      <c r="Q22" s="29"/>
      <c r="R22" s="29"/>
      <c r="S22" s="29"/>
      <c r="T22" s="29"/>
      <c r="U22" s="31"/>
    </row>
    <row r="23" spans="1:21" s="6" customFormat="1" ht="15" customHeight="1">
      <c r="A23" s="28" t="s">
        <v>108</v>
      </c>
      <c r="B23" s="29">
        <f>C23+F23</f>
        <v>977</v>
      </c>
      <c r="C23" s="29">
        <f>D23+E23</f>
        <v>246</v>
      </c>
      <c r="D23" s="29">
        <f>SUM(D24:D29)</f>
        <v>104</v>
      </c>
      <c r="E23" s="29">
        <f>SUM(E24:E29)</f>
        <v>142</v>
      </c>
      <c r="F23" s="29">
        <f>SUM(F24:F29)</f>
        <v>731</v>
      </c>
      <c r="G23" s="29">
        <f aca="true" t="shared" si="1" ref="G23:G29">H23+I23</f>
        <v>5117</v>
      </c>
      <c r="H23" s="29">
        <f>SUM(H24:H29)</f>
        <v>2986</v>
      </c>
      <c r="I23" s="29">
        <f aca="true" t="shared" si="2" ref="I23:I29">J23+K23</f>
        <v>2131</v>
      </c>
      <c r="J23" s="29">
        <f aca="true" t="shared" si="3" ref="J23:O23">SUM(J24:J29)</f>
        <v>1021</v>
      </c>
      <c r="K23" s="29">
        <f t="shared" si="3"/>
        <v>1110</v>
      </c>
      <c r="L23" s="29">
        <f t="shared" si="3"/>
        <v>5642950</v>
      </c>
      <c r="M23" s="29">
        <f t="shared" si="3"/>
        <v>75772</v>
      </c>
      <c r="N23" s="29">
        <f t="shared" si="3"/>
        <v>814771</v>
      </c>
      <c r="O23" s="29">
        <f t="shared" si="3"/>
        <v>79934</v>
      </c>
      <c r="P23" s="29">
        <v>5776</v>
      </c>
      <c r="Q23" s="29">
        <v>1325</v>
      </c>
      <c r="R23" s="29">
        <v>54</v>
      </c>
      <c r="S23" s="29">
        <f>SUM(S24:S29)</f>
        <v>414</v>
      </c>
      <c r="T23" s="29">
        <f>SUM(T24:T29)</f>
        <v>3318</v>
      </c>
      <c r="U23" s="31">
        <f>SUM(U24:U29)</f>
        <v>1048728</v>
      </c>
    </row>
    <row r="24" spans="1:21" s="6" customFormat="1" ht="15" customHeight="1">
      <c r="A24" s="28" t="s">
        <v>109</v>
      </c>
      <c r="B24" s="37">
        <v>3</v>
      </c>
      <c r="C24" s="37">
        <v>2</v>
      </c>
      <c r="D24" s="34" t="s">
        <v>96</v>
      </c>
      <c r="E24" s="34">
        <v>2</v>
      </c>
      <c r="F24" s="34">
        <v>1</v>
      </c>
      <c r="G24" s="29">
        <f t="shared" si="1"/>
        <v>78</v>
      </c>
      <c r="H24" s="34">
        <v>68</v>
      </c>
      <c r="I24" s="29">
        <f t="shared" si="2"/>
        <v>10</v>
      </c>
      <c r="J24" s="34">
        <v>1</v>
      </c>
      <c r="K24" s="34">
        <v>9</v>
      </c>
      <c r="L24" s="34">
        <v>147276</v>
      </c>
      <c r="M24" s="34">
        <v>1765</v>
      </c>
      <c r="N24" s="34">
        <v>6228</v>
      </c>
      <c r="O24" s="34">
        <v>2117</v>
      </c>
      <c r="P24" s="34">
        <v>49092</v>
      </c>
      <c r="Q24" s="34">
        <v>2338</v>
      </c>
      <c r="R24" s="34">
        <v>70</v>
      </c>
      <c r="S24" s="34">
        <v>3</v>
      </c>
      <c r="T24" s="34">
        <v>171</v>
      </c>
      <c r="U24" s="35" t="s">
        <v>96</v>
      </c>
    </row>
    <row r="25" spans="1:21" s="6" customFormat="1" ht="15" customHeight="1">
      <c r="A25" s="28" t="s">
        <v>110</v>
      </c>
      <c r="B25" s="29">
        <f>C25+F25</f>
        <v>103</v>
      </c>
      <c r="C25" s="29">
        <f>D25+E25</f>
        <v>20</v>
      </c>
      <c r="D25" s="29">
        <v>8</v>
      </c>
      <c r="E25" s="29">
        <v>12</v>
      </c>
      <c r="F25" s="29">
        <v>83</v>
      </c>
      <c r="G25" s="29">
        <f t="shared" si="1"/>
        <v>306</v>
      </c>
      <c r="H25" s="29">
        <v>169</v>
      </c>
      <c r="I25" s="29">
        <f t="shared" si="2"/>
        <v>137</v>
      </c>
      <c r="J25" s="29">
        <v>98</v>
      </c>
      <c r="K25" s="29">
        <v>39</v>
      </c>
      <c r="L25" s="29">
        <v>320477</v>
      </c>
      <c r="M25" s="29">
        <v>1031</v>
      </c>
      <c r="N25" s="29">
        <v>85363</v>
      </c>
      <c r="O25" s="29">
        <v>9888</v>
      </c>
      <c r="P25" s="29">
        <v>3111</v>
      </c>
      <c r="Q25" s="29">
        <v>1209</v>
      </c>
      <c r="R25" s="29">
        <v>32</v>
      </c>
      <c r="S25" s="29">
        <v>42</v>
      </c>
      <c r="T25" s="29">
        <v>260</v>
      </c>
      <c r="U25" s="31">
        <v>74277</v>
      </c>
    </row>
    <row r="26" spans="1:21" s="6" customFormat="1" ht="15" customHeight="1">
      <c r="A26" s="28" t="s">
        <v>111</v>
      </c>
      <c r="B26" s="29">
        <f>C26+F26</f>
        <v>290</v>
      </c>
      <c r="C26" s="29">
        <f>D26+E26</f>
        <v>70</v>
      </c>
      <c r="D26" s="29">
        <v>22</v>
      </c>
      <c r="E26" s="29">
        <v>48</v>
      </c>
      <c r="F26" s="29">
        <v>220</v>
      </c>
      <c r="G26" s="29">
        <f t="shared" si="1"/>
        <v>2172</v>
      </c>
      <c r="H26" s="29">
        <v>1474</v>
      </c>
      <c r="I26" s="29">
        <f t="shared" si="2"/>
        <v>698</v>
      </c>
      <c r="J26" s="29">
        <v>300</v>
      </c>
      <c r="K26" s="29">
        <v>398</v>
      </c>
      <c r="L26" s="29">
        <v>2466868</v>
      </c>
      <c r="M26" s="29">
        <v>13859</v>
      </c>
      <c r="N26" s="29">
        <v>138632</v>
      </c>
      <c r="O26" s="29">
        <v>25726</v>
      </c>
      <c r="P26" s="29">
        <v>8506</v>
      </c>
      <c r="Q26" s="29">
        <v>1420</v>
      </c>
      <c r="R26" s="29">
        <v>93</v>
      </c>
      <c r="S26" s="29">
        <v>99</v>
      </c>
      <c r="T26" s="29">
        <v>1217</v>
      </c>
      <c r="U26" s="31">
        <v>199985</v>
      </c>
    </row>
    <row r="27" spans="1:21" s="6" customFormat="1" ht="15" customHeight="1">
      <c r="A27" s="28" t="s">
        <v>112</v>
      </c>
      <c r="B27" s="29">
        <f>C27+F27</f>
        <v>112</v>
      </c>
      <c r="C27" s="29">
        <f>D27+E27</f>
        <v>25</v>
      </c>
      <c r="D27" s="29">
        <v>13</v>
      </c>
      <c r="E27" s="29">
        <v>12</v>
      </c>
      <c r="F27" s="29">
        <v>87</v>
      </c>
      <c r="G27" s="29">
        <f t="shared" si="1"/>
        <v>399</v>
      </c>
      <c r="H27" s="29">
        <v>163</v>
      </c>
      <c r="I27" s="29">
        <f t="shared" si="2"/>
        <v>236</v>
      </c>
      <c r="J27" s="29">
        <v>132</v>
      </c>
      <c r="K27" s="29">
        <v>104</v>
      </c>
      <c r="L27" s="29">
        <v>681133</v>
      </c>
      <c r="M27" s="29">
        <v>21764</v>
      </c>
      <c r="N27" s="29">
        <v>148440</v>
      </c>
      <c r="O27" s="29">
        <v>4126</v>
      </c>
      <c r="P27" s="29">
        <v>6082</v>
      </c>
      <c r="Q27" s="29">
        <v>1724</v>
      </c>
      <c r="R27" s="29">
        <v>25</v>
      </c>
      <c r="S27" s="29">
        <v>67</v>
      </c>
      <c r="T27" s="29">
        <v>305</v>
      </c>
      <c r="U27" s="31">
        <v>216147</v>
      </c>
    </row>
    <row r="28" spans="1:21" s="6" customFormat="1" ht="15" customHeight="1">
      <c r="A28" s="38" t="s">
        <v>113</v>
      </c>
      <c r="B28" s="29">
        <f>C28+F28</f>
        <v>124</v>
      </c>
      <c r="C28" s="29">
        <f>D28+E28</f>
        <v>37</v>
      </c>
      <c r="D28" s="29">
        <v>24</v>
      </c>
      <c r="E28" s="29">
        <v>13</v>
      </c>
      <c r="F28" s="29">
        <v>87</v>
      </c>
      <c r="G28" s="29">
        <f t="shared" si="1"/>
        <v>578</v>
      </c>
      <c r="H28" s="29">
        <v>373</v>
      </c>
      <c r="I28" s="29">
        <f t="shared" si="2"/>
        <v>205</v>
      </c>
      <c r="J28" s="29">
        <v>132</v>
      </c>
      <c r="K28" s="29">
        <v>73</v>
      </c>
      <c r="L28" s="29">
        <v>640332</v>
      </c>
      <c r="M28" s="29">
        <v>14888</v>
      </c>
      <c r="N28" s="29">
        <v>107886</v>
      </c>
      <c r="O28" s="29">
        <v>16635</v>
      </c>
      <c r="P28" s="29">
        <v>5164</v>
      </c>
      <c r="Q28" s="29">
        <v>1156</v>
      </c>
      <c r="R28" s="29">
        <v>34</v>
      </c>
      <c r="S28" s="29">
        <v>68</v>
      </c>
      <c r="T28" s="29">
        <v>601</v>
      </c>
      <c r="U28" s="31">
        <v>190835</v>
      </c>
    </row>
    <row r="29" spans="1:21" s="6" customFormat="1" ht="15" customHeight="1">
      <c r="A29" s="39" t="s">
        <v>114</v>
      </c>
      <c r="B29" s="40">
        <f>C29+F29</f>
        <v>345</v>
      </c>
      <c r="C29" s="29">
        <f>D29+E29</f>
        <v>92</v>
      </c>
      <c r="D29" s="40">
        <v>37</v>
      </c>
      <c r="E29" s="40">
        <v>55</v>
      </c>
      <c r="F29" s="40">
        <v>253</v>
      </c>
      <c r="G29" s="29">
        <f t="shared" si="1"/>
        <v>1584</v>
      </c>
      <c r="H29" s="40">
        <v>739</v>
      </c>
      <c r="I29" s="29">
        <f t="shared" si="2"/>
        <v>845</v>
      </c>
      <c r="J29" s="40">
        <v>358</v>
      </c>
      <c r="K29" s="40">
        <v>487</v>
      </c>
      <c r="L29" s="40">
        <v>1386864</v>
      </c>
      <c r="M29" s="40">
        <v>22465</v>
      </c>
      <c r="N29" s="40">
        <v>328222</v>
      </c>
      <c r="O29" s="40">
        <v>21442</v>
      </c>
      <c r="P29" s="40">
        <v>4020</v>
      </c>
      <c r="Q29" s="40">
        <v>1113</v>
      </c>
      <c r="R29" s="40">
        <v>36</v>
      </c>
      <c r="S29" s="40">
        <v>135</v>
      </c>
      <c r="T29" s="40">
        <v>764</v>
      </c>
      <c r="U29" s="41">
        <v>367484</v>
      </c>
    </row>
    <row r="30" spans="1:21" s="6" customFormat="1" ht="13.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13"/>
      <c r="M30" s="13"/>
      <c r="N30" s="13"/>
      <c r="O30" s="13"/>
      <c r="P30" s="13"/>
      <c r="Q30" s="13"/>
      <c r="R30" s="13"/>
      <c r="S30" s="13"/>
      <c r="T30" s="197" t="s">
        <v>115</v>
      </c>
      <c r="U30" s="197"/>
    </row>
    <row r="31" spans="1:20" ht="13.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T31" s="44"/>
    </row>
    <row r="32" spans="1:11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</sheetData>
  <mergeCells count="29">
    <mergeCell ref="T30:U30"/>
    <mergeCell ref="R8:U8"/>
    <mergeCell ref="S9:T9"/>
    <mergeCell ref="P9:R9"/>
    <mergeCell ref="Q10:Q12"/>
    <mergeCell ref="R10:R12"/>
    <mergeCell ref="A7:K7"/>
    <mergeCell ref="L7:U7"/>
    <mergeCell ref="B9:F9"/>
    <mergeCell ref="G9:K9"/>
    <mergeCell ref="N9:N12"/>
    <mergeCell ref="L9:L12"/>
    <mergeCell ref="A9:A12"/>
    <mergeCell ref="E11:E12"/>
    <mergeCell ref="P10:P12"/>
    <mergeCell ref="O9:O11"/>
    <mergeCell ref="I10:K10"/>
    <mergeCell ref="I11:I12"/>
    <mergeCell ref="B10:B12"/>
    <mergeCell ref="C10:E10"/>
    <mergeCell ref="F10:F12"/>
    <mergeCell ref="C11:C12"/>
    <mergeCell ref="G10:G12"/>
    <mergeCell ref="H10:H12"/>
    <mergeCell ref="A5:K5"/>
    <mergeCell ref="A3:K3"/>
    <mergeCell ref="L3:U3"/>
    <mergeCell ref="A4:K4"/>
    <mergeCell ref="L4:U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6"/>
  <dimension ref="A1:J14"/>
  <sheetViews>
    <sheetView showGridLines="0" workbookViewId="0" topLeftCell="A1">
      <selection activeCell="A1" sqref="A1:J1"/>
    </sheetView>
  </sheetViews>
  <sheetFormatPr defaultColWidth="9.00390625" defaultRowHeight="13.5"/>
  <cols>
    <col min="1" max="1" width="10.625" style="2" customWidth="1"/>
    <col min="2" max="7" width="7.50390625" style="2" customWidth="1"/>
    <col min="8" max="8" width="10.625" style="2" customWidth="1"/>
    <col min="9" max="10" width="10.125" style="2" customWidth="1"/>
  </cols>
  <sheetData>
    <row r="1" spans="1:10" ht="18.75">
      <c r="A1" s="202" t="s">
        <v>116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 ht="15.75" customHeight="1">
      <c r="A2" s="44"/>
      <c r="I2" s="162" t="s">
        <v>117</v>
      </c>
      <c r="J2" s="162"/>
    </row>
    <row r="3" spans="1:10" ht="15" customHeight="1">
      <c r="A3" s="203" t="s">
        <v>5</v>
      </c>
      <c r="B3" s="163" t="s">
        <v>6</v>
      </c>
      <c r="C3" s="163"/>
      <c r="D3" s="163"/>
      <c r="E3" s="163" t="s">
        <v>118</v>
      </c>
      <c r="F3" s="163"/>
      <c r="G3" s="163"/>
      <c r="H3" s="163" t="s">
        <v>119</v>
      </c>
      <c r="I3" s="163"/>
      <c r="J3" s="169"/>
    </row>
    <row r="4" spans="1:10" ht="19.5" customHeight="1">
      <c r="A4" s="204"/>
      <c r="B4" s="10" t="s">
        <v>12</v>
      </c>
      <c r="C4" s="10" t="s">
        <v>120</v>
      </c>
      <c r="D4" s="10" t="s">
        <v>121</v>
      </c>
      <c r="E4" s="10" t="s">
        <v>12</v>
      </c>
      <c r="F4" s="10" t="s">
        <v>120</v>
      </c>
      <c r="G4" s="10" t="s">
        <v>121</v>
      </c>
      <c r="H4" s="10" t="s">
        <v>12</v>
      </c>
      <c r="I4" s="10" t="s">
        <v>120</v>
      </c>
      <c r="J4" s="11" t="s">
        <v>121</v>
      </c>
    </row>
    <row r="5" spans="1:10" s="6" customFormat="1" ht="19.5" customHeight="1">
      <c r="A5" s="45" t="s">
        <v>122</v>
      </c>
      <c r="B5" s="125">
        <v>1372</v>
      </c>
      <c r="C5" s="125">
        <v>179</v>
      </c>
      <c r="D5" s="125">
        <v>1193</v>
      </c>
      <c r="E5" s="125">
        <v>5506</v>
      </c>
      <c r="F5" s="125">
        <v>1383</v>
      </c>
      <c r="G5" s="125">
        <v>4123</v>
      </c>
      <c r="H5" s="126">
        <v>8649534</v>
      </c>
      <c r="I5" s="126">
        <v>4238805</v>
      </c>
      <c r="J5" s="127">
        <v>4410729</v>
      </c>
    </row>
    <row r="6" spans="1:10" s="6" customFormat="1" ht="19.5" customHeight="1">
      <c r="A6" s="132" t="s">
        <v>123</v>
      </c>
      <c r="B6" s="133">
        <v>1334</v>
      </c>
      <c r="C6" s="133">
        <v>177</v>
      </c>
      <c r="D6" s="133">
        <v>1157</v>
      </c>
      <c r="E6" s="133">
        <v>5675</v>
      </c>
      <c r="F6" s="133">
        <v>1255</v>
      </c>
      <c r="G6" s="133">
        <v>4420</v>
      </c>
      <c r="H6" s="134">
        <v>8488393</v>
      </c>
      <c r="I6" s="134">
        <v>3695637</v>
      </c>
      <c r="J6" s="135">
        <v>4792756</v>
      </c>
    </row>
    <row r="7" spans="1:10" s="6" customFormat="1" ht="19.5" customHeight="1">
      <c r="A7" s="132" t="s">
        <v>124</v>
      </c>
      <c r="B7" s="133">
        <v>1393</v>
      </c>
      <c r="C7" s="133">
        <v>212</v>
      </c>
      <c r="D7" s="133">
        <v>1181</v>
      </c>
      <c r="E7" s="133">
        <v>6973</v>
      </c>
      <c r="F7" s="133">
        <v>1760</v>
      </c>
      <c r="G7" s="133">
        <v>5213</v>
      </c>
      <c r="H7" s="134">
        <v>10887066</v>
      </c>
      <c r="I7" s="134">
        <v>5054878</v>
      </c>
      <c r="J7" s="135">
        <v>5832188</v>
      </c>
    </row>
    <row r="8" spans="1:10" s="6" customFormat="1" ht="19.5" customHeight="1">
      <c r="A8" s="132" t="s">
        <v>125</v>
      </c>
      <c r="B8" s="133">
        <v>1335</v>
      </c>
      <c r="C8" s="133">
        <v>206</v>
      </c>
      <c r="D8" s="133">
        <v>1129</v>
      </c>
      <c r="E8" s="133">
        <v>6481</v>
      </c>
      <c r="F8" s="133">
        <v>1775</v>
      </c>
      <c r="G8" s="133">
        <v>4706</v>
      </c>
      <c r="H8" s="134">
        <v>12134410</v>
      </c>
      <c r="I8" s="134">
        <v>5752223</v>
      </c>
      <c r="J8" s="135">
        <v>6382187</v>
      </c>
    </row>
    <row r="9" spans="1:10" s="6" customFormat="1" ht="19.5" customHeight="1">
      <c r="A9" s="132" t="s">
        <v>126</v>
      </c>
      <c r="B9" s="133">
        <v>1165</v>
      </c>
      <c r="C9" s="133">
        <v>188</v>
      </c>
      <c r="D9" s="133">
        <v>977</v>
      </c>
      <c r="E9" s="133">
        <v>5804</v>
      </c>
      <c r="F9" s="133">
        <v>1573</v>
      </c>
      <c r="G9" s="133">
        <v>4231</v>
      </c>
      <c r="H9" s="134">
        <v>11457006</v>
      </c>
      <c r="I9" s="134">
        <v>5622376</v>
      </c>
      <c r="J9" s="135">
        <v>5834630</v>
      </c>
    </row>
    <row r="10" spans="1:10" s="6" customFormat="1" ht="19.5" customHeight="1">
      <c r="A10" s="128" t="s">
        <v>127</v>
      </c>
      <c r="B10" s="129">
        <f>SUM(C10:D10)</f>
        <v>1185</v>
      </c>
      <c r="C10" s="129">
        <v>208</v>
      </c>
      <c r="D10" s="129">
        <v>977</v>
      </c>
      <c r="E10" s="129">
        <f>SUM(F10:G10)</f>
        <v>7132</v>
      </c>
      <c r="F10" s="129">
        <v>2015</v>
      </c>
      <c r="G10" s="129">
        <v>5117</v>
      </c>
      <c r="H10" s="130">
        <f>SUM(I10:J10)</f>
        <v>12206403</v>
      </c>
      <c r="I10" s="130">
        <v>6563453</v>
      </c>
      <c r="J10" s="131">
        <v>5642950</v>
      </c>
    </row>
    <row r="11" spans="1:10" s="6" customFormat="1" ht="13.5" customHeight="1">
      <c r="A11" s="103" t="s">
        <v>128</v>
      </c>
      <c r="B11" s="13"/>
      <c r="C11" s="13"/>
      <c r="D11" s="13"/>
      <c r="E11" s="13"/>
      <c r="F11" s="13"/>
      <c r="G11" s="13"/>
      <c r="H11" s="13"/>
      <c r="I11" s="201" t="s">
        <v>129</v>
      </c>
      <c r="J11" s="201"/>
    </row>
    <row r="12" spans="1:10" s="6" customFormat="1" ht="13.5" customHeight="1">
      <c r="A12" s="46" t="s">
        <v>130</v>
      </c>
      <c r="B12" s="47"/>
      <c r="C12" s="47"/>
      <c r="D12" s="47"/>
      <c r="E12" s="47"/>
      <c r="F12" s="13"/>
      <c r="G12" s="13"/>
      <c r="H12" s="13"/>
      <c r="I12" s="13"/>
      <c r="J12" s="13"/>
    </row>
    <row r="13" spans="1:10" s="6" customFormat="1" ht="13.5" customHeight="1">
      <c r="A13" s="48" t="s">
        <v>131</v>
      </c>
      <c r="B13" s="47"/>
      <c r="C13" s="47"/>
      <c r="D13" s="47"/>
      <c r="E13" s="13"/>
      <c r="F13" s="13"/>
      <c r="G13" s="13"/>
      <c r="H13" s="13"/>
      <c r="I13" s="13"/>
      <c r="J13" s="13"/>
    </row>
    <row r="14" ht="13.5" customHeight="1">
      <c r="A14" s="49" t="s">
        <v>132</v>
      </c>
    </row>
  </sheetData>
  <mergeCells count="7">
    <mergeCell ref="I11:J11"/>
    <mergeCell ref="A1:J1"/>
    <mergeCell ref="H3:J3"/>
    <mergeCell ref="A3:A4"/>
    <mergeCell ref="B3:D3"/>
    <mergeCell ref="E3:G3"/>
    <mergeCell ref="I2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8"/>
  <dimension ref="A1:H3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4.875" style="2" customWidth="1"/>
    <col min="2" max="8" width="8.875" style="2" customWidth="1"/>
  </cols>
  <sheetData>
    <row r="1" ht="14.25">
      <c r="A1" s="1" t="s">
        <v>133</v>
      </c>
    </row>
    <row r="2" ht="14.25">
      <c r="A2" s="1"/>
    </row>
    <row r="3" spans="1:8" ht="17.25" customHeight="1">
      <c r="A3" s="205" t="s">
        <v>190</v>
      </c>
      <c r="B3" s="206"/>
      <c r="C3" s="206"/>
      <c r="D3" s="206"/>
      <c r="E3" s="206"/>
      <c r="F3" s="206"/>
      <c r="G3" s="206"/>
      <c r="H3" s="206"/>
    </row>
    <row r="4" spans="1:8" ht="17.25" customHeight="1">
      <c r="A4" s="206"/>
      <c r="B4" s="206"/>
      <c r="C4" s="206"/>
      <c r="D4" s="206"/>
      <c r="E4" s="206"/>
      <c r="F4" s="206"/>
      <c r="G4" s="206"/>
      <c r="H4" s="206"/>
    </row>
    <row r="5" spans="1:8" ht="17.25" customHeight="1">
      <c r="A5" s="206"/>
      <c r="B5" s="206"/>
      <c r="C5" s="206"/>
      <c r="D5" s="206"/>
      <c r="E5" s="206"/>
      <c r="F5" s="206"/>
      <c r="G5" s="206"/>
      <c r="H5" s="206"/>
    </row>
    <row r="6" ht="14.25"/>
    <row r="7" spans="1:8" ht="18.75" customHeight="1">
      <c r="A7" s="212" t="s">
        <v>134</v>
      </c>
      <c r="B7" s="212"/>
      <c r="C7" s="212"/>
      <c r="D7" s="212"/>
      <c r="E7" s="212"/>
      <c r="F7" s="212"/>
      <c r="G7" s="212"/>
      <c r="H7" s="212"/>
    </row>
    <row r="8" spans="1:8" ht="18.75" customHeight="1">
      <c r="A8" s="181" t="s">
        <v>135</v>
      </c>
      <c r="B8" s="181"/>
      <c r="C8" s="181"/>
      <c r="D8" s="181"/>
      <c r="E8" s="181"/>
      <c r="F8" s="181"/>
      <c r="G8" s="181"/>
      <c r="H8" s="181"/>
    </row>
    <row r="9" spans="1:8" ht="12" customHeight="1">
      <c r="A9" s="50"/>
      <c r="B9" s="50"/>
      <c r="C9" s="50"/>
      <c r="D9" s="50"/>
      <c r="E9" s="50"/>
      <c r="F9" s="50"/>
      <c r="G9" s="50"/>
      <c r="H9" s="50"/>
    </row>
    <row r="10" spans="1:8" ht="14.25">
      <c r="A10" s="44" t="s">
        <v>136</v>
      </c>
      <c r="G10" s="162" t="s">
        <v>137</v>
      </c>
      <c r="H10" s="162"/>
    </row>
    <row r="11" spans="1:8" s="6" customFormat="1" ht="12" customHeight="1">
      <c r="A11" s="207" t="s">
        <v>138</v>
      </c>
      <c r="B11" s="218" t="s">
        <v>94</v>
      </c>
      <c r="C11" s="219"/>
      <c r="D11" s="219"/>
      <c r="E11" s="219"/>
      <c r="F11" s="219"/>
      <c r="G11" s="219"/>
      <c r="H11" s="220"/>
    </row>
    <row r="12" spans="1:8" s="6" customFormat="1" ht="12" customHeight="1">
      <c r="A12" s="208"/>
      <c r="B12" s="18"/>
      <c r="C12" s="209" t="s">
        <v>27</v>
      </c>
      <c r="D12" s="210"/>
      <c r="E12" s="210"/>
      <c r="F12" s="210"/>
      <c r="G12" s="210"/>
      <c r="H12" s="211"/>
    </row>
    <row r="13" spans="1:8" s="6" customFormat="1" ht="12" customHeight="1">
      <c r="A13" s="208"/>
      <c r="B13" s="17"/>
      <c r="C13" s="221" t="s">
        <v>94</v>
      </c>
      <c r="D13" s="54"/>
      <c r="E13" s="51"/>
      <c r="F13" s="51"/>
      <c r="G13" s="51"/>
      <c r="H13" s="52"/>
    </row>
    <row r="14" spans="1:8" s="6" customFormat="1" ht="12" customHeight="1">
      <c r="A14" s="208"/>
      <c r="B14" s="17" t="s">
        <v>139</v>
      </c>
      <c r="C14" s="222"/>
      <c r="D14" s="192" t="s">
        <v>140</v>
      </c>
      <c r="E14" s="209" t="s">
        <v>141</v>
      </c>
      <c r="F14" s="210"/>
      <c r="G14" s="210"/>
      <c r="H14" s="211"/>
    </row>
    <row r="15" spans="1:8" s="6" customFormat="1" ht="12" customHeight="1">
      <c r="A15" s="208"/>
      <c r="B15" s="17" t="s">
        <v>142</v>
      </c>
      <c r="C15" s="178"/>
      <c r="D15" s="193"/>
      <c r="E15" s="164" t="s">
        <v>94</v>
      </c>
      <c r="F15" s="214" t="s">
        <v>143</v>
      </c>
      <c r="G15" s="56"/>
      <c r="H15" s="216" t="s">
        <v>144</v>
      </c>
    </row>
    <row r="16" spans="1:8" s="6" customFormat="1" ht="12" customHeight="1">
      <c r="A16" s="208"/>
      <c r="B16" s="17"/>
      <c r="C16" s="178"/>
      <c r="D16" s="193"/>
      <c r="E16" s="178"/>
      <c r="F16" s="215"/>
      <c r="G16" s="213" t="s">
        <v>145</v>
      </c>
      <c r="H16" s="217"/>
    </row>
    <row r="17" spans="1:8" s="6" customFormat="1" ht="12" customHeight="1">
      <c r="A17" s="208"/>
      <c r="B17" s="24"/>
      <c r="C17" s="179"/>
      <c r="D17" s="194"/>
      <c r="E17" s="179"/>
      <c r="F17" s="57" t="s">
        <v>91</v>
      </c>
      <c r="G17" s="188"/>
      <c r="H17" s="58" t="s">
        <v>91</v>
      </c>
    </row>
    <row r="18" spans="1:8" s="6" customFormat="1" ht="13.5" customHeight="1">
      <c r="A18" s="59" t="s">
        <v>146</v>
      </c>
      <c r="B18" s="29">
        <f>B19+B21+B25</f>
        <v>4341</v>
      </c>
      <c r="C18" s="29">
        <f>C19+C21+C25</f>
        <v>28870</v>
      </c>
      <c r="D18" s="60">
        <f>D21+D25</f>
        <v>3679</v>
      </c>
      <c r="E18" s="60">
        <f>E21+E25</f>
        <v>23619</v>
      </c>
      <c r="F18" s="60">
        <f>F21+F25</f>
        <v>22907</v>
      </c>
      <c r="G18" s="60">
        <f>G21+G25</f>
        <v>14245</v>
      </c>
      <c r="H18" s="61">
        <f>E18-F18</f>
        <v>712</v>
      </c>
    </row>
    <row r="19" spans="1:8" s="6" customFormat="1" ht="13.5" customHeight="1">
      <c r="A19" s="59" t="s">
        <v>147</v>
      </c>
      <c r="B19" s="29">
        <f>SUM(B20)</f>
        <v>1</v>
      </c>
      <c r="C19" s="29">
        <f>SUM(C20)</f>
        <v>3</v>
      </c>
      <c r="D19" s="34" t="s">
        <v>102</v>
      </c>
      <c r="E19" s="34" t="s">
        <v>102</v>
      </c>
      <c r="F19" s="34" t="s">
        <v>102</v>
      </c>
      <c r="G19" s="34" t="s">
        <v>102</v>
      </c>
      <c r="H19" s="35" t="s">
        <v>102</v>
      </c>
    </row>
    <row r="20" spans="1:8" s="6" customFormat="1" ht="13.5" customHeight="1">
      <c r="A20" s="28" t="s">
        <v>148</v>
      </c>
      <c r="B20" s="29">
        <v>1</v>
      </c>
      <c r="C20" s="29">
        <v>3</v>
      </c>
      <c r="D20" s="34" t="s">
        <v>149</v>
      </c>
      <c r="E20" s="34" t="s">
        <v>149</v>
      </c>
      <c r="F20" s="34" t="s">
        <v>149</v>
      </c>
      <c r="G20" s="34" t="s">
        <v>149</v>
      </c>
      <c r="H20" s="35" t="s">
        <v>149</v>
      </c>
    </row>
    <row r="21" spans="1:8" s="6" customFormat="1" ht="13.5" customHeight="1">
      <c r="A21" s="59" t="s">
        <v>150</v>
      </c>
      <c r="B21" s="29">
        <f aca="true" t="shared" si="0" ref="B21:G21">SUM(B22:B24)</f>
        <v>405</v>
      </c>
      <c r="C21" s="29">
        <f t="shared" si="0"/>
        <v>4207</v>
      </c>
      <c r="D21" s="29">
        <f t="shared" si="0"/>
        <v>223</v>
      </c>
      <c r="E21" s="29">
        <f t="shared" si="0"/>
        <v>3519</v>
      </c>
      <c r="F21" s="29">
        <f t="shared" si="0"/>
        <v>3334</v>
      </c>
      <c r="G21" s="29">
        <f t="shared" si="0"/>
        <v>2791</v>
      </c>
      <c r="H21" s="31">
        <f>E21-F21</f>
        <v>185</v>
      </c>
    </row>
    <row r="22" spans="1:8" s="6" customFormat="1" ht="13.5" customHeight="1">
      <c r="A22" s="28" t="s">
        <v>151</v>
      </c>
      <c r="B22" s="34">
        <v>1</v>
      </c>
      <c r="C22" s="34">
        <v>8</v>
      </c>
      <c r="D22" s="34" t="s">
        <v>152</v>
      </c>
      <c r="E22" s="34">
        <v>8</v>
      </c>
      <c r="F22" s="34">
        <v>8</v>
      </c>
      <c r="G22" s="34">
        <v>8</v>
      </c>
      <c r="H22" s="35" t="s">
        <v>152</v>
      </c>
    </row>
    <row r="23" spans="1:8" s="6" customFormat="1" ht="13.5" customHeight="1">
      <c r="A23" s="28" t="s">
        <v>153</v>
      </c>
      <c r="B23" s="29">
        <v>286</v>
      </c>
      <c r="C23" s="29">
        <v>3110</v>
      </c>
      <c r="D23" s="29">
        <v>115</v>
      </c>
      <c r="E23" s="29">
        <v>2608</v>
      </c>
      <c r="F23" s="62">
        <v>2436</v>
      </c>
      <c r="G23" s="29">
        <v>2181</v>
      </c>
      <c r="H23" s="31">
        <f>E23-F23</f>
        <v>172</v>
      </c>
    </row>
    <row r="24" spans="1:8" s="6" customFormat="1" ht="13.5" customHeight="1">
      <c r="A24" s="28" t="s">
        <v>154</v>
      </c>
      <c r="B24" s="29">
        <v>118</v>
      </c>
      <c r="C24" s="29">
        <v>1089</v>
      </c>
      <c r="D24" s="29">
        <v>108</v>
      </c>
      <c r="E24" s="29">
        <v>903</v>
      </c>
      <c r="F24" s="62">
        <v>890</v>
      </c>
      <c r="G24" s="29">
        <v>602</v>
      </c>
      <c r="H24" s="31">
        <f>E24-F24</f>
        <v>13</v>
      </c>
    </row>
    <row r="25" spans="1:8" s="6" customFormat="1" ht="13.5" customHeight="1">
      <c r="A25" s="59" t="s">
        <v>155</v>
      </c>
      <c r="B25" s="29">
        <f aca="true" t="shared" si="1" ref="B25:G25">SUM(B26:B32)</f>
        <v>3935</v>
      </c>
      <c r="C25" s="29">
        <f t="shared" si="1"/>
        <v>24660</v>
      </c>
      <c r="D25" s="29">
        <f t="shared" si="1"/>
        <v>3456</v>
      </c>
      <c r="E25" s="29">
        <f t="shared" si="1"/>
        <v>20100</v>
      </c>
      <c r="F25" s="29">
        <f t="shared" si="1"/>
        <v>19573</v>
      </c>
      <c r="G25" s="29">
        <f t="shared" si="1"/>
        <v>11454</v>
      </c>
      <c r="H25" s="31">
        <f>E25-F25</f>
        <v>527</v>
      </c>
    </row>
    <row r="26" spans="1:8" s="6" customFormat="1" ht="13.5" customHeight="1">
      <c r="A26" s="63" t="s">
        <v>156</v>
      </c>
      <c r="B26" s="34">
        <v>4</v>
      </c>
      <c r="C26" s="34">
        <v>90</v>
      </c>
      <c r="D26" s="34" t="s">
        <v>102</v>
      </c>
      <c r="E26" s="34">
        <v>90</v>
      </c>
      <c r="F26" s="34">
        <v>90</v>
      </c>
      <c r="G26" s="34">
        <v>84</v>
      </c>
      <c r="H26" s="35" t="s">
        <v>102</v>
      </c>
    </row>
    <row r="27" spans="1:8" s="6" customFormat="1" ht="13.5" customHeight="1">
      <c r="A27" s="28" t="s">
        <v>157</v>
      </c>
      <c r="B27" s="29">
        <v>99</v>
      </c>
      <c r="C27" s="29">
        <v>1063</v>
      </c>
      <c r="D27" s="29">
        <v>45</v>
      </c>
      <c r="E27" s="29">
        <v>978</v>
      </c>
      <c r="F27" s="62">
        <v>960</v>
      </c>
      <c r="G27" s="29">
        <v>865</v>
      </c>
      <c r="H27" s="31">
        <f>E27-F27</f>
        <v>18</v>
      </c>
    </row>
    <row r="28" spans="1:8" s="6" customFormat="1" ht="13.5" customHeight="1">
      <c r="A28" s="28" t="s">
        <v>158</v>
      </c>
      <c r="B28" s="29">
        <v>2023</v>
      </c>
      <c r="C28" s="29">
        <v>10993</v>
      </c>
      <c r="D28" s="29">
        <v>1924</v>
      </c>
      <c r="E28" s="29">
        <v>8569</v>
      </c>
      <c r="F28" s="62">
        <v>8346</v>
      </c>
      <c r="G28" s="29">
        <v>3311</v>
      </c>
      <c r="H28" s="31">
        <f>E28-F28</f>
        <v>223</v>
      </c>
    </row>
    <row r="29" spans="1:8" s="6" customFormat="1" ht="13.5" customHeight="1">
      <c r="A29" s="28" t="s">
        <v>159</v>
      </c>
      <c r="B29" s="29">
        <v>60</v>
      </c>
      <c r="C29" s="29">
        <v>483</v>
      </c>
      <c r="D29" s="29">
        <v>21</v>
      </c>
      <c r="E29" s="29">
        <v>442</v>
      </c>
      <c r="F29" s="62">
        <v>440</v>
      </c>
      <c r="G29" s="29">
        <v>374</v>
      </c>
      <c r="H29" s="31">
        <f>E29-F29</f>
        <v>2</v>
      </c>
    </row>
    <row r="30" spans="1:8" s="6" customFormat="1" ht="13.5" customHeight="1">
      <c r="A30" s="28" t="s">
        <v>160</v>
      </c>
      <c r="B30" s="29">
        <v>415</v>
      </c>
      <c r="C30" s="29">
        <v>698</v>
      </c>
      <c r="D30" s="29">
        <v>395</v>
      </c>
      <c r="E30" s="29">
        <v>202</v>
      </c>
      <c r="F30" s="62">
        <v>194</v>
      </c>
      <c r="G30" s="29">
        <v>161</v>
      </c>
      <c r="H30" s="31">
        <f>E30-F30</f>
        <v>8</v>
      </c>
    </row>
    <row r="31" spans="1:8" s="6" customFormat="1" ht="13.5" customHeight="1">
      <c r="A31" s="28" t="s">
        <v>161</v>
      </c>
      <c r="B31" s="29">
        <v>1318</v>
      </c>
      <c r="C31" s="29">
        <v>10545</v>
      </c>
      <c r="D31" s="29">
        <v>1071</v>
      </c>
      <c r="E31" s="29">
        <v>9031</v>
      </c>
      <c r="F31" s="62">
        <v>8755</v>
      </c>
      <c r="G31" s="29">
        <v>6026</v>
      </c>
      <c r="H31" s="31">
        <f>E31-F31</f>
        <v>276</v>
      </c>
    </row>
    <row r="32" spans="1:8" s="6" customFormat="1" ht="13.5" customHeight="1">
      <c r="A32" s="39" t="s">
        <v>162</v>
      </c>
      <c r="B32" s="40">
        <v>16</v>
      </c>
      <c r="C32" s="40">
        <v>788</v>
      </c>
      <c r="D32" s="64" t="s">
        <v>163</v>
      </c>
      <c r="E32" s="40">
        <v>788</v>
      </c>
      <c r="F32" s="40">
        <v>788</v>
      </c>
      <c r="G32" s="40">
        <v>633</v>
      </c>
      <c r="H32" s="65" t="s">
        <v>163</v>
      </c>
    </row>
    <row r="33" spans="1:8" s="6" customFormat="1" ht="13.5">
      <c r="A33" s="46" t="s">
        <v>164</v>
      </c>
      <c r="B33" s="48"/>
      <c r="C33" s="48"/>
      <c r="D33" s="48"/>
      <c r="E33" s="48"/>
      <c r="F33" s="48"/>
      <c r="G33" s="13"/>
      <c r="H33" s="13"/>
    </row>
    <row r="34" spans="1:6" ht="13.5">
      <c r="A34" s="46"/>
      <c r="B34" s="48"/>
      <c r="C34" s="48"/>
      <c r="D34" s="48"/>
      <c r="E34" s="48"/>
      <c r="F34" s="48"/>
    </row>
  </sheetData>
  <mergeCells count="14">
    <mergeCell ref="B11:H11"/>
    <mergeCell ref="E14:H14"/>
    <mergeCell ref="C13:C17"/>
    <mergeCell ref="E15:E17"/>
    <mergeCell ref="A3:H5"/>
    <mergeCell ref="D14:D17"/>
    <mergeCell ref="A11:A17"/>
    <mergeCell ref="C12:H12"/>
    <mergeCell ref="G10:H10"/>
    <mergeCell ref="A7:H7"/>
    <mergeCell ref="A8:H8"/>
    <mergeCell ref="G16:G17"/>
    <mergeCell ref="F15:F16"/>
    <mergeCell ref="H15:H1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6"/>
  <dimension ref="A1:M2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8.125" style="2" customWidth="1"/>
    <col min="2" max="13" width="5.75390625" style="2" customWidth="1"/>
  </cols>
  <sheetData>
    <row r="1" ht="14.25">
      <c r="A1" s="44" t="s">
        <v>165</v>
      </c>
    </row>
    <row r="2" spans="1:13" s="6" customFormat="1" ht="14.25" customHeight="1">
      <c r="A2" s="207" t="s">
        <v>138</v>
      </c>
      <c r="B2" s="225" t="s">
        <v>166</v>
      </c>
      <c r="C2" s="226"/>
      <c r="D2" s="225" t="s">
        <v>167</v>
      </c>
      <c r="E2" s="226"/>
      <c r="F2" s="225" t="s">
        <v>168</v>
      </c>
      <c r="G2" s="226"/>
      <c r="H2" s="225" t="s">
        <v>169</v>
      </c>
      <c r="I2" s="226"/>
      <c r="J2" s="225" t="s">
        <v>170</v>
      </c>
      <c r="K2" s="226"/>
      <c r="L2" s="223" t="s">
        <v>171</v>
      </c>
      <c r="M2" s="224"/>
    </row>
    <row r="3" spans="1:13" s="6" customFormat="1" ht="14.25" customHeight="1">
      <c r="A3" s="208"/>
      <c r="B3" s="55" t="s">
        <v>139</v>
      </c>
      <c r="C3" s="55" t="s">
        <v>172</v>
      </c>
      <c r="D3" s="55" t="s">
        <v>139</v>
      </c>
      <c r="E3" s="55" t="s">
        <v>172</v>
      </c>
      <c r="F3" s="55" t="s">
        <v>139</v>
      </c>
      <c r="G3" s="55" t="s">
        <v>172</v>
      </c>
      <c r="H3" s="55" t="s">
        <v>139</v>
      </c>
      <c r="I3" s="55" t="s">
        <v>172</v>
      </c>
      <c r="J3" s="55" t="s">
        <v>139</v>
      </c>
      <c r="K3" s="53" t="s">
        <v>172</v>
      </c>
      <c r="L3" s="55" t="s">
        <v>139</v>
      </c>
      <c r="M3" s="66" t="s">
        <v>172</v>
      </c>
    </row>
    <row r="4" spans="1:13" s="6" customFormat="1" ht="14.25" customHeight="1">
      <c r="A4" s="208"/>
      <c r="B4" s="23" t="s">
        <v>142</v>
      </c>
      <c r="C4" s="23" t="s">
        <v>173</v>
      </c>
      <c r="D4" s="23" t="s">
        <v>142</v>
      </c>
      <c r="E4" s="23" t="s">
        <v>173</v>
      </c>
      <c r="F4" s="23" t="s">
        <v>142</v>
      </c>
      <c r="G4" s="23" t="s">
        <v>173</v>
      </c>
      <c r="H4" s="23" t="s">
        <v>142</v>
      </c>
      <c r="I4" s="23" t="s">
        <v>173</v>
      </c>
      <c r="J4" s="23" t="s">
        <v>142</v>
      </c>
      <c r="K4" s="67" t="s">
        <v>173</v>
      </c>
      <c r="L4" s="23" t="s">
        <v>142</v>
      </c>
      <c r="M4" s="68" t="s">
        <v>173</v>
      </c>
    </row>
    <row r="5" spans="1:13" s="6" customFormat="1" ht="14.25" customHeight="1">
      <c r="A5" s="59" t="s">
        <v>146</v>
      </c>
      <c r="B5" s="29">
        <f>SUM(B6,B8,B12)</f>
        <v>2907</v>
      </c>
      <c r="C5" s="29">
        <f>C6+C8+C12</f>
        <v>5746</v>
      </c>
      <c r="D5" s="29">
        <f>SUM(E6,D8,D12)</f>
        <v>756</v>
      </c>
      <c r="E5" s="29">
        <f aca="true" t="shared" si="0" ref="E5:K5">SUM(E6,E8,E12)</f>
        <v>4929</v>
      </c>
      <c r="F5" s="29">
        <f t="shared" si="0"/>
        <v>386</v>
      </c>
      <c r="G5" s="29">
        <f t="shared" si="0"/>
        <v>5066</v>
      </c>
      <c r="H5" s="29">
        <f t="shared" si="0"/>
        <v>95</v>
      </c>
      <c r="I5" s="29">
        <f t="shared" si="0"/>
        <v>2199</v>
      </c>
      <c r="J5" s="29">
        <f t="shared" si="0"/>
        <v>119</v>
      </c>
      <c r="K5" s="69">
        <f t="shared" si="0"/>
        <v>8482</v>
      </c>
      <c r="L5" s="69">
        <f>L12</f>
        <v>78</v>
      </c>
      <c r="M5" s="61">
        <f>M12</f>
        <v>2448</v>
      </c>
    </row>
    <row r="6" spans="1:13" s="6" customFormat="1" ht="14.25" customHeight="1">
      <c r="A6" s="59" t="s">
        <v>147</v>
      </c>
      <c r="B6" s="29">
        <f>B7</f>
        <v>1</v>
      </c>
      <c r="C6" s="70">
        <f>C7</f>
        <v>3</v>
      </c>
      <c r="D6" s="71" t="s">
        <v>102</v>
      </c>
      <c r="E6" s="34" t="str">
        <f aca="true" t="shared" si="1" ref="E6:K6">E7</f>
        <v>－</v>
      </c>
      <c r="F6" s="34" t="str">
        <f t="shared" si="1"/>
        <v>－</v>
      </c>
      <c r="G6" s="34" t="str">
        <f t="shared" si="1"/>
        <v>－</v>
      </c>
      <c r="H6" s="34" t="str">
        <f t="shared" si="1"/>
        <v>－</v>
      </c>
      <c r="I6" s="34" t="str">
        <f t="shared" si="1"/>
        <v>－</v>
      </c>
      <c r="J6" s="34" t="str">
        <f t="shared" si="1"/>
        <v>－</v>
      </c>
      <c r="K6" s="72" t="str">
        <f t="shared" si="1"/>
        <v>－</v>
      </c>
      <c r="L6" s="72" t="s">
        <v>102</v>
      </c>
      <c r="M6" s="35" t="s">
        <v>102</v>
      </c>
    </row>
    <row r="7" spans="1:13" s="6" customFormat="1" ht="14.25" customHeight="1">
      <c r="A7" s="28" t="s">
        <v>148</v>
      </c>
      <c r="B7" s="29">
        <v>1</v>
      </c>
      <c r="C7" s="37">
        <v>3</v>
      </c>
      <c r="D7" s="71" t="s">
        <v>149</v>
      </c>
      <c r="E7" s="34" t="s">
        <v>149</v>
      </c>
      <c r="F7" s="34" t="s">
        <v>149</v>
      </c>
      <c r="G7" s="34" t="s">
        <v>149</v>
      </c>
      <c r="H7" s="34" t="s">
        <v>149</v>
      </c>
      <c r="I7" s="34" t="s">
        <v>149</v>
      </c>
      <c r="J7" s="34" t="s">
        <v>149</v>
      </c>
      <c r="K7" s="72" t="s">
        <v>149</v>
      </c>
      <c r="L7" s="72" t="s">
        <v>149</v>
      </c>
      <c r="M7" s="35" t="s">
        <v>149</v>
      </c>
    </row>
    <row r="8" spans="1:13" s="6" customFormat="1" ht="14.25" customHeight="1">
      <c r="A8" s="59" t="s">
        <v>150</v>
      </c>
      <c r="B8" s="29">
        <f aca="true" t="shared" si="2" ref="B8:K8">SUM(B9:B11)</f>
        <v>152</v>
      </c>
      <c r="C8" s="29">
        <f t="shared" si="2"/>
        <v>421</v>
      </c>
      <c r="D8" s="29">
        <f t="shared" si="2"/>
        <v>136</v>
      </c>
      <c r="E8" s="29">
        <f t="shared" si="2"/>
        <v>922</v>
      </c>
      <c r="F8" s="29">
        <f t="shared" si="2"/>
        <v>74</v>
      </c>
      <c r="G8" s="29">
        <f t="shared" si="2"/>
        <v>1015</v>
      </c>
      <c r="H8" s="29">
        <f t="shared" si="2"/>
        <v>22</v>
      </c>
      <c r="I8" s="29">
        <f t="shared" si="2"/>
        <v>500</v>
      </c>
      <c r="J8" s="29">
        <f t="shared" si="2"/>
        <v>21</v>
      </c>
      <c r="K8" s="62">
        <f t="shared" si="2"/>
        <v>1349</v>
      </c>
      <c r="L8" s="72" t="s">
        <v>149</v>
      </c>
      <c r="M8" s="35" t="s">
        <v>149</v>
      </c>
    </row>
    <row r="9" spans="1:13" s="6" customFormat="1" ht="14.25" customHeight="1">
      <c r="A9" s="28" t="s">
        <v>151</v>
      </c>
      <c r="B9" s="34" t="s">
        <v>152</v>
      </c>
      <c r="C9" s="34" t="s">
        <v>152</v>
      </c>
      <c r="D9" s="34">
        <v>1</v>
      </c>
      <c r="E9" s="34">
        <v>8</v>
      </c>
      <c r="F9" s="34" t="s">
        <v>152</v>
      </c>
      <c r="G9" s="34" t="s">
        <v>152</v>
      </c>
      <c r="H9" s="34" t="s">
        <v>152</v>
      </c>
      <c r="I9" s="34" t="s">
        <v>152</v>
      </c>
      <c r="J9" s="34" t="s">
        <v>152</v>
      </c>
      <c r="K9" s="72" t="s">
        <v>152</v>
      </c>
      <c r="L9" s="72" t="s">
        <v>152</v>
      </c>
      <c r="M9" s="35" t="s">
        <v>152</v>
      </c>
    </row>
    <row r="10" spans="1:13" s="6" customFormat="1" ht="14.25" customHeight="1">
      <c r="A10" s="28" t="s">
        <v>153</v>
      </c>
      <c r="B10" s="29">
        <v>95</v>
      </c>
      <c r="C10" s="29">
        <v>262</v>
      </c>
      <c r="D10" s="29">
        <v>95</v>
      </c>
      <c r="E10" s="29">
        <v>658</v>
      </c>
      <c r="F10" s="62">
        <v>59</v>
      </c>
      <c r="G10" s="29">
        <v>806</v>
      </c>
      <c r="H10" s="62">
        <v>20</v>
      </c>
      <c r="I10" s="62">
        <v>452</v>
      </c>
      <c r="J10" s="29">
        <v>17</v>
      </c>
      <c r="K10" s="62">
        <v>932</v>
      </c>
      <c r="L10" s="72" t="s">
        <v>96</v>
      </c>
      <c r="M10" s="35" t="s">
        <v>96</v>
      </c>
    </row>
    <row r="11" spans="1:13" s="6" customFormat="1" ht="14.25" customHeight="1">
      <c r="A11" s="28" t="s">
        <v>154</v>
      </c>
      <c r="B11" s="29">
        <v>57</v>
      </c>
      <c r="C11" s="29">
        <v>159</v>
      </c>
      <c r="D11" s="29">
        <v>40</v>
      </c>
      <c r="E11" s="29">
        <v>256</v>
      </c>
      <c r="F11" s="29">
        <v>15</v>
      </c>
      <c r="G11" s="29">
        <v>209</v>
      </c>
      <c r="H11" s="29">
        <v>2</v>
      </c>
      <c r="I11" s="29">
        <v>48</v>
      </c>
      <c r="J11" s="29">
        <v>4</v>
      </c>
      <c r="K11" s="62">
        <v>417</v>
      </c>
      <c r="L11" s="72" t="s">
        <v>96</v>
      </c>
      <c r="M11" s="35" t="s">
        <v>96</v>
      </c>
    </row>
    <row r="12" spans="1:13" s="6" customFormat="1" ht="14.25" customHeight="1">
      <c r="A12" s="59" t="s">
        <v>155</v>
      </c>
      <c r="B12" s="29">
        <f aca="true" t="shared" si="3" ref="B12:K12">SUM(B13:B18)</f>
        <v>2754</v>
      </c>
      <c r="C12" s="29">
        <f t="shared" si="3"/>
        <v>5322</v>
      </c>
      <c r="D12" s="29">
        <f t="shared" si="3"/>
        <v>620</v>
      </c>
      <c r="E12" s="29">
        <f t="shared" si="3"/>
        <v>4007</v>
      </c>
      <c r="F12" s="29">
        <f t="shared" si="3"/>
        <v>312</v>
      </c>
      <c r="G12" s="29">
        <f t="shared" si="3"/>
        <v>4051</v>
      </c>
      <c r="H12" s="29">
        <f t="shared" si="3"/>
        <v>73</v>
      </c>
      <c r="I12" s="29">
        <f t="shared" si="3"/>
        <v>1699</v>
      </c>
      <c r="J12" s="29">
        <f t="shared" si="3"/>
        <v>98</v>
      </c>
      <c r="K12" s="62">
        <f t="shared" si="3"/>
        <v>7133</v>
      </c>
      <c r="L12" s="62">
        <f>SUM(L13:L19)</f>
        <v>78</v>
      </c>
      <c r="M12" s="31">
        <f>SUM(M13:M19)</f>
        <v>2448</v>
      </c>
    </row>
    <row r="13" spans="1:13" s="6" customFormat="1" ht="14.25" customHeight="1">
      <c r="A13" s="138" t="s">
        <v>156</v>
      </c>
      <c r="B13" s="34" t="s">
        <v>102</v>
      </c>
      <c r="C13" s="34" t="s">
        <v>102</v>
      </c>
      <c r="D13" s="34" t="s">
        <v>102</v>
      </c>
      <c r="E13" s="34" t="s">
        <v>102</v>
      </c>
      <c r="F13" s="34" t="s">
        <v>102</v>
      </c>
      <c r="G13" s="34" t="s">
        <v>102</v>
      </c>
      <c r="H13" s="34" t="s">
        <v>102</v>
      </c>
      <c r="I13" s="34" t="s">
        <v>102</v>
      </c>
      <c r="J13" s="34" t="s">
        <v>102</v>
      </c>
      <c r="K13" s="72" t="s">
        <v>102</v>
      </c>
      <c r="L13" s="34">
        <v>4</v>
      </c>
      <c r="M13" s="35">
        <v>90</v>
      </c>
    </row>
    <row r="14" spans="1:13" s="6" customFormat="1" ht="14.25" customHeight="1">
      <c r="A14" s="63" t="s">
        <v>157</v>
      </c>
      <c r="B14" s="29">
        <v>55</v>
      </c>
      <c r="C14" s="29">
        <v>89</v>
      </c>
      <c r="D14" s="29">
        <v>14</v>
      </c>
      <c r="E14" s="29">
        <v>93</v>
      </c>
      <c r="F14" s="62">
        <v>7</v>
      </c>
      <c r="G14" s="29">
        <v>79</v>
      </c>
      <c r="H14" s="62">
        <v>3</v>
      </c>
      <c r="I14" s="62">
        <v>66</v>
      </c>
      <c r="J14" s="29">
        <v>10</v>
      </c>
      <c r="K14" s="62">
        <v>600</v>
      </c>
      <c r="L14" s="29">
        <v>10</v>
      </c>
      <c r="M14" s="31">
        <v>136</v>
      </c>
    </row>
    <row r="15" spans="1:13" s="6" customFormat="1" ht="14.25" customHeight="1">
      <c r="A15" s="137" t="s">
        <v>192</v>
      </c>
      <c r="B15" s="29">
        <v>1413</v>
      </c>
      <c r="C15" s="29">
        <v>2979</v>
      </c>
      <c r="D15" s="29">
        <v>362</v>
      </c>
      <c r="E15" s="29">
        <v>2312</v>
      </c>
      <c r="F15" s="62">
        <v>162</v>
      </c>
      <c r="G15" s="29">
        <v>2089</v>
      </c>
      <c r="H15" s="62">
        <v>38</v>
      </c>
      <c r="I15" s="62">
        <v>895</v>
      </c>
      <c r="J15" s="29">
        <v>45</v>
      </c>
      <c r="K15" s="62">
        <v>2665</v>
      </c>
      <c r="L15" s="29">
        <v>3</v>
      </c>
      <c r="M15" s="31">
        <v>53</v>
      </c>
    </row>
    <row r="16" spans="1:13" s="6" customFormat="1" ht="14.25" customHeight="1">
      <c r="A16" s="63" t="s">
        <v>159</v>
      </c>
      <c r="B16" s="29">
        <v>26</v>
      </c>
      <c r="C16" s="29">
        <v>62</v>
      </c>
      <c r="D16" s="29">
        <v>12</v>
      </c>
      <c r="E16" s="29">
        <v>87</v>
      </c>
      <c r="F16" s="62">
        <v>18</v>
      </c>
      <c r="G16" s="29">
        <v>247</v>
      </c>
      <c r="H16" s="62">
        <v>4</v>
      </c>
      <c r="I16" s="62">
        <v>87</v>
      </c>
      <c r="J16" s="34" t="s">
        <v>163</v>
      </c>
      <c r="K16" s="34" t="s">
        <v>163</v>
      </c>
      <c r="L16" s="34" t="s">
        <v>163</v>
      </c>
      <c r="M16" s="35" t="s">
        <v>163</v>
      </c>
    </row>
    <row r="17" spans="1:13" s="6" customFormat="1" ht="14.25" customHeight="1">
      <c r="A17" s="63" t="s">
        <v>160</v>
      </c>
      <c r="B17" s="29">
        <v>390</v>
      </c>
      <c r="C17" s="29">
        <v>503</v>
      </c>
      <c r="D17" s="29">
        <v>17</v>
      </c>
      <c r="E17" s="29">
        <v>114</v>
      </c>
      <c r="F17" s="62">
        <v>7</v>
      </c>
      <c r="G17" s="29">
        <v>79</v>
      </c>
      <c r="H17" s="34" t="s">
        <v>102</v>
      </c>
      <c r="I17" s="34" t="s">
        <v>102</v>
      </c>
      <c r="J17" s="34" t="s">
        <v>102</v>
      </c>
      <c r="K17" s="72" t="s">
        <v>102</v>
      </c>
      <c r="L17" s="34">
        <v>1</v>
      </c>
      <c r="M17" s="35">
        <v>2</v>
      </c>
    </row>
    <row r="18" spans="1:13" s="6" customFormat="1" ht="14.25" customHeight="1">
      <c r="A18" s="63" t="s">
        <v>161</v>
      </c>
      <c r="B18" s="29">
        <v>870</v>
      </c>
      <c r="C18" s="29">
        <v>1689</v>
      </c>
      <c r="D18" s="29">
        <v>215</v>
      </c>
      <c r="E18" s="29">
        <v>1401</v>
      </c>
      <c r="F18" s="62">
        <v>118</v>
      </c>
      <c r="G18" s="29">
        <v>1557</v>
      </c>
      <c r="H18" s="62">
        <v>28</v>
      </c>
      <c r="I18" s="62">
        <v>651</v>
      </c>
      <c r="J18" s="29">
        <v>43</v>
      </c>
      <c r="K18" s="62">
        <v>3868</v>
      </c>
      <c r="L18" s="29">
        <v>44</v>
      </c>
      <c r="M18" s="31">
        <v>1379</v>
      </c>
    </row>
    <row r="19" spans="1:13" s="6" customFormat="1" ht="14.25" customHeight="1">
      <c r="A19" s="139" t="s">
        <v>191</v>
      </c>
      <c r="B19" s="64" t="s">
        <v>152</v>
      </c>
      <c r="C19" s="64" t="s">
        <v>152</v>
      </c>
      <c r="D19" s="64" t="s">
        <v>152</v>
      </c>
      <c r="E19" s="64" t="s">
        <v>152</v>
      </c>
      <c r="F19" s="64" t="s">
        <v>152</v>
      </c>
      <c r="G19" s="64" t="s">
        <v>152</v>
      </c>
      <c r="H19" s="64" t="s">
        <v>152</v>
      </c>
      <c r="I19" s="64" t="s">
        <v>152</v>
      </c>
      <c r="J19" s="64" t="s">
        <v>152</v>
      </c>
      <c r="K19" s="64" t="s">
        <v>152</v>
      </c>
      <c r="L19" s="40">
        <v>16</v>
      </c>
      <c r="M19" s="41">
        <v>788</v>
      </c>
    </row>
    <row r="20" spans="1:13" s="6" customFormat="1" ht="13.5">
      <c r="A20" s="13"/>
      <c r="B20" s="13"/>
      <c r="C20" s="13"/>
      <c r="D20" s="13"/>
      <c r="E20" s="13"/>
      <c r="F20" s="13"/>
      <c r="G20" s="13"/>
      <c r="H20" s="13"/>
      <c r="I20" s="73"/>
      <c r="J20" s="73"/>
      <c r="K20" s="201" t="s">
        <v>174</v>
      </c>
      <c r="L20" s="201"/>
      <c r="M20" s="201"/>
    </row>
  </sheetData>
  <mergeCells count="8">
    <mergeCell ref="K20:M20"/>
    <mergeCell ref="L2:M2"/>
    <mergeCell ref="A2:A4"/>
    <mergeCell ref="J2:K2"/>
    <mergeCell ref="B2:C2"/>
    <mergeCell ref="D2:E2"/>
    <mergeCell ref="F2:G2"/>
    <mergeCell ref="H2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9"/>
  <dimension ref="A1:I30"/>
  <sheetViews>
    <sheetView showGridLines="0" workbookViewId="0" topLeftCell="A1">
      <selection activeCell="A1" sqref="A1:I1"/>
    </sheetView>
  </sheetViews>
  <sheetFormatPr defaultColWidth="9.00390625" defaultRowHeight="13.5"/>
  <cols>
    <col min="1" max="1" width="24.125" style="2" customWidth="1"/>
    <col min="2" max="7" width="7.75390625" style="2" customWidth="1"/>
    <col min="8" max="9" width="8.125" style="2" customWidth="1"/>
  </cols>
  <sheetData>
    <row r="1" spans="1:9" ht="20.25">
      <c r="A1" s="202" t="s">
        <v>175</v>
      </c>
      <c r="B1" s="202"/>
      <c r="C1" s="202"/>
      <c r="D1" s="202"/>
      <c r="E1" s="202"/>
      <c r="F1" s="202"/>
      <c r="G1" s="202"/>
      <c r="H1" s="202"/>
      <c r="I1" s="202"/>
    </row>
    <row r="2" ht="14.25"/>
    <row r="3" spans="1:9" ht="19.5" customHeight="1">
      <c r="A3" s="230"/>
      <c r="B3" s="229" t="s">
        <v>176</v>
      </c>
      <c r="C3" s="229"/>
      <c r="D3" s="229" t="s">
        <v>177</v>
      </c>
      <c r="E3" s="229"/>
      <c r="F3" s="229" t="s">
        <v>178</v>
      </c>
      <c r="G3" s="227"/>
      <c r="H3" s="227" t="s">
        <v>179</v>
      </c>
      <c r="I3" s="228"/>
    </row>
    <row r="4" spans="1:9" ht="19.5" customHeight="1">
      <c r="A4" s="231"/>
      <c r="B4" s="74" t="s">
        <v>139</v>
      </c>
      <c r="C4" s="74" t="s">
        <v>172</v>
      </c>
      <c r="D4" s="74" t="s">
        <v>139</v>
      </c>
      <c r="E4" s="74" t="s">
        <v>172</v>
      </c>
      <c r="F4" s="74" t="s">
        <v>139</v>
      </c>
      <c r="G4" s="75" t="s">
        <v>172</v>
      </c>
      <c r="H4" s="74" t="s">
        <v>139</v>
      </c>
      <c r="I4" s="76" t="s">
        <v>172</v>
      </c>
    </row>
    <row r="5" spans="1:9" ht="19.5" customHeight="1">
      <c r="A5" s="232"/>
      <c r="B5" s="77" t="s">
        <v>142</v>
      </c>
      <c r="C5" s="77" t="s">
        <v>180</v>
      </c>
      <c r="D5" s="77" t="s">
        <v>142</v>
      </c>
      <c r="E5" s="77" t="s">
        <v>180</v>
      </c>
      <c r="F5" s="77" t="s">
        <v>142</v>
      </c>
      <c r="G5" s="78" t="s">
        <v>180</v>
      </c>
      <c r="H5" s="77" t="s">
        <v>142</v>
      </c>
      <c r="I5" s="79" t="s">
        <v>180</v>
      </c>
    </row>
    <row r="6" spans="1:9" s="6" customFormat="1" ht="19.5" customHeight="1">
      <c r="A6" s="59" t="s">
        <v>94</v>
      </c>
      <c r="B6" s="80">
        <f aca="true" t="shared" si="0" ref="B6:I6">SUM(B9,B13,B19)</f>
        <v>4209</v>
      </c>
      <c r="C6" s="80">
        <f t="shared" si="0"/>
        <v>26384</v>
      </c>
      <c r="D6" s="80">
        <f t="shared" si="0"/>
        <v>4210</v>
      </c>
      <c r="E6" s="80">
        <f t="shared" si="0"/>
        <v>27621</v>
      </c>
      <c r="F6" s="80">
        <f t="shared" si="0"/>
        <v>4604</v>
      </c>
      <c r="G6" s="81">
        <f t="shared" si="0"/>
        <v>25116</v>
      </c>
      <c r="H6" s="82">
        <f t="shared" si="0"/>
        <v>4341</v>
      </c>
      <c r="I6" s="83">
        <f t="shared" si="0"/>
        <v>28870</v>
      </c>
    </row>
    <row r="7" spans="1:9" s="6" customFormat="1" ht="15" customHeight="1">
      <c r="A7" s="28"/>
      <c r="B7" s="84"/>
      <c r="C7" s="84"/>
      <c r="D7" s="84"/>
      <c r="E7" s="84"/>
      <c r="F7" s="84"/>
      <c r="G7" s="85"/>
      <c r="H7" s="84"/>
      <c r="I7" s="86"/>
    </row>
    <row r="8" spans="1:9" s="6" customFormat="1" ht="15" customHeight="1">
      <c r="A8" s="28"/>
      <c r="B8" s="84"/>
      <c r="C8" s="84"/>
      <c r="D8" s="84"/>
      <c r="E8" s="84"/>
      <c r="F8" s="84"/>
      <c r="G8" s="85"/>
      <c r="H8" s="84"/>
      <c r="I8" s="86"/>
    </row>
    <row r="9" spans="1:9" s="6" customFormat="1" ht="19.5" customHeight="1">
      <c r="A9" s="59" t="s">
        <v>147</v>
      </c>
      <c r="B9" s="80">
        <f aca="true" t="shared" si="1" ref="B9:I9">B10</f>
        <v>1</v>
      </c>
      <c r="C9" s="80">
        <f t="shared" si="1"/>
        <v>5</v>
      </c>
      <c r="D9" s="80">
        <f t="shared" si="1"/>
        <v>1</v>
      </c>
      <c r="E9" s="80">
        <f t="shared" si="1"/>
        <v>3</v>
      </c>
      <c r="F9" s="80">
        <f t="shared" si="1"/>
        <v>1</v>
      </c>
      <c r="G9" s="87">
        <f t="shared" si="1"/>
        <v>3</v>
      </c>
      <c r="H9" s="80">
        <f t="shared" si="1"/>
        <v>1</v>
      </c>
      <c r="I9" s="88">
        <f t="shared" si="1"/>
        <v>3</v>
      </c>
    </row>
    <row r="10" spans="1:9" s="6" customFormat="1" ht="19.5" customHeight="1">
      <c r="A10" s="28" t="s">
        <v>148</v>
      </c>
      <c r="B10" s="84">
        <v>1</v>
      </c>
      <c r="C10" s="84">
        <v>5</v>
      </c>
      <c r="D10" s="84">
        <v>1</v>
      </c>
      <c r="E10" s="84">
        <v>3</v>
      </c>
      <c r="F10" s="84">
        <v>1</v>
      </c>
      <c r="G10" s="85">
        <v>3</v>
      </c>
      <c r="H10" s="84">
        <v>1</v>
      </c>
      <c r="I10" s="86">
        <v>3</v>
      </c>
    </row>
    <row r="11" spans="1:9" s="6" customFormat="1" ht="15" customHeight="1">
      <c r="A11" s="28"/>
      <c r="B11" s="84"/>
      <c r="C11" s="84"/>
      <c r="D11" s="84"/>
      <c r="E11" s="84"/>
      <c r="F11" s="84"/>
      <c r="G11" s="85"/>
      <c r="H11" s="84"/>
      <c r="I11" s="86"/>
    </row>
    <row r="12" spans="1:9" s="6" customFormat="1" ht="15" customHeight="1">
      <c r="A12" s="28"/>
      <c r="B12" s="84"/>
      <c r="C12" s="84"/>
      <c r="D12" s="84"/>
      <c r="E12" s="84"/>
      <c r="F12" s="84"/>
      <c r="G12" s="85"/>
      <c r="H12" s="84"/>
      <c r="I12" s="86"/>
    </row>
    <row r="13" spans="1:9" s="6" customFormat="1" ht="19.5" customHeight="1">
      <c r="A13" s="59" t="s">
        <v>150</v>
      </c>
      <c r="B13" s="80">
        <f aca="true" t="shared" si="2" ref="B13:I13">SUM(B14:B16)</f>
        <v>422</v>
      </c>
      <c r="C13" s="80">
        <f t="shared" si="2"/>
        <v>4706</v>
      </c>
      <c r="D13" s="80">
        <f t="shared" si="2"/>
        <v>440</v>
      </c>
      <c r="E13" s="80">
        <f t="shared" si="2"/>
        <v>5060</v>
      </c>
      <c r="F13" s="80">
        <f t="shared" si="2"/>
        <v>438</v>
      </c>
      <c r="G13" s="87">
        <f t="shared" si="2"/>
        <v>4623</v>
      </c>
      <c r="H13" s="80">
        <f t="shared" si="2"/>
        <v>405</v>
      </c>
      <c r="I13" s="88">
        <f t="shared" si="2"/>
        <v>4207</v>
      </c>
    </row>
    <row r="14" spans="1:9" s="6" customFormat="1" ht="19.5" customHeight="1">
      <c r="A14" s="28" t="s">
        <v>181</v>
      </c>
      <c r="B14" s="84">
        <v>2</v>
      </c>
      <c r="C14" s="84">
        <v>13</v>
      </c>
      <c r="D14" s="89" t="s">
        <v>182</v>
      </c>
      <c r="E14" s="89" t="s">
        <v>182</v>
      </c>
      <c r="F14" s="89" t="s">
        <v>182</v>
      </c>
      <c r="G14" s="90" t="s">
        <v>182</v>
      </c>
      <c r="H14" s="89">
        <v>1</v>
      </c>
      <c r="I14" s="91">
        <v>8</v>
      </c>
    </row>
    <row r="15" spans="1:9" s="6" customFormat="1" ht="19.5" customHeight="1">
      <c r="A15" s="28" t="s">
        <v>153</v>
      </c>
      <c r="B15" s="84">
        <v>291</v>
      </c>
      <c r="C15" s="84">
        <v>3114</v>
      </c>
      <c r="D15" s="84">
        <v>318</v>
      </c>
      <c r="E15" s="84">
        <v>3512</v>
      </c>
      <c r="F15" s="84">
        <v>323</v>
      </c>
      <c r="G15" s="85">
        <v>3403</v>
      </c>
      <c r="H15" s="84">
        <v>286</v>
      </c>
      <c r="I15" s="86">
        <v>3110</v>
      </c>
    </row>
    <row r="16" spans="1:9" s="6" customFormat="1" ht="19.5" customHeight="1">
      <c r="A16" s="28" t="s">
        <v>154</v>
      </c>
      <c r="B16" s="84">
        <v>129</v>
      </c>
      <c r="C16" s="84">
        <v>1579</v>
      </c>
      <c r="D16" s="84">
        <v>122</v>
      </c>
      <c r="E16" s="84">
        <v>1548</v>
      </c>
      <c r="F16" s="84">
        <v>115</v>
      </c>
      <c r="G16" s="85">
        <v>1220</v>
      </c>
      <c r="H16" s="84">
        <v>118</v>
      </c>
      <c r="I16" s="86">
        <v>1089</v>
      </c>
    </row>
    <row r="17" spans="1:9" s="6" customFormat="1" ht="15" customHeight="1">
      <c r="A17" s="28"/>
      <c r="B17" s="84"/>
      <c r="C17" s="84"/>
      <c r="D17" s="84"/>
      <c r="E17" s="84"/>
      <c r="F17" s="84"/>
      <c r="G17" s="85"/>
      <c r="H17" s="84"/>
      <c r="I17" s="86"/>
    </row>
    <row r="18" spans="1:9" s="6" customFormat="1" ht="15" customHeight="1">
      <c r="A18" s="28"/>
      <c r="B18" s="84"/>
      <c r="C18" s="84"/>
      <c r="D18" s="84"/>
      <c r="E18" s="84"/>
      <c r="F18" s="84"/>
      <c r="G18" s="85"/>
      <c r="H18" s="84"/>
      <c r="I18" s="86"/>
    </row>
    <row r="19" spans="1:9" s="6" customFormat="1" ht="19.5" customHeight="1">
      <c r="A19" s="59" t="s">
        <v>155</v>
      </c>
      <c r="B19" s="80">
        <f aca="true" t="shared" si="3" ref="B19:I19">SUM(B20:B26)</f>
        <v>3786</v>
      </c>
      <c r="C19" s="80">
        <f t="shared" si="3"/>
        <v>21673</v>
      </c>
      <c r="D19" s="80">
        <f t="shared" si="3"/>
        <v>3769</v>
      </c>
      <c r="E19" s="80">
        <f t="shared" si="3"/>
        <v>22558</v>
      </c>
      <c r="F19" s="80">
        <f t="shared" si="3"/>
        <v>4165</v>
      </c>
      <c r="G19" s="87">
        <f t="shared" si="3"/>
        <v>20490</v>
      </c>
      <c r="H19" s="80">
        <f t="shared" si="3"/>
        <v>3935</v>
      </c>
      <c r="I19" s="88">
        <f t="shared" si="3"/>
        <v>24660</v>
      </c>
    </row>
    <row r="20" spans="1:9" s="6" customFormat="1" ht="19.5" customHeight="1">
      <c r="A20" s="28" t="s">
        <v>156</v>
      </c>
      <c r="B20" s="84">
        <v>2</v>
      </c>
      <c r="C20" s="84">
        <v>79</v>
      </c>
      <c r="D20" s="84">
        <v>3</v>
      </c>
      <c r="E20" s="84">
        <v>88</v>
      </c>
      <c r="F20" s="89" t="s">
        <v>102</v>
      </c>
      <c r="G20" s="90" t="s">
        <v>102</v>
      </c>
      <c r="H20" s="89">
        <v>4</v>
      </c>
      <c r="I20" s="91">
        <v>90</v>
      </c>
    </row>
    <row r="21" spans="1:9" s="6" customFormat="1" ht="19.5" customHeight="1">
      <c r="A21" s="28" t="s">
        <v>157</v>
      </c>
      <c r="B21" s="84">
        <v>96</v>
      </c>
      <c r="C21" s="84">
        <v>950</v>
      </c>
      <c r="D21" s="84">
        <v>90</v>
      </c>
      <c r="E21" s="84">
        <v>958</v>
      </c>
      <c r="F21" s="84">
        <v>94</v>
      </c>
      <c r="G21" s="85">
        <v>893</v>
      </c>
      <c r="H21" s="84">
        <v>99</v>
      </c>
      <c r="I21" s="86">
        <v>1063</v>
      </c>
    </row>
    <row r="22" spans="1:9" s="6" customFormat="1" ht="19.5" customHeight="1">
      <c r="A22" s="28" t="s">
        <v>183</v>
      </c>
      <c r="B22" s="84">
        <v>2236</v>
      </c>
      <c r="C22" s="84">
        <v>10465</v>
      </c>
      <c r="D22" s="84">
        <v>2134</v>
      </c>
      <c r="E22" s="84">
        <v>9955</v>
      </c>
      <c r="F22" s="84">
        <v>2126</v>
      </c>
      <c r="G22" s="85">
        <v>9952</v>
      </c>
      <c r="H22" s="84">
        <v>2023</v>
      </c>
      <c r="I22" s="86">
        <v>10993</v>
      </c>
    </row>
    <row r="23" spans="1:9" s="6" customFormat="1" ht="19.5" customHeight="1">
      <c r="A23" s="28" t="s">
        <v>159</v>
      </c>
      <c r="B23" s="84">
        <v>55</v>
      </c>
      <c r="C23" s="84">
        <v>596</v>
      </c>
      <c r="D23" s="84">
        <v>65</v>
      </c>
      <c r="E23" s="84">
        <v>652</v>
      </c>
      <c r="F23" s="84">
        <v>61</v>
      </c>
      <c r="G23" s="85">
        <v>530</v>
      </c>
      <c r="H23" s="84">
        <v>60</v>
      </c>
      <c r="I23" s="86">
        <v>483</v>
      </c>
    </row>
    <row r="24" spans="1:9" s="6" customFormat="1" ht="19.5" customHeight="1">
      <c r="A24" s="28" t="s">
        <v>160</v>
      </c>
      <c r="B24" s="84">
        <v>232</v>
      </c>
      <c r="C24" s="84">
        <v>575</v>
      </c>
      <c r="D24" s="84">
        <v>171</v>
      </c>
      <c r="E24" s="84">
        <v>434</v>
      </c>
      <c r="F24" s="84">
        <v>591</v>
      </c>
      <c r="G24" s="85">
        <v>817</v>
      </c>
      <c r="H24" s="84">
        <v>415</v>
      </c>
      <c r="I24" s="86">
        <v>698</v>
      </c>
    </row>
    <row r="25" spans="1:9" s="6" customFormat="1" ht="19.5" customHeight="1">
      <c r="A25" s="28" t="s">
        <v>161</v>
      </c>
      <c r="B25" s="84">
        <v>1151</v>
      </c>
      <c r="C25" s="84">
        <v>8361</v>
      </c>
      <c r="D25" s="84">
        <v>1290</v>
      </c>
      <c r="E25" s="84">
        <v>9781</v>
      </c>
      <c r="F25" s="84">
        <v>1293</v>
      </c>
      <c r="G25" s="85">
        <v>8298</v>
      </c>
      <c r="H25" s="84">
        <v>1318</v>
      </c>
      <c r="I25" s="86">
        <v>10545</v>
      </c>
    </row>
    <row r="26" spans="1:9" s="6" customFormat="1" ht="19.5" customHeight="1">
      <c r="A26" s="39" t="s">
        <v>184</v>
      </c>
      <c r="B26" s="92">
        <v>14</v>
      </c>
      <c r="C26" s="92">
        <v>647</v>
      </c>
      <c r="D26" s="92">
        <v>16</v>
      </c>
      <c r="E26" s="92">
        <v>690</v>
      </c>
      <c r="F26" s="89" t="s">
        <v>185</v>
      </c>
      <c r="G26" s="90" t="s">
        <v>185</v>
      </c>
      <c r="H26" s="93">
        <v>16</v>
      </c>
      <c r="I26" s="94">
        <v>788</v>
      </c>
    </row>
    <row r="27" spans="1:9" s="6" customFormat="1" ht="12.75" customHeight="1">
      <c r="A27" s="95" t="s">
        <v>186</v>
      </c>
      <c r="B27" s="96"/>
      <c r="C27" s="48"/>
      <c r="D27" s="48"/>
      <c r="E27" s="48"/>
      <c r="F27" s="97"/>
      <c r="G27" s="197" t="s">
        <v>174</v>
      </c>
      <c r="H27" s="197"/>
      <c r="I27" s="197"/>
    </row>
    <row r="28" spans="1:9" s="6" customFormat="1" ht="12.75" customHeight="1">
      <c r="A28" s="48" t="s">
        <v>187</v>
      </c>
      <c r="B28" s="98"/>
      <c r="C28" s="99"/>
      <c r="D28" s="99"/>
      <c r="E28" s="99"/>
      <c r="F28" s="98"/>
      <c r="G28" s="98"/>
      <c r="H28" s="98"/>
      <c r="I28" s="98"/>
    </row>
    <row r="29" spans="1:9" s="6" customFormat="1" ht="12.75" customHeight="1">
      <c r="A29" s="48" t="s">
        <v>188</v>
      </c>
      <c r="B29" s="98"/>
      <c r="C29" s="98"/>
      <c r="D29" s="98"/>
      <c r="E29" s="98"/>
      <c r="F29" s="98"/>
      <c r="G29" s="98"/>
      <c r="H29" s="98"/>
      <c r="I29" s="98"/>
    </row>
    <row r="30" spans="1:9" s="6" customFormat="1" ht="12.75" customHeight="1">
      <c r="A30" s="48" t="s">
        <v>189</v>
      </c>
      <c r="B30" s="98"/>
      <c r="C30" s="98"/>
      <c r="D30" s="98"/>
      <c r="E30" s="98"/>
      <c r="F30" s="98"/>
      <c r="G30" s="98"/>
      <c r="H30" s="98"/>
      <c r="I30" s="98"/>
    </row>
  </sheetData>
  <mergeCells count="7">
    <mergeCell ref="H3:I3"/>
    <mergeCell ref="A1:I1"/>
    <mergeCell ref="G27:I27"/>
    <mergeCell ref="D3:E3"/>
    <mergeCell ref="F3:G3"/>
    <mergeCell ref="A3:A5"/>
    <mergeCell ref="B3:C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宜野湾市・西原町・中城村任意合併協議会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pc-4</dc:creator>
  <cp:keywords/>
  <dc:description/>
  <cp:lastModifiedBy>島袋</cp:lastModifiedBy>
  <cp:lastPrinted>2006-02-20T02:17:41Z</cp:lastPrinted>
  <dcterms:created xsi:type="dcterms:W3CDTF">2005-03-03T02:41:17Z</dcterms:created>
  <dcterms:modified xsi:type="dcterms:W3CDTF">2006-04-14T12:15:46Z</dcterms:modified>
  <cp:category/>
  <cp:version/>
  <cp:contentType/>
  <cp:contentStatus/>
</cp:coreProperties>
</file>