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グラフ" sheetId="1" r:id="rId1"/>
    <sheet name="１．産業別市内純生産の推移" sheetId="2" r:id="rId2"/>
    <sheet name="２．市民所得（分配）の推移" sheetId="3" r:id="rId3"/>
    <sheet name="３．市別純生産、４．市別市民所得(分配)" sheetId="4" r:id="rId4"/>
    <sheet name="５．市別１人当たり" sheetId="5" r:id="rId5"/>
  </sheets>
  <definedNames/>
  <calcPr fullCalcOnLoad="1"/>
</workbook>
</file>

<file path=xl/sharedStrings.xml><?xml version="1.0" encoding="utf-8"?>
<sst xmlns="http://schemas.openxmlformats.org/spreadsheetml/2006/main" count="197" uniqueCount="86">
  <si>
    <t>１.　産　業　別　市　内</t>
  </si>
  <si>
    <t>純　生　産　の　推　移</t>
  </si>
  <si>
    <t>産　　業　　別</t>
  </si>
  <si>
    <t>実　　　数　　　（百万円）</t>
  </si>
  <si>
    <t>構　　成　　比　　（％）</t>
  </si>
  <si>
    <t>平成8年</t>
  </si>
  <si>
    <t>平成9年</t>
  </si>
  <si>
    <t>平成10年</t>
  </si>
  <si>
    <t>平成11年</t>
  </si>
  <si>
    <t>平成12年</t>
  </si>
  <si>
    <t>平成13年</t>
  </si>
  <si>
    <t>総数</t>
  </si>
  <si>
    <t>第1次産業</t>
  </si>
  <si>
    <t>農林業</t>
  </si>
  <si>
    <t>水産業</t>
  </si>
  <si>
    <t>第2次産業</t>
  </si>
  <si>
    <t>鉱業･製造業</t>
  </si>
  <si>
    <t>建設業</t>
  </si>
  <si>
    <t>第3次産業</t>
  </si>
  <si>
    <t>電気･ガス･水道業</t>
  </si>
  <si>
    <t>運輸･通信業</t>
  </si>
  <si>
    <t>卸売･小売業</t>
  </si>
  <si>
    <t>金融保険･不動産業</t>
  </si>
  <si>
    <t>サービス業</t>
  </si>
  <si>
    <t>政府サービス業</t>
  </si>
  <si>
    <t>対家計民間非営利団体</t>
  </si>
  <si>
    <t>帰  属  利  子  （控除）</t>
  </si>
  <si>
    <t>資料：沖縄県企画開発部統計課</t>
  </si>
  <si>
    <t>（分　配）　の　推　移</t>
  </si>
  <si>
    <t>２. 　市　民　所　得</t>
  </si>
  <si>
    <t>所得別</t>
  </si>
  <si>
    <t>実　　　　　数　　（百万円）</t>
  </si>
  <si>
    <t>構　　　成　　　比　　　（％）</t>
  </si>
  <si>
    <t>財産所得</t>
  </si>
  <si>
    <t>企業所得</t>
  </si>
  <si>
    <t>民間企業</t>
  </si>
  <si>
    <t>公的企業</t>
  </si>
  <si>
    <t>個人企業</t>
  </si>
  <si>
    <t>資料：沖縄県企画開発部統計課</t>
  </si>
  <si>
    <t>産　の　推　移</t>
  </si>
  <si>
    <t>３. 　市　別　純　生</t>
  </si>
  <si>
    <t>市　　　別</t>
  </si>
  <si>
    <t>実　　　　　　　数　　　　　（百万円）</t>
  </si>
  <si>
    <t>増　　加　　率　　（％）</t>
  </si>
  <si>
    <t>県　に　対　す　る　割　合（％）</t>
  </si>
  <si>
    <t>平成9年度</t>
  </si>
  <si>
    <t>平成10年度</t>
  </si>
  <si>
    <t>平成11年度</t>
  </si>
  <si>
    <t>平成12年度</t>
  </si>
  <si>
    <t>平成13年度</t>
  </si>
  <si>
    <t>9年度</t>
  </si>
  <si>
    <t>10年度</t>
  </si>
  <si>
    <t>11年度</t>
  </si>
  <si>
    <t>12年度</t>
  </si>
  <si>
    <t>13年度</t>
  </si>
  <si>
    <t>市町村</t>
  </si>
  <si>
    <t>那覇市</t>
  </si>
  <si>
    <t>石川市</t>
  </si>
  <si>
    <t>具志川市</t>
  </si>
  <si>
    <t>宜野湾市</t>
  </si>
  <si>
    <t>平良市</t>
  </si>
  <si>
    <t>石垣市</t>
  </si>
  <si>
    <t>浦添市</t>
  </si>
  <si>
    <t>名護市</t>
  </si>
  <si>
    <t>糸満市</t>
  </si>
  <si>
    <t>沖縄市</t>
  </si>
  <si>
    <t>４. 　市　別　市　民　所　得</t>
  </si>
  <si>
    <t>（つづき）</t>
  </si>
  <si>
    <t>実　　　　　　　数　　　（千円）</t>
  </si>
  <si>
    <t>県　に　対　す　る　割　合　（％）</t>
  </si>
  <si>
    <t>平成14年</t>
  </si>
  <si>
    <t>雇用者報酬</t>
  </si>
  <si>
    <t>平成14年度</t>
  </si>
  <si>
    <t>14年度</t>
  </si>
  <si>
    <t>豊見城市</t>
  </si>
  <si>
    <t>平成7年</t>
  </si>
  <si>
    <t>8年度</t>
  </si>
  <si>
    <t>（分　配） の　推　移</t>
  </si>
  <si>
    <t>５. 市別1人当たり市民所得（分配）の推移</t>
  </si>
  <si>
    <t>平成8年度</t>
  </si>
  <si>
    <t>１．市　内　純　生　産　の　推　移</t>
  </si>
  <si>
    <t>２．市 民 所 得 (分 配） の 推 移</t>
  </si>
  <si>
    <t>１．市内純生産の推移</t>
  </si>
  <si>
    <t>対前年比増加率</t>
  </si>
  <si>
    <t>２．市民所得（分配）の推移</t>
  </si>
  <si>
    <t>一人当たりの市民所得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</si>
</sst>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9" formatCode="0.0_ "/>
    <numFmt numFmtId="219" formatCode="#,##0.0"/>
    <numFmt numFmtId="221" formatCode="&quot;△ &quot;#,##0"/>
    <numFmt numFmtId="222" formatCode="&quot;△&quot;\ 0.0"/>
    <numFmt numFmtId="223" formatCode="#,##0;&quot;△ &quot;#,##0"/>
    <numFmt numFmtId="224" formatCode="#,##0.0;&quot;△ &quot;#,##0.0"/>
    <numFmt numFmtId="225" formatCode="#,##0.00;&quot;△ &quot;#,##0.00"/>
    <numFmt numFmtId="228" formatCode="0.0;&quot;△ &quot;0.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24" fontId="5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2" xfId="0" applyFont="1" applyBorder="1" applyAlignment="1">
      <alignment/>
    </xf>
    <xf numFmtId="223" fontId="17" fillId="0" borderId="4" xfId="0" applyNumberFormat="1" applyFont="1" applyBorder="1" applyAlignment="1">
      <alignment vertical="center"/>
    </xf>
    <xf numFmtId="224" fontId="17" fillId="0" borderId="4" xfId="0" applyNumberFormat="1" applyFont="1" applyBorder="1" applyAlignment="1">
      <alignment vertical="center"/>
    </xf>
    <xf numFmtId="224" fontId="17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223" fontId="17" fillId="0" borderId="7" xfId="0" applyNumberFormat="1" applyFont="1" applyBorder="1" applyAlignment="1">
      <alignment vertical="center"/>
    </xf>
    <xf numFmtId="224" fontId="17" fillId="0" borderId="7" xfId="0" applyNumberFormat="1" applyFont="1" applyBorder="1" applyAlignment="1">
      <alignment vertical="center"/>
    </xf>
    <xf numFmtId="224" fontId="17" fillId="0" borderId="8" xfId="0" applyNumberFormat="1" applyFont="1" applyBorder="1" applyAlignment="1">
      <alignment vertical="center"/>
    </xf>
    <xf numFmtId="223" fontId="14" fillId="0" borderId="4" xfId="0" applyNumberFormat="1" applyFont="1" applyBorder="1" applyAlignment="1">
      <alignment vertical="center"/>
    </xf>
    <xf numFmtId="224" fontId="14" fillId="0" borderId="4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" fontId="9" fillId="0" borderId="4" xfId="0" applyNumberFormat="1" applyFont="1" applyBorder="1" applyAlignment="1">
      <alignment vertical="center"/>
    </xf>
    <xf numFmtId="38" fontId="10" fillId="0" borderId="4" xfId="17" applyFont="1" applyBorder="1" applyAlignment="1">
      <alignment vertical="center"/>
    </xf>
    <xf numFmtId="219" fontId="9" fillId="0" borderId="4" xfId="0" applyNumberFormat="1" applyFont="1" applyBorder="1" applyAlignment="1">
      <alignment vertical="center"/>
    </xf>
    <xf numFmtId="219" fontId="9" fillId="0" borderId="5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8" fontId="12" fillId="0" borderId="4" xfId="17" applyFont="1" applyBorder="1" applyAlignment="1">
      <alignment vertical="center"/>
    </xf>
    <xf numFmtId="219" fontId="12" fillId="0" borderId="4" xfId="0" applyNumberFormat="1" applyFont="1" applyBorder="1" applyAlignment="1">
      <alignment vertical="center"/>
    </xf>
    <xf numFmtId="219" fontId="12" fillId="0" borderId="5" xfId="0" applyNumberFormat="1" applyFont="1" applyBorder="1" applyAlignment="1">
      <alignment vertical="center"/>
    </xf>
    <xf numFmtId="221" fontId="9" fillId="0" borderId="7" xfId="0" applyNumberFormat="1" applyFont="1" applyBorder="1" applyAlignment="1">
      <alignment vertical="center"/>
    </xf>
    <xf numFmtId="222" fontId="9" fillId="0" borderId="7" xfId="17" applyNumberFormat="1" applyFont="1" applyBorder="1" applyAlignment="1">
      <alignment vertical="center"/>
    </xf>
    <xf numFmtId="222" fontId="9" fillId="0" borderId="8" xfId="17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224" fontId="17" fillId="0" borderId="4" xfId="0" applyNumberFormat="1" applyFont="1" applyFill="1" applyBorder="1" applyAlignment="1">
      <alignment vertical="center"/>
    </xf>
    <xf numFmtId="224" fontId="17" fillId="0" borderId="5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3" fontId="17" fillId="0" borderId="7" xfId="0" applyNumberFormat="1" applyFont="1" applyBorder="1" applyAlignment="1">
      <alignment vertical="center"/>
    </xf>
    <xf numFmtId="224" fontId="17" fillId="0" borderId="7" xfId="0" applyNumberFormat="1" applyFont="1" applyFill="1" applyBorder="1" applyAlignment="1">
      <alignment vertical="center"/>
    </xf>
    <xf numFmtId="224" fontId="17" fillId="0" borderId="8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3" fontId="14" fillId="0" borderId="15" xfId="0" applyNumberFormat="1" applyFont="1" applyBorder="1" applyAlignment="1">
      <alignment vertical="center"/>
    </xf>
    <xf numFmtId="219" fontId="14" fillId="0" borderId="15" xfId="17" applyNumberFormat="1" applyFont="1" applyBorder="1" applyAlignment="1">
      <alignment horizontal="right" vertical="center"/>
    </xf>
    <xf numFmtId="224" fontId="14" fillId="0" borderId="15" xfId="0" applyNumberFormat="1" applyFont="1" applyBorder="1" applyAlignment="1">
      <alignment vertical="center"/>
    </xf>
    <xf numFmtId="224" fontId="14" fillId="0" borderId="16" xfId="0" applyNumberFormat="1" applyFont="1" applyBorder="1" applyAlignment="1">
      <alignment vertical="center"/>
    </xf>
    <xf numFmtId="225" fontId="17" fillId="0" borderId="4" xfId="0" applyNumberFormat="1" applyFont="1" applyBorder="1" applyAlignment="1">
      <alignment vertical="center"/>
    </xf>
    <xf numFmtId="225" fontId="17" fillId="0" borderId="5" xfId="0" applyNumberFormat="1" applyFont="1" applyBorder="1" applyAlignment="1">
      <alignment vertical="center"/>
    </xf>
    <xf numFmtId="225" fontId="17" fillId="0" borderId="7" xfId="0" applyNumberFormat="1" applyFont="1" applyBorder="1" applyAlignment="1">
      <alignment vertical="center"/>
    </xf>
    <xf numFmtId="225" fontId="17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179" fontId="17" fillId="0" borderId="4" xfId="0" applyNumberFormat="1" applyFont="1" applyBorder="1" applyAlignment="1">
      <alignment vertical="center"/>
    </xf>
    <xf numFmtId="179" fontId="17" fillId="0" borderId="5" xfId="0" applyNumberFormat="1" applyFont="1" applyBorder="1" applyAlignment="1">
      <alignment vertical="center"/>
    </xf>
    <xf numFmtId="179" fontId="17" fillId="0" borderId="7" xfId="0" applyNumberFormat="1" applyFont="1" applyBorder="1" applyAlignment="1">
      <alignment vertical="center"/>
    </xf>
    <xf numFmtId="179" fontId="17" fillId="0" borderId="8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219" fontId="9" fillId="0" borderId="18" xfId="0" applyNumberFormat="1" applyFont="1" applyBorder="1" applyAlignment="1">
      <alignment vertical="center"/>
    </xf>
    <xf numFmtId="219" fontId="12" fillId="0" borderId="18" xfId="0" applyNumberFormat="1" applyFont="1" applyBorder="1" applyAlignment="1">
      <alignment vertical="center"/>
    </xf>
    <xf numFmtId="222" fontId="9" fillId="0" borderId="19" xfId="17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/>
    </xf>
    <xf numFmtId="0" fontId="13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228" fontId="14" fillId="0" borderId="15" xfId="17" applyNumberFormat="1" applyFont="1" applyBorder="1" applyAlignment="1">
      <alignment horizontal="right" vertical="center"/>
    </xf>
    <xf numFmtId="228" fontId="14" fillId="0" borderId="15" xfId="0" applyNumberFormat="1" applyFont="1" applyBorder="1" applyAlignment="1">
      <alignment vertical="center"/>
    </xf>
    <xf numFmtId="228" fontId="17" fillId="0" borderId="4" xfId="0" applyNumberFormat="1" applyFont="1" applyBorder="1" applyAlignment="1">
      <alignment vertical="center"/>
    </xf>
    <xf numFmtId="228" fontId="17" fillId="0" borderId="7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15" fillId="0" borderId="0" xfId="17" applyFont="1" applyAlignment="1">
      <alignment vertical="center"/>
    </xf>
    <xf numFmtId="38" fontId="5" fillId="0" borderId="0" xfId="17" applyFont="1" applyBorder="1" applyAlignment="1">
      <alignment vertical="center"/>
    </xf>
    <xf numFmtId="0" fontId="4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13" fillId="0" borderId="2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/>
    </xf>
    <xf numFmtId="223" fontId="18" fillId="0" borderId="0" xfId="17" applyNumberFormat="1" applyFont="1" applyAlignment="1">
      <alignment horizontal="center" vertical="center"/>
    </xf>
    <xf numFmtId="223" fontId="12" fillId="0" borderId="0" xfId="17" applyNumberFormat="1" applyFont="1" applyAlignment="1">
      <alignment vertical="center"/>
    </xf>
    <xf numFmtId="223" fontId="12" fillId="0" borderId="0" xfId="17" applyNumberFormat="1" applyFont="1" applyAlignment="1">
      <alignment horizontal="center" vertical="center"/>
    </xf>
    <xf numFmtId="223" fontId="19" fillId="0" borderId="0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（単位：百億円）</a:t>
            </a:r>
          </a:p>
        </c:rich>
      </c:tx>
      <c:layout>
        <c:manualLayout>
          <c:xMode val="factor"/>
          <c:yMode val="factor"/>
          <c:x val="-0.4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1"/>
          <c:h val="0.949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グラフ!$A$69:$A$74</c:f>
              <c:strCache/>
            </c:strRef>
          </c:cat>
          <c:val>
            <c:numRef>
              <c:f>グラフ!$B$69:$B$74</c:f>
              <c:numCache/>
            </c:numRef>
          </c:val>
        </c:ser>
        <c:gapWidth val="70"/>
        <c:axId val="22201034"/>
        <c:axId val="65591579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グラフ!$A$69:$A$74</c:f>
              <c:strCache/>
            </c:strRef>
          </c:cat>
          <c:val>
            <c:numRef>
              <c:f>グラフ!$C$69:$C$74</c:f>
              <c:numCache/>
            </c:numRef>
          </c:val>
          <c:smooth val="0"/>
        </c:ser>
        <c:axId val="53453300"/>
        <c:axId val="11317653"/>
      </c:lineChart>
      <c:cat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91579"/>
        <c:crosses val="autoZero"/>
        <c:auto val="0"/>
        <c:lblOffset val="100"/>
        <c:noMultiLvlLbl val="0"/>
      </c:catAx>
      <c:valAx>
        <c:axId val="65591579"/>
        <c:scaling>
          <c:orientation val="minMax"/>
          <c:max val="14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2201034"/>
        <c:crossesAt val="1"/>
        <c:crossBetween val="between"/>
        <c:dispUnits/>
        <c:majorUnit val="2"/>
      </c:valAx>
      <c:catAx>
        <c:axId val="53453300"/>
        <c:scaling>
          <c:orientation val="minMax"/>
        </c:scaling>
        <c:axPos val="b"/>
        <c:delete val="1"/>
        <c:majorTickMark val="in"/>
        <c:minorTickMark val="none"/>
        <c:tickLblPos val="nextTo"/>
        <c:crossAx val="11317653"/>
        <c:crosses val="autoZero"/>
        <c:auto val="0"/>
        <c:lblOffset val="100"/>
        <c:noMultiLvlLbl val="0"/>
      </c:catAx>
      <c:valAx>
        <c:axId val="11317653"/>
        <c:scaling>
          <c:orientation val="minMax"/>
          <c:max val="10"/>
          <c:min val="-8"/>
        </c:scaling>
        <c:axPos val="l"/>
        <c:delete val="0"/>
        <c:numFmt formatCode="#,##0_ " sourceLinked="0"/>
        <c:majorTickMark val="in"/>
        <c:minorTickMark val="none"/>
        <c:tickLblPos val="nextTo"/>
        <c:crossAx val="53453300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（単位：百億円）</a:t>
            </a:r>
          </a:p>
        </c:rich>
      </c:tx>
      <c:layout>
        <c:manualLayout>
          <c:xMode val="factor"/>
          <c:yMode val="factor"/>
          <c:x val="-0.4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グラフ!$B$77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グラフ!$A$78:$A$83</c:f>
              <c:strCache/>
            </c:strRef>
          </c:cat>
          <c:val>
            <c:numRef>
              <c:f>グラフ!$B$78:$B$83</c:f>
              <c:numCache/>
            </c:numRef>
          </c:val>
        </c:ser>
        <c:gapWidth val="70"/>
        <c:axId val="34750014"/>
        <c:axId val="44314671"/>
      </c:barChart>
      <c:lineChart>
        <c:grouping val="standard"/>
        <c:varyColors val="0"/>
        <c:ser>
          <c:idx val="0"/>
          <c:order val="1"/>
          <c:tx>
            <c:strRef>
              <c:f>グラフ!$C$77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グラフ!$A$78:$A$83</c:f>
              <c:strCache/>
            </c:strRef>
          </c:cat>
          <c:val>
            <c:numRef>
              <c:f>グラフ!$C$78:$C$83</c:f>
              <c:numCache/>
            </c:numRef>
          </c:val>
          <c:smooth val="0"/>
        </c:ser>
        <c:axId val="63287720"/>
        <c:axId val="32718569"/>
      </c:lineChart>
      <c:catAx>
        <c:axId val="347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（単位：十万円）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14671"/>
        <c:crosses val="autoZero"/>
        <c:auto val="0"/>
        <c:lblOffset val="100"/>
        <c:noMultiLvlLbl val="0"/>
      </c:catAx>
      <c:valAx>
        <c:axId val="44314671"/>
        <c:scaling>
          <c:orientation val="minMax"/>
          <c:max val="2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4750014"/>
        <c:crossesAt val="1"/>
        <c:crossBetween val="between"/>
        <c:dispUnits/>
        <c:majorUnit val="2"/>
      </c:valAx>
      <c:catAx>
        <c:axId val="63287720"/>
        <c:scaling>
          <c:orientation val="minMax"/>
        </c:scaling>
        <c:axPos val="b"/>
        <c:delete val="1"/>
        <c:majorTickMark val="in"/>
        <c:minorTickMark val="none"/>
        <c:tickLblPos val="nextTo"/>
        <c:crossAx val="32718569"/>
        <c:crosses val="autoZero"/>
        <c:auto val="0"/>
        <c:lblOffset val="100"/>
        <c:noMultiLvlLbl val="0"/>
      </c:catAx>
      <c:valAx>
        <c:axId val="32718569"/>
        <c:scaling>
          <c:orientation val="minMax"/>
          <c:max val="25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3287720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4</xdr:row>
      <xdr:rowOff>0</xdr:rowOff>
    </xdr:from>
    <xdr:ext cx="6972300" cy="4286250"/>
    <xdr:graphicFrame>
      <xdr:nvGraphicFramePr>
        <xdr:cNvPr id="1" name="Chart 1"/>
        <xdr:cNvGraphicFramePr/>
      </xdr:nvGraphicFramePr>
      <xdr:xfrm>
        <a:off x="504825" y="733425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34</xdr:row>
      <xdr:rowOff>9525</xdr:rowOff>
    </xdr:from>
    <xdr:to>
      <xdr:col>10</xdr:col>
      <xdr:colOff>628650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504825" y="5934075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647700</xdr:colOff>
      <xdr:row>7</xdr:row>
      <xdr:rowOff>66675</xdr:rowOff>
    </xdr:from>
    <xdr:to>
      <xdr:col>6</xdr:col>
      <xdr:colOff>457200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90900" y="131445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対前年比増加率</a:t>
          </a:r>
        </a:p>
      </xdr:txBody>
    </xdr:sp>
    <xdr:clientData/>
  </xdr:twoCellAnchor>
  <xdr:oneCellAnchor>
    <xdr:from>
      <xdr:col>5</xdr:col>
      <xdr:colOff>514350</xdr:colOff>
      <xdr:row>8</xdr:row>
      <xdr:rowOff>142875</xdr:rowOff>
    </xdr:from>
    <xdr:ext cx="0" cy="1428750"/>
    <xdr:sp>
      <xdr:nvSpPr>
        <xdr:cNvPr id="4" name="Line 4"/>
        <xdr:cNvSpPr>
          <a:spLocks/>
        </xdr:cNvSpPr>
      </xdr:nvSpPr>
      <xdr:spPr>
        <a:xfrm>
          <a:off x="3943350" y="15621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533400</xdr:colOff>
      <xdr:row>34</xdr:row>
      <xdr:rowOff>152400</xdr:rowOff>
    </xdr:from>
    <xdr:to>
      <xdr:col>6</xdr:col>
      <xdr:colOff>619125</xdr:colOff>
      <xdr:row>36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76600" y="6076950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一人当たり市民所得</a:t>
          </a:r>
        </a:p>
      </xdr:txBody>
    </xdr:sp>
    <xdr:clientData/>
  </xdr:twoCellAnchor>
  <xdr:oneCellAnchor>
    <xdr:from>
      <xdr:col>5</xdr:col>
      <xdr:colOff>552450</xdr:colOff>
      <xdr:row>36</xdr:row>
      <xdr:rowOff>9525</xdr:rowOff>
    </xdr:from>
    <xdr:ext cx="0" cy="447675"/>
    <xdr:sp>
      <xdr:nvSpPr>
        <xdr:cNvPr id="6" name="Line 6"/>
        <xdr:cNvSpPr>
          <a:spLocks/>
        </xdr:cNvSpPr>
      </xdr:nvSpPr>
      <xdr:spPr>
        <a:xfrm>
          <a:off x="3981450" y="6276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6384" width="9.00390625" style="114" customWidth="1"/>
  </cols>
  <sheetData>
    <row r="3" spans="1:11" ht="17.25">
      <c r="A3" s="113" t="s">
        <v>80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3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33" spans="1:11" ht="17.25">
      <c r="A33" s="113" t="s">
        <v>81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67" s="116" customFormat="1" ht="13.5">
      <c r="A67" s="116" t="s">
        <v>82</v>
      </c>
    </row>
    <row r="68" spans="2:3" s="116" customFormat="1" ht="13.5">
      <c r="B68" s="116" t="s">
        <v>11</v>
      </c>
      <c r="C68" s="116" t="s">
        <v>83</v>
      </c>
    </row>
    <row r="69" spans="1:3" s="116" customFormat="1" ht="13.5">
      <c r="A69" s="116" t="s">
        <v>6</v>
      </c>
      <c r="B69" s="116">
        <v>11.0542</v>
      </c>
      <c r="C69" s="116">
        <v>-3.6864070818049544</v>
      </c>
    </row>
    <row r="70" spans="1:3" s="116" customFormat="1" ht="13.5">
      <c r="A70" s="116" t="s">
        <v>7</v>
      </c>
      <c r="B70" s="116">
        <v>11.17</v>
      </c>
      <c r="C70" s="116">
        <f>(B70/B69-1)*100</f>
        <v>1.0475656311628168</v>
      </c>
    </row>
    <row r="71" spans="1:3" s="116" customFormat="1" ht="13.5">
      <c r="A71" s="116" t="s">
        <v>8</v>
      </c>
      <c r="B71" s="116">
        <v>10.9348</v>
      </c>
      <c r="C71" s="116">
        <f>(B71/B70-1)*100</f>
        <v>-2.1056401074306286</v>
      </c>
    </row>
    <row r="72" spans="1:3" s="116" customFormat="1" ht="13.5">
      <c r="A72" s="116" t="s">
        <v>9</v>
      </c>
      <c r="B72" s="116">
        <v>11.2864</v>
      </c>
      <c r="C72" s="116">
        <f>(B72/B71-1)*100</f>
        <v>3.215422321395911</v>
      </c>
    </row>
    <row r="73" spans="1:3" s="116" customFormat="1" ht="13.5">
      <c r="A73" s="116" t="s">
        <v>10</v>
      </c>
      <c r="B73" s="116">
        <v>10.9443</v>
      </c>
      <c r="C73" s="116">
        <f>(B73/B72-1)*100</f>
        <v>-3.031081655798129</v>
      </c>
    </row>
    <row r="74" spans="1:3" s="116" customFormat="1" ht="13.5">
      <c r="A74" s="116" t="s">
        <v>70</v>
      </c>
      <c r="B74" s="116">
        <v>10.9131</v>
      </c>
      <c r="C74" s="116">
        <f>(B74/B73-1)*100</f>
        <v>-0.2850799046078767</v>
      </c>
    </row>
    <row r="75" s="116" customFormat="1" ht="13.5"/>
    <row r="76" s="116" customFormat="1" ht="13.5">
      <c r="A76" s="116" t="s">
        <v>84</v>
      </c>
    </row>
    <row r="77" spans="2:3" s="116" customFormat="1" ht="13.5">
      <c r="B77" s="116" t="s">
        <v>11</v>
      </c>
      <c r="C77" s="116" t="s">
        <v>85</v>
      </c>
    </row>
    <row r="78" spans="1:3" s="116" customFormat="1" ht="13.5">
      <c r="A78" s="116" t="s">
        <v>6</v>
      </c>
      <c r="B78" s="116">
        <v>18.8479</v>
      </c>
      <c r="C78" s="116">
        <v>22.45</v>
      </c>
    </row>
    <row r="79" spans="1:3" s="116" customFormat="1" ht="13.5">
      <c r="A79" s="116" t="s">
        <v>7</v>
      </c>
      <c r="B79" s="116">
        <v>19.1834</v>
      </c>
      <c r="C79" s="116">
        <v>22.59</v>
      </c>
    </row>
    <row r="80" spans="1:3" s="116" customFormat="1" ht="13.5">
      <c r="A80" s="116" t="s">
        <v>8</v>
      </c>
      <c r="B80" s="116">
        <v>18.8898</v>
      </c>
      <c r="C80" s="116">
        <v>22</v>
      </c>
    </row>
    <row r="81" spans="1:3" s="116" customFormat="1" ht="13.5">
      <c r="A81" s="116" t="s">
        <v>9</v>
      </c>
      <c r="B81" s="116">
        <v>19.1432</v>
      </c>
      <c r="C81" s="116">
        <v>22.07</v>
      </c>
    </row>
    <row r="82" spans="1:3" s="116" customFormat="1" ht="13.5">
      <c r="A82" s="116" t="s">
        <v>10</v>
      </c>
      <c r="B82" s="116">
        <v>18.901</v>
      </c>
      <c r="C82" s="116">
        <v>21.55</v>
      </c>
    </row>
    <row r="83" spans="1:3" s="116" customFormat="1" ht="13.5">
      <c r="A83" s="116" t="s">
        <v>70</v>
      </c>
      <c r="B83" s="116">
        <v>18.8681</v>
      </c>
      <c r="C83" s="116">
        <v>21.39</v>
      </c>
    </row>
    <row r="84" s="116" customFormat="1" ht="13.5"/>
    <row r="85" s="116" customFormat="1" ht="13.5"/>
    <row r="86" s="116" customFormat="1" ht="13.5"/>
  </sheetData>
  <mergeCells count="2">
    <mergeCell ref="A3:K3"/>
    <mergeCell ref="A33:K33"/>
  </mergeCells>
  <printOptions/>
  <pageMargins left="0.11811023622047245" right="0.15748031496062992" top="0.11811023622047245" bottom="0.1968503937007874" header="0.11811023622047245" footer="0.35433070866141736"/>
  <pageSetup firstPageNumber="54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/>
  <dimension ref="A1:T2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625" style="2" customWidth="1"/>
    <col min="2" max="2" width="20.875" style="2" customWidth="1"/>
    <col min="3" max="8" width="10.625" style="2" customWidth="1"/>
    <col min="9" max="16" width="10.875" style="2" customWidth="1"/>
    <col min="17" max="20" width="9.00390625" style="2" customWidth="1"/>
  </cols>
  <sheetData>
    <row r="1" spans="1:16" ht="21">
      <c r="A1" s="85" t="s">
        <v>0</v>
      </c>
      <c r="B1" s="85"/>
      <c r="C1" s="85"/>
      <c r="D1" s="85"/>
      <c r="E1" s="85"/>
      <c r="F1" s="85"/>
      <c r="G1" s="85"/>
      <c r="H1" s="85"/>
      <c r="I1" s="91" t="s">
        <v>1</v>
      </c>
      <c r="J1" s="91"/>
      <c r="K1" s="91"/>
      <c r="L1" s="91"/>
      <c r="M1" s="91"/>
      <c r="N1" s="91"/>
      <c r="O1" s="91"/>
      <c r="P1" s="91"/>
    </row>
    <row r="3" spans="1:20" s="4" customFormat="1" ht="19.5" customHeight="1">
      <c r="A3" s="95" t="s">
        <v>2</v>
      </c>
      <c r="B3" s="96"/>
      <c r="C3" s="88" t="s">
        <v>3</v>
      </c>
      <c r="D3" s="88"/>
      <c r="E3" s="88"/>
      <c r="F3" s="88"/>
      <c r="G3" s="88"/>
      <c r="H3" s="88"/>
      <c r="I3" s="89" t="s">
        <v>4</v>
      </c>
      <c r="J3" s="89"/>
      <c r="K3" s="89"/>
      <c r="L3" s="89"/>
      <c r="M3" s="89"/>
      <c r="N3" s="89"/>
      <c r="O3" s="89"/>
      <c r="P3" s="90"/>
      <c r="Q3" s="3"/>
      <c r="R3" s="3"/>
      <c r="S3" s="3"/>
      <c r="T3" s="3"/>
    </row>
    <row r="4" spans="1:20" s="4" customFormat="1" ht="19.5" customHeight="1">
      <c r="A4" s="97"/>
      <c r="B4" s="98"/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70</v>
      </c>
      <c r="I4" s="41" t="s">
        <v>75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66" t="s">
        <v>10</v>
      </c>
      <c r="P4" s="42" t="s">
        <v>70</v>
      </c>
      <c r="Q4" s="3"/>
      <c r="R4" s="3"/>
      <c r="S4" s="3"/>
      <c r="T4" s="3"/>
    </row>
    <row r="5" spans="1:20" s="4" customFormat="1" ht="19.5" customHeight="1">
      <c r="A5" s="93" t="s">
        <v>11</v>
      </c>
      <c r="B5" s="94"/>
      <c r="C5" s="29">
        <f>C6+C9+C12-C20</f>
        <v>110542</v>
      </c>
      <c r="D5" s="29">
        <f>(D6+D9+D12)-D20</f>
        <v>111700</v>
      </c>
      <c r="E5" s="29">
        <f>(E6+E9+E12)-E20</f>
        <v>109348</v>
      </c>
      <c r="F5" s="29">
        <f>(F6+F9+F12)-F20</f>
        <v>112864</v>
      </c>
      <c r="G5" s="29">
        <f>(G6+G9+G12)-G20</f>
        <v>109443</v>
      </c>
      <c r="H5" s="29">
        <f>(H6+H9+H12)-H20</f>
        <v>109131</v>
      </c>
      <c r="I5" s="31">
        <v>100</v>
      </c>
      <c r="J5" s="31">
        <v>100</v>
      </c>
      <c r="K5" s="31">
        <v>100</v>
      </c>
      <c r="L5" s="31">
        <v>100</v>
      </c>
      <c r="M5" s="31">
        <v>100</v>
      </c>
      <c r="N5" s="31">
        <v>100</v>
      </c>
      <c r="O5" s="67">
        <v>100</v>
      </c>
      <c r="P5" s="32">
        <v>100</v>
      </c>
      <c r="Q5" s="3"/>
      <c r="R5" s="3"/>
      <c r="S5" s="3"/>
      <c r="T5" s="3"/>
    </row>
    <row r="6" spans="1:20" s="4" customFormat="1" ht="19.5" customHeight="1">
      <c r="A6" s="93" t="s">
        <v>12</v>
      </c>
      <c r="B6" s="94"/>
      <c r="C6" s="29">
        <f aca="true" t="shared" si="0" ref="C6:O6">SUM(C7:C8)</f>
        <v>294</v>
      </c>
      <c r="D6" s="29">
        <f t="shared" si="0"/>
        <v>312</v>
      </c>
      <c r="E6" s="29">
        <f t="shared" si="0"/>
        <v>309</v>
      </c>
      <c r="F6" s="29">
        <f t="shared" si="0"/>
        <v>341</v>
      </c>
      <c r="G6" s="30">
        <f t="shared" si="0"/>
        <v>301</v>
      </c>
      <c r="H6" s="30">
        <f t="shared" si="0"/>
        <v>178</v>
      </c>
      <c r="I6" s="31">
        <f t="shared" si="0"/>
        <v>0.30000000000000004</v>
      </c>
      <c r="J6" s="31">
        <f t="shared" si="0"/>
        <v>0.30000000000000004</v>
      </c>
      <c r="K6" s="31">
        <f>SUM(K7:K8)</f>
        <v>0.2659622586890051</v>
      </c>
      <c r="L6" s="31">
        <f t="shared" si="0"/>
        <v>0.279319606087735</v>
      </c>
      <c r="M6" s="31">
        <f t="shared" si="0"/>
        <v>0.2825840436039068</v>
      </c>
      <c r="N6" s="31">
        <f t="shared" si="0"/>
        <v>0.30213354125318964</v>
      </c>
      <c r="O6" s="67">
        <f t="shared" si="0"/>
        <v>0.27502901053516443</v>
      </c>
      <c r="P6" s="32">
        <f>SUM(P7:P8)</f>
        <v>0.16310672494524928</v>
      </c>
      <c r="Q6" s="3"/>
      <c r="R6" s="3"/>
      <c r="S6" s="3"/>
      <c r="T6" s="3"/>
    </row>
    <row r="7" spans="1:20" s="4" customFormat="1" ht="19.5" customHeight="1">
      <c r="A7" s="5"/>
      <c r="B7" s="28" t="s">
        <v>13</v>
      </c>
      <c r="C7" s="33">
        <v>174</v>
      </c>
      <c r="D7" s="33">
        <v>176</v>
      </c>
      <c r="E7" s="33">
        <v>205</v>
      </c>
      <c r="F7" s="33">
        <v>253</v>
      </c>
      <c r="G7" s="34">
        <v>199</v>
      </c>
      <c r="H7" s="34">
        <v>67</v>
      </c>
      <c r="I7" s="35">
        <v>0.2</v>
      </c>
      <c r="J7" s="35">
        <v>0.2</v>
      </c>
      <c r="K7" s="35">
        <f aca="true" t="shared" si="1" ref="K7:P7">C7/C5*100</f>
        <v>0.15740623473430915</v>
      </c>
      <c r="L7" s="35">
        <f t="shared" si="1"/>
        <v>0.1575649059982095</v>
      </c>
      <c r="M7" s="35">
        <f t="shared" si="1"/>
        <v>0.18747485093463073</v>
      </c>
      <c r="N7" s="35">
        <f t="shared" si="1"/>
        <v>0.22416359512333425</v>
      </c>
      <c r="O7" s="68">
        <f t="shared" si="1"/>
        <v>0.18182981095181966</v>
      </c>
      <c r="P7" s="36">
        <f t="shared" si="1"/>
        <v>0.06139410433332417</v>
      </c>
      <c r="Q7" s="3"/>
      <c r="R7" s="3"/>
      <c r="S7" s="3"/>
      <c r="T7" s="3"/>
    </row>
    <row r="8" spans="1:20" s="4" customFormat="1" ht="19.5" customHeight="1">
      <c r="A8" s="5"/>
      <c r="B8" s="28" t="s">
        <v>14</v>
      </c>
      <c r="C8" s="33">
        <v>120</v>
      </c>
      <c r="D8" s="33">
        <v>136</v>
      </c>
      <c r="E8" s="33">
        <v>104</v>
      </c>
      <c r="F8" s="33">
        <v>88</v>
      </c>
      <c r="G8" s="34">
        <v>102</v>
      </c>
      <c r="H8" s="34">
        <v>111</v>
      </c>
      <c r="I8" s="35">
        <v>0.1</v>
      </c>
      <c r="J8" s="35">
        <v>0.1</v>
      </c>
      <c r="K8" s="35">
        <f aca="true" t="shared" si="2" ref="K8:P8">C8/C5*100</f>
        <v>0.10855602395469595</v>
      </c>
      <c r="L8" s="35">
        <f t="shared" si="2"/>
        <v>0.12175470008952552</v>
      </c>
      <c r="M8" s="35">
        <f t="shared" si="2"/>
        <v>0.09510919266927607</v>
      </c>
      <c r="N8" s="35">
        <f t="shared" si="2"/>
        <v>0.0779699461298554</v>
      </c>
      <c r="O8" s="68">
        <f t="shared" si="2"/>
        <v>0.09319919958334476</v>
      </c>
      <c r="P8" s="36">
        <f t="shared" si="2"/>
        <v>0.10171262061192511</v>
      </c>
      <c r="Q8" s="3"/>
      <c r="R8" s="3"/>
      <c r="S8" s="3"/>
      <c r="T8" s="3"/>
    </row>
    <row r="9" spans="1:20" s="4" customFormat="1" ht="19.5" customHeight="1">
      <c r="A9" s="93" t="s">
        <v>15</v>
      </c>
      <c r="B9" s="94"/>
      <c r="C9" s="29">
        <f aca="true" t="shared" si="3" ref="C9:O9">SUM(C10:C11)</f>
        <v>14129</v>
      </c>
      <c r="D9" s="29">
        <f t="shared" si="3"/>
        <v>13128</v>
      </c>
      <c r="E9" s="29">
        <f t="shared" si="3"/>
        <v>12637</v>
      </c>
      <c r="F9" s="29">
        <f t="shared" si="3"/>
        <v>14885</v>
      </c>
      <c r="G9" s="30">
        <f t="shared" si="3"/>
        <v>12560</v>
      </c>
      <c r="H9" s="30">
        <f t="shared" si="3"/>
        <v>11717</v>
      </c>
      <c r="I9" s="31">
        <f t="shared" si="3"/>
        <v>14.299999999999999</v>
      </c>
      <c r="J9" s="31">
        <f t="shared" si="3"/>
        <v>16.5</v>
      </c>
      <c r="K9" s="31">
        <f t="shared" si="3"/>
        <v>12.781567187132492</v>
      </c>
      <c r="L9" s="31">
        <f>SUM(L10:L11)</f>
        <v>11.752909579230082</v>
      </c>
      <c r="M9" s="31">
        <f t="shared" si="3"/>
        <v>11.556681420785017</v>
      </c>
      <c r="N9" s="31">
        <f t="shared" si="3"/>
        <v>13.188439183442018</v>
      </c>
      <c r="O9" s="67">
        <f t="shared" si="3"/>
        <v>11.476293595753042</v>
      </c>
      <c r="P9" s="32">
        <f>SUM(P10:P11)</f>
        <v>10.736637619008349</v>
      </c>
      <c r="Q9" s="3"/>
      <c r="R9" s="3"/>
      <c r="S9" s="3"/>
      <c r="T9" s="3"/>
    </row>
    <row r="10" spans="1:20" s="4" customFormat="1" ht="19.5" customHeight="1">
      <c r="A10" s="5"/>
      <c r="B10" s="28" t="s">
        <v>16</v>
      </c>
      <c r="C10" s="33">
        <v>2787</v>
      </c>
      <c r="D10" s="33">
        <v>2596</v>
      </c>
      <c r="E10" s="33">
        <v>2505</v>
      </c>
      <c r="F10" s="33">
        <v>2016</v>
      </c>
      <c r="G10" s="34">
        <v>1718</v>
      </c>
      <c r="H10" s="34">
        <v>1542</v>
      </c>
      <c r="I10" s="35">
        <v>2.6</v>
      </c>
      <c r="J10" s="35">
        <v>2.3</v>
      </c>
      <c r="K10" s="35">
        <f aca="true" t="shared" si="4" ref="K10:P10">C10/C5*100</f>
        <v>2.5212136563478134</v>
      </c>
      <c r="L10" s="35">
        <f t="shared" si="4"/>
        <v>2.32408236347359</v>
      </c>
      <c r="M10" s="35">
        <f t="shared" si="4"/>
        <v>2.29085122727439</v>
      </c>
      <c r="N10" s="35">
        <f t="shared" si="4"/>
        <v>1.786220584065778</v>
      </c>
      <c r="O10" s="68">
        <f t="shared" si="4"/>
        <v>1.5697669106292773</v>
      </c>
      <c r="P10" s="36">
        <f t="shared" si="4"/>
        <v>1.4129807295818788</v>
      </c>
      <c r="Q10" s="3"/>
      <c r="R10" s="3"/>
      <c r="S10" s="3"/>
      <c r="T10" s="3"/>
    </row>
    <row r="11" spans="1:20" s="4" customFormat="1" ht="19.5" customHeight="1">
      <c r="A11" s="5"/>
      <c r="B11" s="28" t="s">
        <v>17</v>
      </c>
      <c r="C11" s="33">
        <v>11342</v>
      </c>
      <c r="D11" s="33">
        <v>10532</v>
      </c>
      <c r="E11" s="33">
        <v>10132</v>
      </c>
      <c r="F11" s="33">
        <v>12869</v>
      </c>
      <c r="G11" s="34">
        <v>10842</v>
      </c>
      <c r="H11" s="34">
        <v>10175</v>
      </c>
      <c r="I11" s="35">
        <v>11.7</v>
      </c>
      <c r="J11" s="35">
        <v>14.2</v>
      </c>
      <c r="K11" s="35">
        <f aca="true" t="shared" si="5" ref="K11:P11">C11/C5*100</f>
        <v>10.260353530784679</v>
      </c>
      <c r="L11" s="35">
        <f t="shared" si="5"/>
        <v>9.428827215756492</v>
      </c>
      <c r="M11" s="35">
        <f t="shared" si="5"/>
        <v>9.265830193510627</v>
      </c>
      <c r="N11" s="35">
        <f t="shared" si="5"/>
        <v>11.40221859937624</v>
      </c>
      <c r="O11" s="68">
        <f t="shared" si="5"/>
        <v>9.906526685123763</v>
      </c>
      <c r="P11" s="36">
        <f t="shared" si="5"/>
        <v>9.32365688942647</v>
      </c>
      <c r="Q11" s="3"/>
      <c r="R11" s="3"/>
      <c r="S11" s="3"/>
      <c r="T11" s="3"/>
    </row>
    <row r="12" spans="1:20" s="4" customFormat="1" ht="19.5" customHeight="1">
      <c r="A12" s="93" t="s">
        <v>18</v>
      </c>
      <c r="B12" s="94"/>
      <c r="C12" s="29">
        <f aca="true" t="shared" si="6" ref="C12:H12">SUM(C13:C19)</f>
        <v>103080</v>
      </c>
      <c r="D12" s="29">
        <f t="shared" si="6"/>
        <v>104847</v>
      </c>
      <c r="E12" s="29">
        <f t="shared" si="6"/>
        <v>102774</v>
      </c>
      <c r="F12" s="29">
        <f t="shared" si="6"/>
        <v>104201</v>
      </c>
      <c r="G12" s="30">
        <f t="shared" si="6"/>
        <v>103636</v>
      </c>
      <c r="H12" s="30">
        <f t="shared" si="6"/>
        <v>104725</v>
      </c>
      <c r="I12" s="31">
        <v>91.6</v>
      </c>
      <c r="J12" s="31">
        <f aca="true" t="shared" si="7" ref="J12:O12">SUM(J13:J19)</f>
        <v>89.5</v>
      </c>
      <c r="K12" s="31">
        <f>SUM(K13:K19)</f>
        <v>93.24962457708382</v>
      </c>
      <c r="L12" s="31">
        <f>SUM(L13:L19)</f>
        <v>93.86481647269473</v>
      </c>
      <c r="M12" s="31">
        <f t="shared" si="7"/>
        <v>93.98800160954018</v>
      </c>
      <c r="N12" s="31">
        <f t="shared" si="7"/>
        <v>92.32439041678481</v>
      </c>
      <c r="O12" s="67">
        <f t="shared" si="7"/>
        <v>94.69404164725016</v>
      </c>
      <c r="P12" s="32">
        <f>SUM(P13:P19)</f>
        <v>95.96265039264736</v>
      </c>
      <c r="Q12" s="3"/>
      <c r="R12" s="3"/>
      <c r="S12" s="3"/>
      <c r="T12" s="3"/>
    </row>
    <row r="13" spans="1:20" s="4" customFormat="1" ht="19.5" customHeight="1">
      <c r="A13" s="5"/>
      <c r="B13" s="28" t="s">
        <v>19</v>
      </c>
      <c r="C13" s="33">
        <v>766</v>
      </c>
      <c r="D13" s="33">
        <v>700</v>
      </c>
      <c r="E13" s="33">
        <v>642</v>
      </c>
      <c r="F13" s="33">
        <v>620</v>
      </c>
      <c r="G13" s="34">
        <v>687</v>
      </c>
      <c r="H13" s="34">
        <v>675</v>
      </c>
      <c r="I13" s="35">
        <v>0.6</v>
      </c>
      <c r="J13" s="35">
        <v>0.7</v>
      </c>
      <c r="K13" s="35">
        <f aca="true" t="shared" si="8" ref="K13:P13">C13/C5*100</f>
        <v>0.6929492862441425</v>
      </c>
      <c r="L13" s="35">
        <f t="shared" si="8"/>
        <v>0.6266786034019696</v>
      </c>
      <c r="M13" s="35">
        <f t="shared" si="8"/>
        <v>0.5871163624391851</v>
      </c>
      <c r="N13" s="35">
        <f t="shared" si="8"/>
        <v>0.5493337113694358</v>
      </c>
      <c r="O13" s="68">
        <f t="shared" si="8"/>
        <v>0.6277240207231162</v>
      </c>
      <c r="P13" s="36">
        <f t="shared" si="8"/>
        <v>0.6185226929103554</v>
      </c>
      <c r="Q13" s="3"/>
      <c r="R13" s="3"/>
      <c r="S13" s="3"/>
      <c r="T13" s="3"/>
    </row>
    <row r="14" spans="1:20" s="4" customFormat="1" ht="19.5" customHeight="1">
      <c r="A14" s="5"/>
      <c r="B14" s="28" t="s">
        <v>20</v>
      </c>
      <c r="C14" s="33">
        <v>3277</v>
      </c>
      <c r="D14" s="33">
        <v>3205</v>
      </c>
      <c r="E14" s="33">
        <v>3227</v>
      </c>
      <c r="F14" s="33">
        <v>3171</v>
      </c>
      <c r="G14" s="34">
        <v>2781</v>
      </c>
      <c r="H14" s="34">
        <v>2894</v>
      </c>
      <c r="I14" s="35">
        <v>3.3</v>
      </c>
      <c r="J14" s="35">
        <v>3.1</v>
      </c>
      <c r="K14" s="35">
        <f aca="true" t="shared" si="9" ref="K14:P14">C14/C5*100</f>
        <v>2.9644840874961553</v>
      </c>
      <c r="L14" s="35">
        <f t="shared" si="9"/>
        <v>2.8692927484333035</v>
      </c>
      <c r="M14" s="35">
        <f t="shared" si="9"/>
        <v>2.9511285071514797</v>
      </c>
      <c r="N14" s="35">
        <f t="shared" si="9"/>
        <v>2.8095761270201303</v>
      </c>
      <c r="O14" s="68">
        <f t="shared" si="9"/>
        <v>2.5410487651106055</v>
      </c>
      <c r="P14" s="36">
        <f t="shared" si="9"/>
        <v>2.651858775233435</v>
      </c>
      <c r="Q14" s="3"/>
      <c r="R14" s="3"/>
      <c r="S14" s="3"/>
      <c r="T14" s="3"/>
    </row>
    <row r="15" spans="1:20" s="4" customFormat="1" ht="19.5" customHeight="1">
      <c r="A15" s="5"/>
      <c r="B15" s="28" t="s">
        <v>21</v>
      </c>
      <c r="C15" s="33">
        <v>17154</v>
      </c>
      <c r="D15" s="33">
        <v>17537</v>
      </c>
      <c r="E15" s="33">
        <v>16171</v>
      </c>
      <c r="F15" s="33">
        <v>18168</v>
      </c>
      <c r="G15" s="34">
        <v>18475</v>
      </c>
      <c r="H15" s="34">
        <v>19382</v>
      </c>
      <c r="I15" s="35">
        <v>15.6</v>
      </c>
      <c r="J15" s="35">
        <v>14.6</v>
      </c>
      <c r="K15" s="35">
        <f aca="true" t="shared" si="10" ref="K15:P15">C15/C5*100</f>
        <v>15.518083624323786</v>
      </c>
      <c r="L15" s="35">
        <f t="shared" si="10"/>
        <v>15.700089525514771</v>
      </c>
      <c r="M15" s="35">
        <f t="shared" si="10"/>
        <v>14.788564948604455</v>
      </c>
      <c r="N15" s="35">
        <f t="shared" si="10"/>
        <v>16.09724978735469</v>
      </c>
      <c r="O15" s="68">
        <f t="shared" si="10"/>
        <v>16.88093345394406</v>
      </c>
      <c r="P15" s="36">
        <f t="shared" si="10"/>
        <v>17.76030642072372</v>
      </c>
      <c r="Q15" s="3"/>
      <c r="R15" s="3"/>
      <c r="S15" s="3"/>
      <c r="T15" s="3"/>
    </row>
    <row r="16" spans="1:20" s="4" customFormat="1" ht="19.5" customHeight="1">
      <c r="A16" s="5"/>
      <c r="B16" s="28" t="s">
        <v>22</v>
      </c>
      <c r="C16" s="33">
        <v>20994</v>
      </c>
      <c r="D16" s="33">
        <v>20246</v>
      </c>
      <c r="E16" s="33">
        <v>20019</v>
      </c>
      <c r="F16" s="33">
        <v>19285</v>
      </c>
      <c r="G16" s="34">
        <v>19208</v>
      </c>
      <c r="H16" s="34">
        <v>19156</v>
      </c>
      <c r="I16" s="35">
        <v>19.2</v>
      </c>
      <c r="J16" s="35">
        <v>19</v>
      </c>
      <c r="K16" s="35">
        <f aca="true" t="shared" si="11" ref="K16:P16">C16/C5*100</f>
        <v>18.991876390874058</v>
      </c>
      <c r="L16" s="35">
        <f t="shared" si="11"/>
        <v>18.125335720680393</v>
      </c>
      <c r="M16" s="35">
        <f t="shared" si="11"/>
        <v>18.30760507736767</v>
      </c>
      <c r="N16" s="35">
        <f t="shared" si="11"/>
        <v>17.08693648993479</v>
      </c>
      <c r="O16" s="68">
        <f t="shared" si="11"/>
        <v>17.55068848624398</v>
      </c>
      <c r="P16" s="36">
        <f t="shared" si="11"/>
        <v>17.553215859838176</v>
      </c>
      <c r="Q16" s="3"/>
      <c r="R16" s="3"/>
      <c r="S16" s="3"/>
      <c r="T16" s="3"/>
    </row>
    <row r="17" spans="1:20" s="4" customFormat="1" ht="19.5" customHeight="1">
      <c r="A17" s="5"/>
      <c r="B17" s="28" t="s">
        <v>23</v>
      </c>
      <c r="C17" s="33">
        <v>41016</v>
      </c>
      <c r="D17" s="33">
        <v>42245</v>
      </c>
      <c r="E17" s="33">
        <v>42560</v>
      </c>
      <c r="F17" s="33">
        <v>43195</v>
      </c>
      <c r="G17" s="34">
        <v>42201</v>
      </c>
      <c r="H17" s="34">
        <v>42296</v>
      </c>
      <c r="I17" s="35">
        <v>35.8</v>
      </c>
      <c r="J17" s="35">
        <v>35.1</v>
      </c>
      <c r="K17" s="35">
        <f aca="true" t="shared" si="12" ref="K17:P17">C17/C5*100</f>
        <v>37.104448987715074</v>
      </c>
      <c r="L17" s="35">
        <f t="shared" si="12"/>
        <v>37.820053715308866</v>
      </c>
      <c r="M17" s="35">
        <f t="shared" si="12"/>
        <v>38.921608076965285</v>
      </c>
      <c r="N17" s="35">
        <f t="shared" si="12"/>
        <v>38.27172526226255</v>
      </c>
      <c r="O17" s="68">
        <f t="shared" si="12"/>
        <v>38.559798251144436</v>
      </c>
      <c r="P17" s="36">
        <f t="shared" si="12"/>
        <v>38.75709010272058</v>
      </c>
      <c r="Q17" s="3"/>
      <c r="R17" s="3"/>
      <c r="S17" s="3"/>
      <c r="T17" s="3"/>
    </row>
    <row r="18" spans="1:20" s="4" customFormat="1" ht="19.5" customHeight="1">
      <c r="A18" s="5"/>
      <c r="B18" s="28" t="s">
        <v>24</v>
      </c>
      <c r="C18" s="33">
        <v>15169</v>
      </c>
      <c r="D18" s="33">
        <v>15526</v>
      </c>
      <c r="E18" s="33">
        <v>14947</v>
      </c>
      <c r="F18" s="33">
        <v>14991</v>
      </c>
      <c r="G18" s="34">
        <v>15138</v>
      </c>
      <c r="H18" s="34">
        <v>14975</v>
      </c>
      <c r="I18" s="35">
        <v>13.1</v>
      </c>
      <c r="J18" s="35">
        <v>13.1</v>
      </c>
      <c r="K18" s="35">
        <f aca="true" t="shared" si="13" ref="K18:P18">C18/C5*100</f>
        <v>13.722386061406525</v>
      </c>
      <c r="L18" s="35">
        <f t="shared" si="13"/>
        <v>13.899731423455686</v>
      </c>
      <c r="M18" s="35">
        <f t="shared" si="13"/>
        <v>13.669202911804515</v>
      </c>
      <c r="N18" s="35">
        <f t="shared" si="13"/>
        <v>13.28235752764389</v>
      </c>
      <c r="O18" s="68">
        <f t="shared" si="13"/>
        <v>13.831857679339931</v>
      </c>
      <c r="P18" s="36">
        <f t="shared" si="13"/>
        <v>13.722040483455663</v>
      </c>
      <c r="Q18" s="3"/>
      <c r="R18" s="3"/>
      <c r="S18" s="3"/>
      <c r="T18" s="3"/>
    </row>
    <row r="19" spans="1:20" s="4" customFormat="1" ht="19.5" customHeight="1">
      <c r="A19" s="5"/>
      <c r="B19" s="28" t="s">
        <v>25</v>
      </c>
      <c r="C19" s="33">
        <v>4704</v>
      </c>
      <c r="D19" s="33">
        <v>5388</v>
      </c>
      <c r="E19" s="33">
        <v>5208</v>
      </c>
      <c r="F19" s="33">
        <v>4771</v>
      </c>
      <c r="G19" s="34">
        <v>5146</v>
      </c>
      <c r="H19" s="34">
        <v>5347</v>
      </c>
      <c r="I19" s="35">
        <v>3.9</v>
      </c>
      <c r="J19" s="35">
        <v>3.9</v>
      </c>
      <c r="K19" s="35">
        <f aca="true" t="shared" si="14" ref="K19:P19">C19/C5*100</f>
        <v>4.255396139024081</v>
      </c>
      <c r="L19" s="35">
        <f t="shared" si="14"/>
        <v>4.823634735899732</v>
      </c>
      <c r="M19" s="35">
        <f t="shared" si="14"/>
        <v>4.762775725207594</v>
      </c>
      <c r="N19" s="35">
        <f t="shared" si="14"/>
        <v>4.22721151119932</v>
      </c>
      <c r="O19" s="68">
        <f t="shared" si="14"/>
        <v>4.701990990744041</v>
      </c>
      <c r="P19" s="36">
        <f t="shared" si="14"/>
        <v>4.899616057765438</v>
      </c>
      <c r="Q19" s="3"/>
      <c r="R19" s="3"/>
      <c r="S19" s="3"/>
      <c r="T19" s="3"/>
    </row>
    <row r="20" spans="1:20" s="4" customFormat="1" ht="19.5" customHeight="1">
      <c r="A20" s="86" t="s">
        <v>26</v>
      </c>
      <c r="B20" s="87"/>
      <c r="C20" s="37">
        <v>6961</v>
      </c>
      <c r="D20" s="37">
        <v>6587</v>
      </c>
      <c r="E20" s="37">
        <v>6372</v>
      </c>
      <c r="F20" s="37">
        <v>6563</v>
      </c>
      <c r="G20" s="37">
        <v>7054</v>
      </c>
      <c r="H20" s="37">
        <v>7489</v>
      </c>
      <c r="I20" s="38">
        <v>6.2</v>
      </c>
      <c r="J20" s="38">
        <v>6.3</v>
      </c>
      <c r="K20" s="38">
        <f aca="true" t="shared" si="15" ref="K20:P20">C20/C5*100</f>
        <v>6.297154022905321</v>
      </c>
      <c r="L20" s="38">
        <f t="shared" si="15"/>
        <v>5.897045658012534</v>
      </c>
      <c r="M20" s="38">
        <f t="shared" si="15"/>
        <v>5.827267073929107</v>
      </c>
      <c r="N20" s="38">
        <f t="shared" si="15"/>
        <v>5.814963141480011</v>
      </c>
      <c r="O20" s="69">
        <f t="shared" si="15"/>
        <v>6.445364253538371</v>
      </c>
      <c r="P20" s="39">
        <f t="shared" si="15"/>
        <v>6.862394736600966</v>
      </c>
      <c r="Q20" s="3"/>
      <c r="R20" s="3"/>
      <c r="S20" s="3"/>
      <c r="T20" s="3"/>
    </row>
    <row r="21" spans="1:20" s="4" customFormat="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6"/>
      <c r="L21" s="6"/>
      <c r="M21" s="92" t="s">
        <v>27</v>
      </c>
      <c r="N21" s="92"/>
      <c r="O21" s="92"/>
      <c r="P21" s="92"/>
      <c r="Q21" s="3"/>
      <c r="R21" s="3"/>
      <c r="S21" s="3"/>
      <c r="T21" s="3"/>
    </row>
  </sheetData>
  <mergeCells count="11">
    <mergeCell ref="M21:P21"/>
    <mergeCell ref="A9:B9"/>
    <mergeCell ref="A12:B12"/>
    <mergeCell ref="A3:B4"/>
    <mergeCell ref="A5:B5"/>
    <mergeCell ref="A6:B6"/>
    <mergeCell ref="A1:H1"/>
    <mergeCell ref="A20:B20"/>
    <mergeCell ref="C3:H3"/>
    <mergeCell ref="I3:P3"/>
    <mergeCell ref="I1:P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R12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5.625" style="2" customWidth="1"/>
    <col min="2" max="2" width="16.25390625" style="2" customWidth="1"/>
    <col min="3" max="16" width="10.875" style="2" customWidth="1"/>
    <col min="17" max="17" width="9.00390625" style="2" customWidth="1"/>
  </cols>
  <sheetData>
    <row r="1" spans="1:18" ht="21">
      <c r="A1" s="85" t="s">
        <v>29</v>
      </c>
      <c r="B1" s="85"/>
      <c r="C1" s="85"/>
      <c r="D1" s="85"/>
      <c r="E1" s="85"/>
      <c r="F1" s="85"/>
      <c r="G1" s="85"/>
      <c r="H1" s="85"/>
      <c r="I1" s="7" t="s">
        <v>28</v>
      </c>
      <c r="J1" s="7"/>
      <c r="K1" s="7"/>
      <c r="L1" s="7"/>
      <c r="M1" s="7"/>
      <c r="N1" s="7"/>
      <c r="O1" s="7"/>
      <c r="P1" s="7"/>
      <c r="Q1" s="7"/>
      <c r="R1" s="1"/>
    </row>
    <row r="3" spans="1:17" s="4" customFormat="1" ht="16.5" customHeight="1">
      <c r="A3" s="103" t="s">
        <v>30</v>
      </c>
      <c r="B3" s="104"/>
      <c r="C3" s="88" t="s">
        <v>31</v>
      </c>
      <c r="D3" s="88"/>
      <c r="E3" s="88"/>
      <c r="F3" s="88"/>
      <c r="G3" s="88"/>
      <c r="H3" s="88"/>
      <c r="I3" s="89" t="s">
        <v>32</v>
      </c>
      <c r="J3" s="89"/>
      <c r="K3" s="89"/>
      <c r="L3" s="89"/>
      <c r="M3" s="89"/>
      <c r="N3" s="89"/>
      <c r="O3" s="89"/>
      <c r="P3" s="90"/>
      <c r="Q3" s="3"/>
    </row>
    <row r="4" spans="1:17" s="4" customFormat="1" ht="16.5" customHeight="1">
      <c r="A4" s="105"/>
      <c r="B4" s="106"/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4" t="s">
        <v>70</v>
      </c>
      <c r="I4" s="24" t="s">
        <v>75</v>
      </c>
      <c r="J4" s="24" t="s">
        <v>5</v>
      </c>
      <c r="K4" s="24" t="s">
        <v>6</v>
      </c>
      <c r="L4" s="24" t="s">
        <v>7</v>
      </c>
      <c r="M4" s="24" t="s">
        <v>8</v>
      </c>
      <c r="N4" s="24" t="s">
        <v>9</v>
      </c>
      <c r="O4" s="24" t="s">
        <v>10</v>
      </c>
      <c r="P4" s="25" t="s">
        <v>70</v>
      </c>
      <c r="Q4" s="3"/>
    </row>
    <row r="5" spans="1:17" s="9" customFormat="1" ht="17.25" customHeight="1">
      <c r="A5" s="99" t="s">
        <v>11</v>
      </c>
      <c r="B5" s="100"/>
      <c r="C5" s="22">
        <f aca="true" t="shared" si="0" ref="C5:N5">SUM(C6:C8)</f>
        <v>188479</v>
      </c>
      <c r="D5" s="22">
        <f t="shared" si="0"/>
        <v>191834</v>
      </c>
      <c r="E5" s="22">
        <f t="shared" si="0"/>
        <v>188898</v>
      </c>
      <c r="F5" s="22">
        <f t="shared" si="0"/>
        <v>191432</v>
      </c>
      <c r="G5" s="22">
        <f t="shared" si="0"/>
        <v>189010</v>
      </c>
      <c r="H5" s="22">
        <f t="shared" si="0"/>
        <v>188681</v>
      </c>
      <c r="I5" s="23">
        <v>100</v>
      </c>
      <c r="J5" s="23">
        <v>100</v>
      </c>
      <c r="K5" s="23">
        <f t="shared" si="0"/>
        <v>100</v>
      </c>
      <c r="L5" s="23">
        <f t="shared" si="0"/>
        <v>100</v>
      </c>
      <c r="M5" s="23">
        <f t="shared" si="0"/>
        <v>100</v>
      </c>
      <c r="N5" s="23">
        <f t="shared" si="0"/>
        <v>100</v>
      </c>
      <c r="O5" s="23">
        <f>SUM(O6:O8)</f>
        <v>100</v>
      </c>
      <c r="P5" s="55">
        <f>SUM(P6:P8)</f>
        <v>100</v>
      </c>
      <c r="Q5" s="8"/>
    </row>
    <row r="6" spans="1:17" s="4" customFormat="1" ht="17.25" customHeight="1">
      <c r="A6" s="101" t="s">
        <v>71</v>
      </c>
      <c r="B6" s="102"/>
      <c r="C6" s="15">
        <v>130300</v>
      </c>
      <c r="D6" s="15">
        <v>133522</v>
      </c>
      <c r="E6" s="15">
        <v>132810</v>
      </c>
      <c r="F6" s="15">
        <v>135228</v>
      </c>
      <c r="G6" s="15">
        <v>133607</v>
      </c>
      <c r="H6" s="15">
        <v>133005</v>
      </c>
      <c r="I6" s="16">
        <v>69.6</v>
      </c>
      <c r="J6" s="16">
        <v>67.5</v>
      </c>
      <c r="K6" s="16">
        <f aca="true" t="shared" si="1" ref="K6:P6">C6/C5*100</f>
        <v>69.13237018447678</v>
      </c>
      <c r="L6" s="16">
        <f t="shared" si="1"/>
        <v>69.60288582837245</v>
      </c>
      <c r="M6" s="16">
        <f t="shared" si="1"/>
        <v>70.30778515389258</v>
      </c>
      <c r="N6" s="16">
        <f t="shared" si="1"/>
        <v>70.64022733921183</v>
      </c>
      <c r="O6" s="16">
        <f t="shared" si="1"/>
        <v>70.68779429659806</v>
      </c>
      <c r="P6" s="17">
        <f t="shared" si="1"/>
        <v>70.49199442445186</v>
      </c>
      <c r="Q6" s="3"/>
    </row>
    <row r="7" spans="1:17" s="4" customFormat="1" ht="17.25" customHeight="1">
      <c r="A7" s="101" t="s">
        <v>33</v>
      </c>
      <c r="B7" s="102"/>
      <c r="C7" s="15">
        <v>18639</v>
      </c>
      <c r="D7" s="15">
        <v>17661</v>
      </c>
      <c r="E7" s="15">
        <v>16768</v>
      </c>
      <c r="F7" s="15">
        <v>16605</v>
      </c>
      <c r="G7" s="15">
        <v>14686</v>
      </c>
      <c r="H7" s="15">
        <v>13777</v>
      </c>
      <c r="I7" s="16">
        <v>10.5</v>
      </c>
      <c r="J7" s="16">
        <v>9.8</v>
      </c>
      <c r="K7" s="16">
        <f aca="true" t="shared" si="2" ref="K7:P7">C7/C5*100</f>
        <v>9.889165371208463</v>
      </c>
      <c r="L7" s="16">
        <f t="shared" si="2"/>
        <v>9.206397197577072</v>
      </c>
      <c r="M7" s="16">
        <f t="shared" si="2"/>
        <v>8.876748298023273</v>
      </c>
      <c r="N7" s="16">
        <f t="shared" si="2"/>
        <v>8.674098374357474</v>
      </c>
      <c r="O7" s="16">
        <f t="shared" si="2"/>
        <v>7.76995926141474</v>
      </c>
      <c r="P7" s="17">
        <f t="shared" si="2"/>
        <v>7.301742093798527</v>
      </c>
      <c r="Q7" s="3"/>
    </row>
    <row r="8" spans="1:17" s="4" customFormat="1" ht="17.25" customHeight="1">
      <c r="A8" s="101" t="s">
        <v>34</v>
      </c>
      <c r="B8" s="102"/>
      <c r="C8" s="15">
        <f aca="true" t="shared" si="3" ref="C8:H8">SUM(C9:C11)</f>
        <v>39540</v>
      </c>
      <c r="D8" s="15">
        <f t="shared" si="3"/>
        <v>40651</v>
      </c>
      <c r="E8" s="15">
        <f t="shared" si="3"/>
        <v>39320</v>
      </c>
      <c r="F8" s="15">
        <f t="shared" si="3"/>
        <v>39599</v>
      </c>
      <c r="G8" s="15">
        <f t="shared" si="3"/>
        <v>40717</v>
      </c>
      <c r="H8" s="15">
        <f t="shared" si="3"/>
        <v>41899</v>
      </c>
      <c r="I8" s="16">
        <v>20</v>
      </c>
      <c r="J8" s="16">
        <v>22.8</v>
      </c>
      <c r="K8" s="16">
        <f aca="true" t="shared" si="4" ref="K8:P8">SUM(K9:K11)</f>
        <v>20.97846444431475</v>
      </c>
      <c r="L8" s="16">
        <f t="shared" si="4"/>
        <v>21.19071697405048</v>
      </c>
      <c r="M8" s="16">
        <f t="shared" si="4"/>
        <v>20.815466548084153</v>
      </c>
      <c r="N8" s="16">
        <f t="shared" si="4"/>
        <v>20.68567428643069</v>
      </c>
      <c r="O8" s="16">
        <f t="shared" si="4"/>
        <v>21.542246441987196</v>
      </c>
      <c r="P8" s="17">
        <f t="shared" si="4"/>
        <v>22.20626348174962</v>
      </c>
      <c r="Q8" s="3"/>
    </row>
    <row r="9" spans="1:17" s="4" customFormat="1" ht="17.25" customHeight="1">
      <c r="A9" s="10"/>
      <c r="B9" s="26" t="s">
        <v>35</v>
      </c>
      <c r="C9" s="15">
        <v>13057</v>
      </c>
      <c r="D9" s="15">
        <v>12198</v>
      </c>
      <c r="E9" s="15">
        <v>12653</v>
      </c>
      <c r="F9" s="15">
        <v>12942</v>
      </c>
      <c r="G9" s="15">
        <v>13463</v>
      </c>
      <c r="H9" s="15">
        <v>14096</v>
      </c>
      <c r="I9" s="16">
        <v>5.8</v>
      </c>
      <c r="J9" s="16">
        <v>7.1</v>
      </c>
      <c r="K9" s="16">
        <f aca="true" t="shared" si="5" ref="K9:P9">C9/C5*100</f>
        <v>6.927562221785981</v>
      </c>
      <c r="L9" s="16">
        <f t="shared" si="5"/>
        <v>6.358622559087544</v>
      </c>
      <c r="M9" s="16">
        <f t="shared" si="5"/>
        <v>6.69832396319707</v>
      </c>
      <c r="N9" s="16">
        <f t="shared" si="5"/>
        <v>6.760625182832546</v>
      </c>
      <c r="O9" s="16">
        <f t="shared" si="5"/>
        <v>7.122903550076716</v>
      </c>
      <c r="P9" s="17">
        <f t="shared" si="5"/>
        <v>7.47081052146215</v>
      </c>
      <c r="Q9" s="3"/>
    </row>
    <row r="10" spans="1:17" s="4" customFormat="1" ht="17.25" customHeight="1">
      <c r="A10" s="10"/>
      <c r="B10" s="26" t="s">
        <v>36</v>
      </c>
      <c r="C10" s="15">
        <v>702</v>
      </c>
      <c r="D10" s="15">
        <v>801</v>
      </c>
      <c r="E10" s="15">
        <v>120</v>
      </c>
      <c r="F10" s="15">
        <v>-167</v>
      </c>
      <c r="G10" s="15">
        <v>295</v>
      </c>
      <c r="H10" s="15">
        <v>275</v>
      </c>
      <c r="I10" s="16">
        <v>0.8</v>
      </c>
      <c r="J10" s="16">
        <v>0.7</v>
      </c>
      <c r="K10" s="16">
        <f aca="true" t="shared" si="6" ref="K10:P10">C10/C5*100</f>
        <v>0.3724552867958765</v>
      </c>
      <c r="L10" s="16">
        <f t="shared" si="6"/>
        <v>0.41754850547869515</v>
      </c>
      <c r="M10" s="16">
        <f t="shared" si="6"/>
        <v>0.06352634755264747</v>
      </c>
      <c r="N10" s="16">
        <f t="shared" si="6"/>
        <v>-0.0872372435120565</v>
      </c>
      <c r="O10" s="16">
        <f t="shared" si="6"/>
        <v>0.15607639807417598</v>
      </c>
      <c r="P10" s="17">
        <f t="shared" si="6"/>
        <v>0.1457486445376058</v>
      </c>
      <c r="Q10" s="3"/>
    </row>
    <row r="11" spans="1:17" s="4" customFormat="1" ht="17.25" customHeight="1">
      <c r="A11" s="11"/>
      <c r="B11" s="27" t="s">
        <v>37</v>
      </c>
      <c r="C11" s="19">
        <v>25781</v>
      </c>
      <c r="D11" s="19">
        <v>27652</v>
      </c>
      <c r="E11" s="19">
        <v>26547</v>
      </c>
      <c r="F11" s="19">
        <v>26824</v>
      </c>
      <c r="G11" s="19">
        <v>26959</v>
      </c>
      <c r="H11" s="19">
        <v>27528</v>
      </c>
      <c r="I11" s="20">
        <v>13.4</v>
      </c>
      <c r="J11" s="20">
        <v>15</v>
      </c>
      <c r="K11" s="20">
        <f aca="true" t="shared" si="7" ref="K11:P11">C11/C5*100</f>
        <v>13.678446935732893</v>
      </c>
      <c r="L11" s="20">
        <f t="shared" si="7"/>
        <v>14.414545909484241</v>
      </c>
      <c r="M11" s="20">
        <f t="shared" si="7"/>
        <v>14.053616237334435</v>
      </c>
      <c r="N11" s="20">
        <f t="shared" si="7"/>
        <v>14.0122863471102</v>
      </c>
      <c r="O11" s="20">
        <f t="shared" si="7"/>
        <v>14.263266493836305</v>
      </c>
      <c r="P11" s="21">
        <f t="shared" si="7"/>
        <v>14.589704315749863</v>
      </c>
      <c r="Q11" s="3"/>
    </row>
    <row r="12" spans="1:17" s="4" customFormat="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6"/>
      <c r="L12" s="6"/>
      <c r="M12" s="92" t="s">
        <v>38</v>
      </c>
      <c r="N12" s="92"/>
      <c r="O12" s="92"/>
      <c r="P12" s="92"/>
      <c r="Q12" s="3"/>
    </row>
  </sheetData>
  <mergeCells count="9">
    <mergeCell ref="I3:P3"/>
    <mergeCell ref="M12:P12"/>
    <mergeCell ref="A1:H1"/>
    <mergeCell ref="A5:B5"/>
    <mergeCell ref="A6:B6"/>
    <mergeCell ref="A7:B7"/>
    <mergeCell ref="A8:B8"/>
    <mergeCell ref="A3:B4"/>
    <mergeCell ref="C3:H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/>
  <dimension ref="A1:T42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4.25390625" style="2" customWidth="1"/>
    <col min="2" max="7" width="12.125" style="2" customWidth="1"/>
    <col min="8" max="13" width="7.125" style="2" customWidth="1"/>
    <col min="14" max="19" width="7.25390625" style="2" customWidth="1"/>
    <col min="20" max="20" width="12.75390625" style="72" bestFit="1" customWidth="1"/>
  </cols>
  <sheetData>
    <row r="1" spans="1:19" ht="21">
      <c r="A1" s="85" t="s">
        <v>40</v>
      </c>
      <c r="B1" s="85"/>
      <c r="C1" s="85"/>
      <c r="D1" s="85"/>
      <c r="E1" s="85"/>
      <c r="F1" s="85"/>
      <c r="G1" s="85"/>
      <c r="H1" s="91" t="s">
        <v>39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3" spans="1:20" s="4" customFormat="1" ht="18.75" customHeight="1">
      <c r="A3" s="108" t="s">
        <v>41</v>
      </c>
      <c r="B3" s="110" t="s">
        <v>42</v>
      </c>
      <c r="C3" s="110"/>
      <c r="D3" s="110"/>
      <c r="E3" s="110"/>
      <c r="F3" s="110"/>
      <c r="G3" s="110"/>
      <c r="H3" s="110" t="s">
        <v>43</v>
      </c>
      <c r="I3" s="110"/>
      <c r="J3" s="110"/>
      <c r="K3" s="110"/>
      <c r="L3" s="110"/>
      <c r="M3" s="110"/>
      <c r="N3" s="110" t="s">
        <v>44</v>
      </c>
      <c r="O3" s="110"/>
      <c r="P3" s="110"/>
      <c r="Q3" s="110"/>
      <c r="R3" s="110"/>
      <c r="S3" s="81"/>
      <c r="T3" s="71"/>
    </row>
    <row r="4" spans="1:20" s="4" customFormat="1" ht="18.75" customHeight="1">
      <c r="A4" s="109"/>
      <c r="B4" s="24" t="s">
        <v>45</v>
      </c>
      <c r="C4" s="24" t="s">
        <v>46</v>
      </c>
      <c r="D4" s="24" t="s">
        <v>47</v>
      </c>
      <c r="E4" s="24" t="s">
        <v>48</v>
      </c>
      <c r="F4" s="24" t="s">
        <v>49</v>
      </c>
      <c r="G4" s="24" t="s">
        <v>72</v>
      </c>
      <c r="H4" s="24" t="s">
        <v>50</v>
      </c>
      <c r="I4" s="24" t="s">
        <v>51</v>
      </c>
      <c r="J4" s="24" t="s">
        <v>52</v>
      </c>
      <c r="K4" s="24" t="s">
        <v>53</v>
      </c>
      <c r="L4" s="24" t="s">
        <v>54</v>
      </c>
      <c r="M4" s="24" t="s">
        <v>73</v>
      </c>
      <c r="N4" s="24" t="s">
        <v>50</v>
      </c>
      <c r="O4" s="24" t="s">
        <v>51</v>
      </c>
      <c r="P4" s="24" t="s">
        <v>52</v>
      </c>
      <c r="Q4" s="24" t="s">
        <v>53</v>
      </c>
      <c r="R4" s="24" t="s">
        <v>54</v>
      </c>
      <c r="S4" s="25" t="s">
        <v>73</v>
      </c>
      <c r="T4" s="82" t="s">
        <v>76</v>
      </c>
    </row>
    <row r="5" spans="1:20" s="9" customFormat="1" ht="18.75" customHeight="1">
      <c r="A5" s="51" t="s">
        <v>55</v>
      </c>
      <c r="B5" s="52">
        <v>2543847</v>
      </c>
      <c r="C5" s="52">
        <v>2589335</v>
      </c>
      <c r="D5" s="52">
        <v>2584215</v>
      </c>
      <c r="E5" s="52">
        <v>2587217</v>
      </c>
      <c r="F5" s="52">
        <v>2550196</v>
      </c>
      <c r="G5" s="52">
        <v>2515141</v>
      </c>
      <c r="H5" s="53">
        <f>(B5/T5-1)*100</f>
        <v>0.5131060141193133</v>
      </c>
      <c r="I5" s="54">
        <f>(C5/B5-1)*100</f>
        <v>1.7881578569780343</v>
      </c>
      <c r="J5" s="54">
        <f>(D5/C5-1)*100</f>
        <v>-0.1977341672668831</v>
      </c>
      <c r="K5" s="54">
        <f>(E5/D5-1)*100</f>
        <v>0.11616680500654564</v>
      </c>
      <c r="L5" s="54">
        <f>(F5/E5-1)*100</f>
        <v>-1.4309197875555069</v>
      </c>
      <c r="M5" s="54">
        <f>(G5/F5-1)*100</f>
        <v>-1.3746002268060997</v>
      </c>
      <c r="N5" s="54">
        <f aca="true" t="shared" si="0" ref="N5:S5">B5/B5*100</f>
        <v>100</v>
      </c>
      <c r="O5" s="54">
        <f t="shared" si="0"/>
        <v>100</v>
      </c>
      <c r="P5" s="54">
        <f t="shared" si="0"/>
        <v>100</v>
      </c>
      <c r="Q5" s="54">
        <f t="shared" si="0"/>
        <v>100</v>
      </c>
      <c r="R5" s="54">
        <f t="shared" si="0"/>
        <v>100</v>
      </c>
      <c r="S5" s="55">
        <f t="shared" si="0"/>
        <v>100</v>
      </c>
      <c r="T5" s="83">
        <v>2530861</v>
      </c>
    </row>
    <row r="6" spans="1:20" s="4" customFormat="1" ht="18.75" customHeight="1">
      <c r="A6" s="18"/>
      <c r="B6" s="43"/>
      <c r="C6" s="43"/>
      <c r="D6" s="43"/>
      <c r="E6" s="43"/>
      <c r="F6" s="43"/>
      <c r="G6" s="43"/>
      <c r="H6" s="16"/>
      <c r="I6" s="16"/>
      <c r="J6" s="16"/>
      <c r="K6" s="44"/>
      <c r="L6" s="16"/>
      <c r="M6" s="16"/>
      <c r="N6" s="16"/>
      <c r="O6" s="16"/>
      <c r="P6" s="16"/>
      <c r="Q6" s="16"/>
      <c r="R6" s="16"/>
      <c r="S6" s="17"/>
      <c r="T6" s="71"/>
    </row>
    <row r="7" spans="1:20" s="4" customFormat="1" ht="18.75" customHeight="1">
      <c r="A7" s="18" t="s">
        <v>56</v>
      </c>
      <c r="B7" s="43">
        <v>824375</v>
      </c>
      <c r="C7" s="43">
        <v>851802</v>
      </c>
      <c r="D7" s="43">
        <v>836053</v>
      </c>
      <c r="E7" s="43">
        <v>841327</v>
      </c>
      <c r="F7" s="43">
        <v>818622</v>
      </c>
      <c r="G7" s="43">
        <v>805049</v>
      </c>
      <c r="H7" s="16">
        <f>(B7/T7-1)*100</f>
        <v>-0.20434276804554008</v>
      </c>
      <c r="I7" s="16">
        <f>(C7/B7-1)*100</f>
        <v>3.32700530705079</v>
      </c>
      <c r="J7" s="16">
        <f>(D7/C7-1)*100</f>
        <v>-1.8489038532428892</v>
      </c>
      <c r="K7" s="16">
        <f>(E7/D7-1)*100</f>
        <v>0.6308212517627476</v>
      </c>
      <c r="L7" s="16">
        <f>(F7/E7-1)*100</f>
        <v>-2.6987128666974947</v>
      </c>
      <c r="M7" s="16">
        <f>(G7/F7-1)*100</f>
        <v>-1.6580302019735593</v>
      </c>
      <c r="N7" s="45">
        <f aca="true" t="shared" si="1" ref="N7:S7">B7/B5*100</f>
        <v>32.40662665639875</v>
      </c>
      <c r="O7" s="45">
        <f t="shared" si="1"/>
        <v>32.89655452075533</v>
      </c>
      <c r="P7" s="45">
        <f t="shared" si="1"/>
        <v>32.352300408441245</v>
      </c>
      <c r="Q7" s="45">
        <f t="shared" si="1"/>
        <v>32.51860976485544</v>
      </c>
      <c r="R7" s="45">
        <f t="shared" si="1"/>
        <v>32.100356207915</v>
      </c>
      <c r="S7" s="46">
        <f t="shared" si="1"/>
        <v>32.00810610617854</v>
      </c>
      <c r="T7" s="71">
        <v>826063</v>
      </c>
    </row>
    <row r="8" spans="1:20" s="4" customFormat="1" ht="18.75" customHeight="1">
      <c r="A8" s="18" t="s">
        <v>57</v>
      </c>
      <c r="B8" s="43">
        <v>34174</v>
      </c>
      <c r="C8" s="43">
        <v>33285</v>
      </c>
      <c r="D8" s="43">
        <v>32577</v>
      </c>
      <c r="E8" s="43">
        <v>33097</v>
      </c>
      <c r="F8" s="43">
        <v>32058</v>
      </c>
      <c r="G8" s="43">
        <v>31685</v>
      </c>
      <c r="H8" s="16">
        <f aca="true" t="shared" si="2" ref="H8:H17">(B8/T8-1)*100</f>
        <v>4.960226051168637</v>
      </c>
      <c r="I8" s="16">
        <f aca="true" t="shared" si="3" ref="I8:M17">(C8/B8-1)*100</f>
        <v>-2.6013928717738666</v>
      </c>
      <c r="J8" s="16">
        <f t="shared" si="3"/>
        <v>-2.127084272194679</v>
      </c>
      <c r="K8" s="16">
        <f t="shared" si="3"/>
        <v>1.5962181907480666</v>
      </c>
      <c r="L8" s="16">
        <f t="shared" si="3"/>
        <v>-3.1392573345016217</v>
      </c>
      <c r="M8" s="16">
        <f t="shared" si="3"/>
        <v>-1.1635161270197814</v>
      </c>
      <c r="N8" s="45">
        <f aca="true" t="shared" si="4" ref="N8:S8">B8/B5*100</f>
        <v>1.343398404070685</v>
      </c>
      <c r="O8" s="45">
        <f t="shared" si="4"/>
        <v>1.285465187007475</v>
      </c>
      <c r="P8" s="45">
        <f t="shared" si="4"/>
        <v>1.2606149256157093</v>
      </c>
      <c r="Q8" s="45">
        <f t="shared" si="4"/>
        <v>1.2792510253295335</v>
      </c>
      <c r="R8" s="45">
        <f t="shared" si="4"/>
        <v>1.257079847980312</v>
      </c>
      <c r="S8" s="46">
        <f t="shared" si="4"/>
        <v>1.259770326991608</v>
      </c>
      <c r="T8" s="71">
        <v>32559</v>
      </c>
    </row>
    <row r="9" spans="1:20" s="4" customFormat="1" ht="18.75" customHeight="1">
      <c r="A9" s="18" t="s">
        <v>58</v>
      </c>
      <c r="B9" s="43">
        <v>79198</v>
      </c>
      <c r="C9" s="43">
        <v>80049</v>
      </c>
      <c r="D9" s="43">
        <v>84336</v>
      </c>
      <c r="E9" s="43">
        <v>86913</v>
      </c>
      <c r="F9" s="43">
        <v>87796</v>
      </c>
      <c r="G9" s="43">
        <v>91397</v>
      </c>
      <c r="H9" s="16">
        <f t="shared" si="2"/>
        <v>3.941203491042722</v>
      </c>
      <c r="I9" s="16">
        <f t="shared" si="3"/>
        <v>1.0745220838910052</v>
      </c>
      <c r="J9" s="16">
        <f t="shared" si="3"/>
        <v>5.355469774762955</v>
      </c>
      <c r="K9" s="16">
        <f t="shared" si="3"/>
        <v>3.0556346044393834</v>
      </c>
      <c r="L9" s="16">
        <f t="shared" si="3"/>
        <v>1.0159584872228455</v>
      </c>
      <c r="M9" s="16">
        <f t="shared" si="3"/>
        <v>4.101553601530816</v>
      </c>
      <c r="N9" s="45">
        <f aca="true" t="shared" si="5" ref="N9:S9">B9/B5*100</f>
        <v>3.1133161703514403</v>
      </c>
      <c r="O9" s="45">
        <f t="shared" si="5"/>
        <v>3.0914887413177516</v>
      </c>
      <c r="P9" s="45">
        <f t="shared" si="5"/>
        <v>3.2635055519761322</v>
      </c>
      <c r="Q9" s="45">
        <f t="shared" si="5"/>
        <v>3.359323937651925</v>
      </c>
      <c r="R9" s="45">
        <f t="shared" si="5"/>
        <v>3.44271577557176</v>
      </c>
      <c r="S9" s="46">
        <f t="shared" si="5"/>
        <v>3.6338718187171217</v>
      </c>
      <c r="T9" s="71">
        <v>76195</v>
      </c>
    </row>
    <row r="10" spans="1:20" s="4" customFormat="1" ht="18.75" customHeight="1">
      <c r="A10" s="18" t="s">
        <v>59</v>
      </c>
      <c r="B10" s="43">
        <v>110542</v>
      </c>
      <c r="C10" s="43">
        <v>111700</v>
      </c>
      <c r="D10" s="43">
        <v>109348</v>
      </c>
      <c r="E10" s="43">
        <v>112864</v>
      </c>
      <c r="F10" s="43">
        <v>109443</v>
      </c>
      <c r="G10" s="43">
        <v>109131</v>
      </c>
      <c r="H10" s="16">
        <f t="shared" si="2"/>
        <v>-3.6864070818049544</v>
      </c>
      <c r="I10" s="16">
        <f t="shared" si="3"/>
        <v>1.0475656311628168</v>
      </c>
      <c r="J10" s="16">
        <f t="shared" si="3"/>
        <v>-2.1056401074306175</v>
      </c>
      <c r="K10" s="16">
        <f t="shared" si="3"/>
        <v>3.215422321395911</v>
      </c>
      <c r="L10" s="16">
        <f t="shared" si="3"/>
        <v>-3.031081655798129</v>
      </c>
      <c r="M10" s="16">
        <f t="shared" si="3"/>
        <v>-0.2850799046078767</v>
      </c>
      <c r="N10" s="45">
        <f aca="true" t="shared" si="6" ref="N10:S10">B10/B5*100</f>
        <v>4.345465745384844</v>
      </c>
      <c r="O10" s="45">
        <f t="shared" si="6"/>
        <v>4.313848922599818</v>
      </c>
      <c r="P10" s="45">
        <f t="shared" si="6"/>
        <v>4.2313816768341646</v>
      </c>
      <c r="Q10" s="45">
        <f t="shared" si="6"/>
        <v>4.362370840946082</v>
      </c>
      <c r="R10" s="45">
        <f t="shared" si="6"/>
        <v>4.291552492435875</v>
      </c>
      <c r="S10" s="46">
        <f t="shared" si="6"/>
        <v>4.338961513489701</v>
      </c>
      <c r="T10" s="71">
        <v>114773</v>
      </c>
    </row>
    <row r="11" spans="1:20" s="4" customFormat="1" ht="18.75" customHeight="1">
      <c r="A11" s="18" t="s">
        <v>60</v>
      </c>
      <c r="B11" s="43">
        <v>73894</v>
      </c>
      <c r="C11" s="43">
        <v>73404</v>
      </c>
      <c r="D11" s="43">
        <v>72774</v>
      </c>
      <c r="E11" s="43">
        <v>73938</v>
      </c>
      <c r="F11" s="43">
        <v>70579</v>
      </c>
      <c r="G11" s="43">
        <v>68429</v>
      </c>
      <c r="H11" s="16">
        <f t="shared" si="2"/>
        <v>-4.460591642532064</v>
      </c>
      <c r="I11" s="16">
        <f t="shared" si="3"/>
        <v>-0.6631120253335898</v>
      </c>
      <c r="J11" s="16">
        <f t="shared" si="3"/>
        <v>-0.8582638548307986</v>
      </c>
      <c r="K11" s="16">
        <f t="shared" si="3"/>
        <v>1.5994723390221788</v>
      </c>
      <c r="L11" s="16">
        <f t="shared" si="3"/>
        <v>-4.542995482701729</v>
      </c>
      <c r="M11" s="16">
        <f t="shared" si="3"/>
        <v>-3.0462318820045575</v>
      </c>
      <c r="N11" s="45">
        <f aca="true" t="shared" si="7" ref="N11:S11">B11/B5*100</f>
        <v>2.904813064622204</v>
      </c>
      <c r="O11" s="45">
        <f t="shared" si="7"/>
        <v>2.834859143370788</v>
      </c>
      <c r="P11" s="45">
        <f t="shared" si="7"/>
        <v>2.816096957876957</v>
      </c>
      <c r="Q11" s="45">
        <f t="shared" si="7"/>
        <v>2.8578198117900433</v>
      </c>
      <c r="R11" s="45">
        <f t="shared" si="7"/>
        <v>2.7675911969119236</v>
      </c>
      <c r="S11" s="46">
        <f t="shared" si="7"/>
        <v>2.7206824587567855</v>
      </c>
      <c r="T11" s="71">
        <v>77344</v>
      </c>
    </row>
    <row r="12" spans="1:20" s="4" customFormat="1" ht="18.75" customHeight="1">
      <c r="A12" s="18" t="s">
        <v>61</v>
      </c>
      <c r="B12" s="43">
        <v>96622</v>
      </c>
      <c r="C12" s="43">
        <v>92141</v>
      </c>
      <c r="D12" s="43">
        <v>90581</v>
      </c>
      <c r="E12" s="43">
        <v>91645</v>
      </c>
      <c r="F12" s="43">
        <v>89145</v>
      </c>
      <c r="G12" s="43">
        <v>89732</v>
      </c>
      <c r="H12" s="16">
        <f t="shared" si="2"/>
        <v>3.2573150661508565</v>
      </c>
      <c r="I12" s="16">
        <f t="shared" si="3"/>
        <v>-4.637660160211965</v>
      </c>
      <c r="J12" s="16">
        <f t="shared" si="3"/>
        <v>-1.6930573794510573</v>
      </c>
      <c r="K12" s="16">
        <f t="shared" si="3"/>
        <v>1.174639273136746</v>
      </c>
      <c r="L12" s="16">
        <f t="shared" si="3"/>
        <v>-2.7279175077745688</v>
      </c>
      <c r="M12" s="16">
        <f t="shared" si="3"/>
        <v>0.6584777609512482</v>
      </c>
      <c r="N12" s="45">
        <f aca="true" t="shared" si="8" ref="N12:S12">B12/B5*100</f>
        <v>3.7982630244664874</v>
      </c>
      <c r="O12" s="45">
        <f t="shared" si="8"/>
        <v>3.55848123166759</v>
      </c>
      <c r="P12" s="45">
        <f t="shared" si="8"/>
        <v>3.5051650114251327</v>
      </c>
      <c r="Q12" s="45">
        <f t="shared" si="8"/>
        <v>3.542223168756235</v>
      </c>
      <c r="R12" s="45">
        <f t="shared" si="8"/>
        <v>3.495613670478661</v>
      </c>
      <c r="S12" s="46">
        <f t="shared" si="8"/>
        <v>3.5676727467764238</v>
      </c>
      <c r="T12" s="71">
        <v>93574</v>
      </c>
    </row>
    <row r="13" spans="1:20" s="4" customFormat="1" ht="18.75" customHeight="1">
      <c r="A13" s="18" t="s">
        <v>62</v>
      </c>
      <c r="B13" s="43">
        <v>265822</v>
      </c>
      <c r="C13" s="43">
        <v>287705</v>
      </c>
      <c r="D13" s="43">
        <v>281727</v>
      </c>
      <c r="E13" s="43">
        <v>285913</v>
      </c>
      <c r="F13" s="43">
        <v>278379</v>
      </c>
      <c r="G13" s="43">
        <v>272014</v>
      </c>
      <c r="H13" s="16">
        <f t="shared" si="2"/>
        <v>5.02481193501485</v>
      </c>
      <c r="I13" s="16">
        <f t="shared" si="3"/>
        <v>8.23220049506812</v>
      </c>
      <c r="J13" s="16">
        <f t="shared" si="3"/>
        <v>-2.0778227698510676</v>
      </c>
      <c r="K13" s="16">
        <f t="shared" si="3"/>
        <v>1.4858355784145738</v>
      </c>
      <c r="L13" s="16">
        <f t="shared" si="3"/>
        <v>-2.635067310685413</v>
      </c>
      <c r="M13" s="16">
        <f t="shared" si="3"/>
        <v>-2.2864512050118746</v>
      </c>
      <c r="N13" s="45">
        <f aca="true" t="shared" si="9" ref="N13:S13">B13/B5*100</f>
        <v>10.449606442525829</v>
      </c>
      <c r="O13" s="45">
        <f t="shared" si="9"/>
        <v>11.111154022171716</v>
      </c>
      <c r="P13" s="45">
        <f t="shared" si="9"/>
        <v>10.901840597628293</v>
      </c>
      <c r="Q13" s="45">
        <f t="shared" si="9"/>
        <v>11.050986446053809</v>
      </c>
      <c r="R13" s="45">
        <f t="shared" si="9"/>
        <v>10.915984496877886</v>
      </c>
      <c r="S13" s="46">
        <f t="shared" si="9"/>
        <v>10.815059672598872</v>
      </c>
      <c r="T13" s="71">
        <v>253104</v>
      </c>
    </row>
    <row r="14" spans="1:20" s="4" customFormat="1" ht="18.75" customHeight="1">
      <c r="A14" s="18" t="s">
        <v>63</v>
      </c>
      <c r="B14" s="43">
        <v>121972</v>
      </c>
      <c r="C14" s="43">
        <v>121955</v>
      </c>
      <c r="D14" s="43">
        <v>123852</v>
      </c>
      <c r="E14" s="43">
        <v>119631</v>
      </c>
      <c r="F14" s="43">
        <v>120586</v>
      </c>
      <c r="G14" s="43">
        <v>126006</v>
      </c>
      <c r="H14" s="16">
        <f t="shared" si="2"/>
        <v>-1.9793466468437382</v>
      </c>
      <c r="I14" s="16">
        <f t="shared" si="3"/>
        <v>-0.013937625028692668</v>
      </c>
      <c r="J14" s="16">
        <f t="shared" si="3"/>
        <v>1.555491779754825</v>
      </c>
      <c r="K14" s="16">
        <f t="shared" si="3"/>
        <v>-3.40809999031102</v>
      </c>
      <c r="L14" s="16">
        <f t="shared" si="3"/>
        <v>0.7982880691459471</v>
      </c>
      <c r="M14" s="16">
        <f t="shared" si="3"/>
        <v>4.494717463055409</v>
      </c>
      <c r="N14" s="45">
        <f aca="true" t="shared" si="10" ref="N14:S14">B14/B5*100</f>
        <v>4.794785220966513</v>
      </c>
      <c r="O14" s="45">
        <f t="shared" si="10"/>
        <v>4.709896556451753</v>
      </c>
      <c r="P14" s="45">
        <f t="shared" si="10"/>
        <v>4.792635287698586</v>
      </c>
      <c r="Q14" s="45">
        <f t="shared" si="10"/>
        <v>4.62392601780214</v>
      </c>
      <c r="R14" s="45">
        <f t="shared" si="10"/>
        <v>4.7284992996616735</v>
      </c>
      <c r="S14" s="46">
        <f t="shared" si="10"/>
        <v>5.009898053429211</v>
      </c>
      <c r="T14" s="71">
        <v>124435</v>
      </c>
    </row>
    <row r="15" spans="1:20" s="4" customFormat="1" ht="18.75" customHeight="1">
      <c r="A15" s="18" t="s">
        <v>64</v>
      </c>
      <c r="B15" s="43">
        <v>79780</v>
      </c>
      <c r="C15" s="43">
        <v>75332</v>
      </c>
      <c r="D15" s="43">
        <v>78298</v>
      </c>
      <c r="E15" s="43">
        <v>79025</v>
      </c>
      <c r="F15" s="43">
        <v>78461</v>
      </c>
      <c r="G15" s="43">
        <v>76332</v>
      </c>
      <c r="H15" s="16">
        <f t="shared" si="2"/>
        <v>3.803166920384604</v>
      </c>
      <c r="I15" s="16">
        <f t="shared" si="3"/>
        <v>-5.575332163449486</v>
      </c>
      <c r="J15" s="16">
        <f t="shared" si="3"/>
        <v>3.9372378272181763</v>
      </c>
      <c r="K15" s="16">
        <f t="shared" si="3"/>
        <v>0.9285039209175228</v>
      </c>
      <c r="L15" s="16">
        <f t="shared" si="3"/>
        <v>-0.7136981967731715</v>
      </c>
      <c r="M15" s="16">
        <f t="shared" si="3"/>
        <v>-2.7134499942646717</v>
      </c>
      <c r="N15" s="45">
        <f aca="true" t="shared" si="11" ref="N15:S15">B15/B5*100</f>
        <v>3.1361949048036304</v>
      </c>
      <c r="O15" s="45">
        <f t="shared" si="11"/>
        <v>2.9093184157322245</v>
      </c>
      <c r="P15" s="45">
        <f t="shared" si="11"/>
        <v>3.029856261959628</v>
      </c>
      <c r="Q15" s="45">
        <f t="shared" si="11"/>
        <v>3.054440350384216</v>
      </c>
      <c r="R15" s="45">
        <f t="shared" si="11"/>
        <v>3.0766654798297854</v>
      </c>
      <c r="S15" s="46">
        <f t="shared" si="11"/>
        <v>3.0348994350614937</v>
      </c>
      <c r="T15" s="71">
        <v>76857</v>
      </c>
    </row>
    <row r="16" spans="1:20" s="70" customFormat="1" ht="18.75" customHeight="1">
      <c r="A16" s="18" t="s">
        <v>65</v>
      </c>
      <c r="B16" s="43">
        <v>197871</v>
      </c>
      <c r="C16" s="43">
        <v>194861</v>
      </c>
      <c r="D16" s="43">
        <v>191323</v>
      </c>
      <c r="E16" s="43">
        <v>189778</v>
      </c>
      <c r="F16" s="43">
        <v>186066</v>
      </c>
      <c r="G16" s="43">
        <v>180835</v>
      </c>
      <c r="H16" s="16">
        <f t="shared" si="2"/>
        <v>-1.090216543698641</v>
      </c>
      <c r="I16" s="16">
        <f t="shared" si="3"/>
        <v>-1.521193100555407</v>
      </c>
      <c r="J16" s="16">
        <f t="shared" si="3"/>
        <v>-1.8156532092106659</v>
      </c>
      <c r="K16" s="16">
        <f t="shared" si="3"/>
        <v>-0.8075349017107158</v>
      </c>
      <c r="L16" s="16">
        <f t="shared" si="3"/>
        <v>-1.9559696065929666</v>
      </c>
      <c r="M16" s="16">
        <f t="shared" si="3"/>
        <v>-2.811368009201032</v>
      </c>
      <c r="N16" s="45">
        <f aca="true" t="shared" si="12" ref="N16:S16">B16/B5*100</f>
        <v>7.7784159188819135</v>
      </c>
      <c r="O16" s="45">
        <f t="shared" si="12"/>
        <v>7.525522962459473</v>
      </c>
      <c r="P16" s="45">
        <f t="shared" si="12"/>
        <v>7.403524861515005</v>
      </c>
      <c r="Q16" s="45">
        <f t="shared" si="12"/>
        <v>7.335217726228607</v>
      </c>
      <c r="R16" s="45">
        <f t="shared" si="12"/>
        <v>7.296145080613411</v>
      </c>
      <c r="S16" s="46">
        <f t="shared" si="12"/>
        <v>7.1898553599977095</v>
      </c>
      <c r="T16" s="84">
        <v>200052</v>
      </c>
    </row>
    <row r="17" spans="1:20" s="4" customFormat="1" ht="18.75" customHeight="1">
      <c r="A17" s="47" t="s">
        <v>74</v>
      </c>
      <c r="B17" s="48">
        <v>56382</v>
      </c>
      <c r="C17" s="48">
        <v>58458</v>
      </c>
      <c r="D17" s="48">
        <v>60053</v>
      </c>
      <c r="E17" s="48">
        <v>62543</v>
      </c>
      <c r="F17" s="48">
        <v>65670</v>
      </c>
      <c r="G17" s="48">
        <v>65712</v>
      </c>
      <c r="H17" s="20">
        <f t="shared" si="2"/>
        <v>3.750184012954505</v>
      </c>
      <c r="I17" s="20">
        <f t="shared" si="3"/>
        <v>3.6820261785676323</v>
      </c>
      <c r="J17" s="20">
        <f t="shared" si="3"/>
        <v>2.7284546169899837</v>
      </c>
      <c r="K17" s="20">
        <f t="shared" si="3"/>
        <v>4.146337401961597</v>
      </c>
      <c r="L17" s="20">
        <f t="shared" si="3"/>
        <v>4.999760165006473</v>
      </c>
      <c r="M17" s="20">
        <f t="shared" si="3"/>
        <v>0.063956144358146</v>
      </c>
      <c r="N17" s="49">
        <f aca="true" t="shared" si="13" ref="N17:S17">B17/B5*100</f>
        <v>2.2164068829611216</v>
      </c>
      <c r="O17" s="49">
        <f t="shared" si="13"/>
        <v>2.2576453027514787</v>
      </c>
      <c r="P17" s="49">
        <f t="shared" si="13"/>
        <v>2.3238391542499364</v>
      </c>
      <c r="Q17" s="49">
        <f t="shared" si="13"/>
        <v>2.4173851671506488</v>
      </c>
      <c r="R17" s="49">
        <f t="shared" si="13"/>
        <v>2.575096188685105</v>
      </c>
      <c r="S17" s="50">
        <f t="shared" si="13"/>
        <v>2.6126567059262285</v>
      </c>
      <c r="T17" s="71">
        <v>54344</v>
      </c>
    </row>
    <row r="18" spans="1:20" s="4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2"/>
      <c r="N18" s="6"/>
      <c r="O18" s="6"/>
      <c r="P18" s="92" t="s">
        <v>38</v>
      </c>
      <c r="Q18" s="92"/>
      <c r="R18" s="92"/>
      <c r="S18" s="92"/>
      <c r="T18" s="71"/>
    </row>
    <row r="19" spans="14:19" ht="13.5">
      <c r="N19" s="13"/>
      <c r="O19" s="13"/>
      <c r="P19" s="13"/>
      <c r="Q19" s="13"/>
      <c r="R19" s="13"/>
      <c r="S19" s="13"/>
    </row>
    <row r="20" spans="14:19" ht="13.5">
      <c r="N20" s="13"/>
      <c r="O20" s="13"/>
      <c r="P20" s="13"/>
      <c r="Q20" s="13"/>
      <c r="R20" s="13"/>
      <c r="S20" s="13"/>
    </row>
    <row r="25" spans="1:19" ht="21">
      <c r="A25" s="85" t="s">
        <v>66</v>
      </c>
      <c r="B25" s="85"/>
      <c r="C25" s="85"/>
      <c r="D25" s="85"/>
      <c r="E25" s="85"/>
      <c r="F25" s="85"/>
      <c r="G25" s="85"/>
      <c r="H25" s="91" t="s">
        <v>77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7" spans="1:20" s="4" customFormat="1" ht="18.75" customHeight="1">
      <c r="A27" s="108" t="s">
        <v>41</v>
      </c>
      <c r="B27" s="110" t="s">
        <v>42</v>
      </c>
      <c r="C27" s="110"/>
      <c r="D27" s="110"/>
      <c r="E27" s="110"/>
      <c r="F27" s="110"/>
      <c r="G27" s="110"/>
      <c r="H27" s="110" t="s">
        <v>43</v>
      </c>
      <c r="I27" s="110"/>
      <c r="J27" s="110"/>
      <c r="K27" s="110"/>
      <c r="L27" s="110"/>
      <c r="M27" s="110"/>
      <c r="N27" s="110" t="s">
        <v>44</v>
      </c>
      <c r="O27" s="110"/>
      <c r="P27" s="110"/>
      <c r="Q27" s="110"/>
      <c r="R27" s="110"/>
      <c r="S27" s="81"/>
      <c r="T27" s="71"/>
    </row>
    <row r="28" spans="1:20" s="4" customFormat="1" ht="18.75" customHeight="1">
      <c r="A28" s="109"/>
      <c r="B28" s="24" t="s">
        <v>45</v>
      </c>
      <c r="C28" s="24" t="s">
        <v>46</v>
      </c>
      <c r="D28" s="24" t="s">
        <v>47</v>
      </c>
      <c r="E28" s="24" t="s">
        <v>48</v>
      </c>
      <c r="F28" s="24" t="s">
        <v>49</v>
      </c>
      <c r="G28" s="24" t="s">
        <v>72</v>
      </c>
      <c r="H28" s="24" t="s">
        <v>50</v>
      </c>
      <c r="I28" s="24" t="s">
        <v>51</v>
      </c>
      <c r="J28" s="24" t="s">
        <v>52</v>
      </c>
      <c r="K28" s="24" t="s">
        <v>53</v>
      </c>
      <c r="L28" s="24" t="s">
        <v>54</v>
      </c>
      <c r="M28" s="24" t="s">
        <v>73</v>
      </c>
      <c r="N28" s="24" t="s">
        <v>50</v>
      </c>
      <c r="O28" s="24" t="s">
        <v>51</v>
      </c>
      <c r="P28" s="24" t="s">
        <v>52</v>
      </c>
      <c r="Q28" s="24" t="s">
        <v>53</v>
      </c>
      <c r="R28" s="24" t="s">
        <v>54</v>
      </c>
      <c r="S28" s="25" t="s">
        <v>73</v>
      </c>
      <c r="T28" s="82" t="s">
        <v>76</v>
      </c>
    </row>
    <row r="29" spans="1:20" s="9" customFormat="1" ht="18.75" customHeight="1">
      <c r="A29" s="51" t="s">
        <v>55</v>
      </c>
      <c r="B29" s="52">
        <v>2708070</v>
      </c>
      <c r="C29" s="52">
        <v>2759462</v>
      </c>
      <c r="D29" s="52">
        <v>2759176</v>
      </c>
      <c r="E29" s="52">
        <v>2778165</v>
      </c>
      <c r="F29" s="52">
        <v>2745771</v>
      </c>
      <c r="G29" s="52">
        <v>2718888</v>
      </c>
      <c r="H29" s="53">
        <f>(B29/T29-1)*100</f>
        <v>0.566582232037649</v>
      </c>
      <c r="I29" s="54">
        <f>(C29/B29-1)*100</f>
        <v>1.8977352874925746</v>
      </c>
      <c r="J29" s="54">
        <f>(D29/C29-1)*100</f>
        <v>-0.010364339135671141</v>
      </c>
      <c r="K29" s="54">
        <f>(E29/D29-1)*100</f>
        <v>0.6882127127809223</v>
      </c>
      <c r="L29" s="54">
        <f>(F29/E29-1)*100</f>
        <v>-1.1660214566089455</v>
      </c>
      <c r="M29" s="54">
        <f>(G29/F29-1)*100</f>
        <v>-0.9790692668835144</v>
      </c>
      <c r="N29" s="54">
        <f aca="true" t="shared" si="14" ref="N29:S29">B29/B29*100</f>
        <v>100</v>
      </c>
      <c r="O29" s="54">
        <f t="shared" si="14"/>
        <v>100</v>
      </c>
      <c r="P29" s="54">
        <f t="shared" si="14"/>
        <v>100</v>
      </c>
      <c r="Q29" s="54">
        <f t="shared" si="14"/>
        <v>100</v>
      </c>
      <c r="R29" s="54">
        <f t="shared" si="14"/>
        <v>100</v>
      </c>
      <c r="S29" s="55">
        <f t="shared" si="14"/>
        <v>100</v>
      </c>
      <c r="T29" s="83">
        <v>2692813</v>
      </c>
    </row>
    <row r="30" spans="1:20" s="4" customFormat="1" ht="18.75" customHeight="1">
      <c r="A30" s="18"/>
      <c r="B30" s="43"/>
      <c r="C30" s="43"/>
      <c r="D30" s="43"/>
      <c r="E30" s="43"/>
      <c r="F30" s="43"/>
      <c r="G30" s="4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71"/>
    </row>
    <row r="31" spans="1:20" s="4" customFormat="1" ht="18.75" customHeight="1">
      <c r="A31" s="18" t="s">
        <v>56</v>
      </c>
      <c r="B31" s="43">
        <v>625563</v>
      </c>
      <c r="C31" s="43">
        <v>623804</v>
      </c>
      <c r="D31" s="43">
        <v>626351</v>
      </c>
      <c r="E31" s="43">
        <v>622229</v>
      </c>
      <c r="F31" s="43">
        <v>628359</v>
      </c>
      <c r="G31" s="43">
        <v>605149</v>
      </c>
      <c r="H31" s="16">
        <f>(B31/T31-1)*100</f>
        <v>-1.8429079816980165</v>
      </c>
      <c r="I31" s="16">
        <f>(C31/B31-1)*100</f>
        <v>-0.2811867070143248</v>
      </c>
      <c r="J31" s="16">
        <f>(D31/C31-1)*100</f>
        <v>0.4083013254163159</v>
      </c>
      <c r="K31" s="16">
        <f>(E31/D31-1)*100</f>
        <v>-0.6580974565379427</v>
      </c>
      <c r="L31" s="16">
        <f>(F31/E31-1)*100</f>
        <v>0.9851678401360253</v>
      </c>
      <c r="M31" s="16">
        <f>(G31/F31-1)*100</f>
        <v>-3.6937483190341847</v>
      </c>
      <c r="N31" s="56">
        <f aca="true" t="shared" si="15" ref="N31:S31">B31/B29*100</f>
        <v>23.099956795799223</v>
      </c>
      <c r="O31" s="56">
        <f t="shared" si="15"/>
        <v>22.606000734925864</v>
      </c>
      <c r="P31" s="56">
        <f t="shared" si="15"/>
        <v>22.700654108327996</v>
      </c>
      <c r="Q31" s="56">
        <f t="shared" si="15"/>
        <v>22.397121841215334</v>
      </c>
      <c r="R31" s="56">
        <f t="shared" si="15"/>
        <v>22.884610552008887</v>
      </c>
      <c r="S31" s="57">
        <f t="shared" si="15"/>
        <v>22.257224276983827</v>
      </c>
      <c r="T31" s="71">
        <v>637308</v>
      </c>
    </row>
    <row r="32" spans="1:20" s="4" customFormat="1" ht="18.75" customHeight="1">
      <c r="A32" s="18" t="s">
        <v>57</v>
      </c>
      <c r="B32" s="43">
        <v>42757</v>
      </c>
      <c r="C32" s="43">
        <v>43961</v>
      </c>
      <c r="D32" s="43">
        <v>42527</v>
      </c>
      <c r="E32" s="43">
        <v>42716</v>
      </c>
      <c r="F32" s="43">
        <v>41028</v>
      </c>
      <c r="G32" s="43">
        <v>41425</v>
      </c>
      <c r="H32" s="16">
        <f aca="true" t="shared" si="16" ref="H32:H41">(B32/T32-1)*100</f>
        <v>2.15994074498842</v>
      </c>
      <c r="I32" s="16">
        <f aca="true" t="shared" si="17" ref="I32:M41">(C32/B32-1)*100</f>
        <v>2.8159131838061624</v>
      </c>
      <c r="J32" s="16">
        <f t="shared" si="17"/>
        <v>-3.261982211505654</v>
      </c>
      <c r="K32" s="16">
        <f t="shared" si="17"/>
        <v>0.44442354269051965</v>
      </c>
      <c r="L32" s="16">
        <f t="shared" si="17"/>
        <v>-3.951680868995222</v>
      </c>
      <c r="M32" s="16">
        <f t="shared" si="17"/>
        <v>0.9676318611679724</v>
      </c>
      <c r="N32" s="56">
        <f aca="true" t="shared" si="18" ref="N32:S32">B32/B29*100</f>
        <v>1.57887351508639</v>
      </c>
      <c r="O32" s="56">
        <f t="shared" si="18"/>
        <v>1.5931003942072766</v>
      </c>
      <c r="P32" s="56">
        <f t="shared" si="18"/>
        <v>1.5412934876209419</v>
      </c>
      <c r="Q32" s="56">
        <f t="shared" si="18"/>
        <v>1.537561663904052</v>
      </c>
      <c r="R32" s="56">
        <f t="shared" si="18"/>
        <v>1.4942251192834364</v>
      </c>
      <c r="S32" s="57">
        <f t="shared" si="18"/>
        <v>1.5236008250431794</v>
      </c>
      <c r="T32" s="71">
        <v>41853</v>
      </c>
    </row>
    <row r="33" spans="1:20" s="4" customFormat="1" ht="18.75" customHeight="1">
      <c r="A33" s="18" t="s">
        <v>58</v>
      </c>
      <c r="B33" s="43">
        <v>112887</v>
      </c>
      <c r="C33" s="43">
        <v>115339</v>
      </c>
      <c r="D33" s="43">
        <v>115243</v>
      </c>
      <c r="E33" s="43">
        <v>117682</v>
      </c>
      <c r="F33" s="43">
        <v>116029</v>
      </c>
      <c r="G33" s="43">
        <v>116146</v>
      </c>
      <c r="H33" s="16">
        <f t="shared" si="16"/>
        <v>0.9163075932845821</v>
      </c>
      <c r="I33" s="16">
        <f t="shared" si="17"/>
        <v>2.1720835880127964</v>
      </c>
      <c r="J33" s="16">
        <f t="shared" si="17"/>
        <v>-0.08323290474167022</v>
      </c>
      <c r="K33" s="16">
        <f t="shared" si="17"/>
        <v>2.1163975252292966</v>
      </c>
      <c r="L33" s="16">
        <f t="shared" si="17"/>
        <v>-1.4046328240512551</v>
      </c>
      <c r="M33" s="16">
        <f t="shared" si="17"/>
        <v>0.10083685975057488</v>
      </c>
      <c r="N33" s="56">
        <f aca="true" t="shared" si="19" ref="N33:S33">B33/B29*100</f>
        <v>4.168540695033732</v>
      </c>
      <c r="O33" s="56">
        <f t="shared" si="19"/>
        <v>4.179764026466028</v>
      </c>
      <c r="P33" s="56">
        <f t="shared" si="19"/>
        <v>4.176717976671296</v>
      </c>
      <c r="Q33" s="56">
        <f t="shared" si="19"/>
        <v>4.235961506965928</v>
      </c>
      <c r="R33" s="56">
        <f t="shared" si="19"/>
        <v>4.225734775405524</v>
      </c>
      <c r="S33" s="57">
        <f t="shared" si="19"/>
        <v>4.271819949920703</v>
      </c>
      <c r="T33" s="71">
        <v>111862</v>
      </c>
    </row>
    <row r="34" spans="1:20" s="4" customFormat="1" ht="18.75" customHeight="1">
      <c r="A34" s="18" t="s">
        <v>59</v>
      </c>
      <c r="B34" s="43">
        <v>188479</v>
      </c>
      <c r="C34" s="43">
        <v>191834</v>
      </c>
      <c r="D34" s="43">
        <v>188898</v>
      </c>
      <c r="E34" s="43">
        <v>191432</v>
      </c>
      <c r="F34" s="43">
        <v>189010</v>
      </c>
      <c r="G34" s="43">
        <v>188681</v>
      </c>
      <c r="H34" s="16">
        <f t="shared" si="16"/>
        <v>0.831888896021904</v>
      </c>
      <c r="I34" s="16">
        <f t="shared" si="17"/>
        <v>1.7800391555558015</v>
      </c>
      <c r="J34" s="16">
        <f t="shared" si="17"/>
        <v>-1.5304899027284047</v>
      </c>
      <c r="K34" s="16">
        <f t="shared" si="17"/>
        <v>1.3414647058200613</v>
      </c>
      <c r="L34" s="16">
        <f t="shared" si="17"/>
        <v>-1.2652012202766572</v>
      </c>
      <c r="M34" s="16">
        <f t="shared" si="17"/>
        <v>-0.1740648642928999</v>
      </c>
      <c r="N34" s="56">
        <f aca="true" t="shared" si="20" ref="N34:S34">B34/B29*100</f>
        <v>6.9599013319448915</v>
      </c>
      <c r="O34" s="56">
        <f t="shared" si="20"/>
        <v>6.951862355778046</v>
      </c>
      <c r="P34" s="56">
        <f t="shared" si="20"/>
        <v>6.846174365100305</v>
      </c>
      <c r="Q34" s="56">
        <f t="shared" si="20"/>
        <v>6.8905914515516535</v>
      </c>
      <c r="R34" s="56">
        <f t="shared" si="20"/>
        <v>6.883676752358444</v>
      </c>
      <c r="S34" s="57">
        <f t="shared" si="20"/>
        <v>6.939638558116407</v>
      </c>
      <c r="T34" s="71">
        <v>186924</v>
      </c>
    </row>
    <row r="35" spans="1:20" s="4" customFormat="1" ht="18.75" customHeight="1">
      <c r="A35" s="18" t="s">
        <v>60</v>
      </c>
      <c r="B35" s="43">
        <v>78236</v>
      </c>
      <c r="C35" s="43">
        <v>77899</v>
      </c>
      <c r="D35" s="43">
        <v>78069</v>
      </c>
      <c r="E35" s="43">
        <v>78470</v>
      </c>
      <c r="F35" s="43">
        <v>76270</v>
      </c>
      <c r="G35" s="43">
        <v>74019</v>
      </c>
      <c r="H35" s="16">
        <f t="shared" si="16"/>
        <v>1.5788106985198613</v>
      </c>
      <c r="I35" s="16">
        <f t="shared" si="17"/>
        <v>-0.4307479932511904</v>
      </c>
      <c r="J35" s="16">
        <f t="shared" si="17"/>
        <v>0.21823129950320208</v>
      </c>
      <c r="K35" s="16">
        <f t="shared" si="17"/>
        <v>0.5136481830175788</v>
      </c>
      <c r="L35" s="16">
        <f t="shared" si="17"/>
        <v>-2.803619217535369</v>
      </c>
      <c r="M35" s="16">
        <f t="shared" si="17"/>
        <v>-2.9513570211092133</v>
      </c>
      <c r="N35" s="56">
        <f aca="true" t="shared" si="21" ref="N35:S35">B35/B29*100</f>
        <v>2.8889947453352387</v>
      </c>
      <c r="O35" s="56">
        <f t="shared" si="21"/>
        <v>2.8229778123416813</v>
      </c>
      <c r="P35" s="56">
        <f t="shared" si="21"/>
        <v>2.8294316854017287</v>
      </c>
      <c r="Q35" s="56">
        <f t="shared" si="21"/>
        <v>2.8245262610392112</v>
      </c>
      <c r="R35" s="56">
        <f t="shared" si="21"/>
        <v>2.777726183283311</v>
      </c>
      <c r="S35" s="57">
        <f t="shared" si="21"/>
        <v>2.7223997457784215</v>
      </c>
      <c r="T35" s="71">
        <v>77020</v>
      </c>
    </row>
    <row r="36" spans="1:20" s="4" customFormat="1" ht="18.75" customHeight="1">
      <c r="A36" s="18" t="s">
        <v>61</v>
      </c>
      <c r="B36" s="43">
        <v>94353</v>
      </c>
      <c r="C36" s="43">
        <v>95546</v>
      </c>
      <c r="D36" s="43">
        <v>94829</v>
      </c>
      <c r="E36" s="43">
        <v>95364</v>
      </c>
      <c r="F36" s="43">
        <v>91794</v>
      </c>
      <c r="G36" s="43">
        <v>93154</v>
      </c>
      <c r="H36" s="16">
        <f t="shared" si="16"/>
        <v>0.6969050160085422</v>
      </c>
      <c r="I36" s="16">
        <f t="shared" si="17"/>
        <v>1.2644007079796182</v>
      </c>
      <c r="J36" s="16">
        <f t="shared" si="17"/>
        <v>-0.7504238795972618</v>
      </c>
      <c r="K36" s="16">
        <f t="shared" si="17"/>
        <v>0.5641734068692061</v>
      </c>
      <c r="L36" s="16">
        <f t="shared" si="17"/>
        <v>-3.743551025544234</v>
      </c>
      <c r="M36" s="16">
        <f t="shared" si="17"/>
        <v>1.4815783166655772</v>
      </c>
      <c r="N36" s="56">
        <f aca="true" t="shared" si="22" ref="N36:S36">B36/B29*100</f>
        <v>3.4841418427145534</v>
      </c>
      <c r="O36" s="56">
        <f t="shared" si="22"/>
        <v>3.4624865281710706</v>
      </c>
      <c r="P36" s="56">
        <f t="shared" si="22"/>
        <v>3.436859410200727</v>
      </c>
      <c r="Q36" s="56">
        <f t="shared" si="22"/>
        <v>3.4326254920064145</v>
      </c>
      <c r="R36" s="56">
        <f t="shared" si="22"/>
        <v>3.3431047235912974</v>
      </c>
      <c r="S36" s="57">
        <f t="shared" si="22"/>
        <v>3.4261801148116438</v>
      </c>
      <c r="T36" s="71">
        <v>93700</v>
      </c>
    </row>
    <row r="37" spans="1:20" s="4" customFormat="1" ht="18.75" customHeight="1">
      <c r="A37" s="18" t="s">
        <v>62</v>
      </c>
      <c r="B37" s="43">
        <v>246609</v>
      </c>
      <c r="C37" s="43">
        <v>252512</v>
      </c>
      <c r="D37" s="43">
        <v>249996</v>
      </c>
      <c r="E37" s="43">
        <v>252996</v>
      </c>
      <c r="F37" s="43">
        <v>250044</v>
      </c>
      <c r="G37" s="43">
        <v>252970</v>
      </c>
      <c r="H37" s="16">
        <f t="shared" si="16"/>
        <v>0.03853736501779892</v>
      </c>
      <c r="I37" s="16">
        <f t="shared" si="17"/>
        <v>2.393667708802183</v>
      </c>
      <c r="J37" s="16">
        <f t="shared" si="17"/>
        <v>-0.9963882904574839</v>
      </c>
      <c r="K37" s="16">
        <f t="shared" si="17"/>
        <v>1.2000192003072119</v>
      </c>
      <c r="L37" s="16">
        <f t="shared" si="17"/>
        <v>-1.1668168666698286</v>
      </c>
      <c r="M37" s="16">
        <f t="shared" si="17"/>
        <v>1.1701940458479276</v>
      </c>
      <c r="N37" s="56">
        <f aca="true" t="shared" si="23" ref="N37:S37">B37/B29*100</f>
        <v>9.106448503916074</v>
      </c>
      <c r="O37" s="56">
        <f t="shared" si="23"/>
        <v>9.150769244149766</v>
      </c>
      <c r="P37" s="56">
        <f t="shared" si="23"/>
        <v>9.060531115086533</v>
      </c>
      <c r="Q37" s="56">
        <f t="shared" si="23"/>
        <v>9.106586541836068</v>
      </c>
      <c r="R37" s="56">
        <f t="shared" si="23"/>
        <v>9.106513252561848</v>
      </c>
      <c r="S37" s="57">
        <f t="shared" si="23"/>
        <v>9.304171411253424</v>
      </c>
      <c r="T37" s="71">
        <v>246514</v>
      </c>
    </row>
    <row r="38" spans="1:20" s="4" customFormat="1" ht="18.75" customHeight="1">
      <c r="A38" s="18" t="s">
        <v>63</v>
      </c>
      <c r="B38" s="43">
        <v>113094</v>
      </c>
      <c r="C38" s="43">
        <v>118387</v>
      </c>
      <c r="D38" s="43">
        <v>119942</v>
      </c>
      <c r="E38" s="43">
        <v>117834</v>
      </c>
      <c r="F38" s="43">
        <v>117552</v>
      </c>
      <c r="G38" s="43">
        <v>112722</v>
      </c>
      <c r="H38" s="16">
        <f t="shared" si="16"/>
        <v>0.6622162883845206</v>
      </c>
      <c r="I38" s="16">
        <f t="shared" si="17"/>
        <v>4.680177551417408</v>
      </c>
      <c r="J38" s="16">
        <f t="shared" si="17"/>
        <v>1.3134888121161925</v>
      </c>
      <c r="K38" s="16">
        <f t="shared" si="17"/>
        <v>-1.7575161327975208</v>
      </c>
      <c r="L38" s="16">
        <f t="shared" si="17"/>
        <v>-0.2393197209633935</v>
      </c>
      <c r="M38" s="16">
        <f t="shared" si="17"/>
        <v>-4.108819926500617</v>
      </c>
      <c r="N38" s="56">
        <f aca="true" t="shared" si="24" ref="N38:S38">B38/B29*100</f>
        <v>4.176184515171321</v>
      </c>
      <c r="O38" s="56">
        <f t="shared" si="24"/>
        <v>4.290220340051793</v>
      </c>
      <c r="P38" s="56">
        <f t="shared" si="24"/>
        <v>4.347022444381946</v>
      </c>
      <c r="Q38" s="56">
        <f t="shared" si="24"/>
        <v>4.241432744275448</v>
      </c>
      <c r="R38" s="56">
        <f t="shared" si="24"/>
        <v>4.281201891927623</v>
      </c>
      <c r="S38" s="57">
        <f t="shared" si="24"/>
        <v>4.145886112263543</v>
      </c>
      <c r="T38" s="71">
        <v>112350</v>
      </c>
    </row>
    <row r="39" spans="1:20" s="4" customFormat="1" ht="18.75" customHeight="1">
      <c r="A39" s="18" t="s">
        <v>64</v>
      </c>
      <c r="B39" s="43">
        <v>102958</v>
      </c>
      <c r="C39" s="43">
        <v>106854</v>
      </c>
      <c r="D39" s="43">
        <v>105971</v>
      </c>
      <c r="E39" s="43">
        <v>106613</v>
      </c>
      <c r="F39" s="43">
        <v>104632</v>
      </c>
      <c r="G39" s="43">
        <v>104413</v>
      </c>
      <c r="H39" s="16">
        <f t="shared" si="16"/>
        <v>2.1145339495765025</v>
      </c>
      <c r="I39" s="16">
        <f t="shared" si="17"/>
        <v>3.7840672895743888</v>
      </c>
      <c r="J39" s="16">
        <f t="shared" si="17"/>
        <v>-0.8263612031369938</v>
      </c>
      <c r="K39" s="16">
        <f t="shared" si="17"/>
        <v>0.6058261222409822</v>
      </c>
      <c r="L39" s="16">
        <f t="shared" si="17"/>
        <v>-1.8581223678163061</v>
      </c>
      <c r="M39" s="16">
        <f t="shared" si="17"/>
        <v>-0.20930499273644765</v>
      </c>
      <c r="N39" s="56">
        <f aca="true" t="shared" si="25" ref="N39:S39">B39/B29*100</f>
        <v>3.8018958151007913</v>
      </c>
      <c r="O39" s="56">
        <f t="shared" si="25"/>
        <v>3.872276552458414</v>
      </c>
      <c r="P39" s="56">
        <f t="shared" si="25"/>
        <v>3.8406756219972924</v>
      </c>
      <c r="Q39" s="56">
        <f t="shared" si="25"/>
        <v>3.8375330478931233</v>
      </c>
      <c r="R39" s="56">
        <f t="shared" si="25"/>
        <v>3.810660102390185</v>
      </c>
      <c r="S39" s="57">
        <f t="shared" si="25"/>
        <v>3.840283233439553</v>
      </c>
      <c r="T39" s="71">
        <v>100826</v>
      </c>
    </row>
    <row r="40" spans="1:20" s="4" customFormat="1" ht="18.75" customHeight="1">
      <c r="A40" s="18" t="s">
        <v>65</v>
      </c>
      <c r="B40" s="43">
        <v>245889</v>
      </c>
      <c r="C40" s="43">
        <v>251634</v>
      </c>
      <c r="D40" s="43">
        <v>249820</v>
      </c>
      <c r="E40" s="43">
        <v>252628</v>
      </c>
      <c r="F40" s="43">
        <v>249077</v>
      </c>
      <c r="G40" s="43">
        <v>248702</v>
      </c>
      <c r="H40" s="16">
        <f t="shared" si="16"/>
        <v>0.5549375950795854</v>
      </c>
      <c r="I40" s="16">
        <f t="shared" si="17"/>
        <v>2.3364200919927303</v>
      </c>
      <c r="J40" s="16">
        <f t="shared" si="17"/>
        <v>-0.7208882742395728</v>
      </c>
      <c r="K40" s="16">
        <f t="shared" si="17"/>
        <v>1.1240092866864115</v>
      </c>
      <c r="L40" s="16">
        <f t="shared" si="17"/>
        <v>-1.4056240796744612</v>
      </c>
      <c r="M40" s="16">
        <f t="shared" si="17"/>
        <v>-0.1505558522063466</v>
      </c>
      <c r="N40" s="56">
        <f aca="true" t="shared" si="26" ref="N40:S40">B40/B29*100</f>
        <v>9.079861303437504</v>
      </c>
      <c r="O40" s="56">
        <f t="shared" si="26"/>
        <v>9.118951447782212</v>
      </c>
      <c r="P40" s="56">
        <f t="shared" si="26"/>
        <v>9.054152399122056</v>
      </c>
      <c r="Q40" s="56">
        <f t="shared" si="26"/>
        <v>9.093340388349864</v>
      </c>
      <c r="R40" s="56">
        <f t="shared" si="26"/>
        <v>9.071295457632846</v>
      </c>
      <c r="S40" s="57">
        <f t="shared" si="26"/>
        <v>9.14719547108965</v>
      </c>
      <c r="T40" s="71">
        <v>244532</v>
      </c>
    </row>
    <row r="41" spans="1:20" s="4" customFormat="1" ht="18.75" customHeight="1">
      <c r="A41" s="47" t="s">
        <v>74</v>
      </c>
      <c r="B41" s="48">
        <v>100451</v>
      </c>
      <c r="C41" s="48">
        <v>104597</v>
      </c>
      <c r="D41" s="48">
        <v>105067</v>
      </c>
      <c r="E41" s="48">
        <v>108437</v>
      </c>
      <c r="F41" s="48">
        <v>107694</v>
      </c>
      <c r="G41" s="48">
        <v>109138</v>
      </c>
      <c r="H41" s="20">
        <f t="shared" si="16"/>
        <v>2.738997473740201</v>
      </c>
      <c r="I41" s="20">
        <f t="shared" si="17"/>
        <v>4.127385491433633</v>
      </c>
      <c r="J41" s="20">
        <f t="shared" si="17"/>
        <v>0.44934367142461795</v>
      </c>
      <c r="K41" s="20">
        <f t="shared" si="17"/>
        <v>3.2074771336385366</v>
      </c>
      <c r="L41" s="20">
        <f t="shared" si="17"/>
        <v>-0.6851904792644525</v>
      </c>
      <c r="M41" s="20">
        <f t="shared" si="17"/>
        <v>1.3408360725760016</v>
      </c>
      <c r="N41" s="58">
        <f aca="true" t="shared" si="27" ref="N41:S41">B41/B29*100</f>
        <v>3.709320660101105</v>
      </c>
      <c r="O41" s="58">
        <f t="shared" si="27"/>
        <v>3.790485246761869</v>
      </c>
      <c r="P41" s="58">
        <f t="shared" si="27"/>
        <v>3.807912217270663</v>
      </c>
      <c r="Q41" s="58">
        <f t="shared" si="27"/>
        <v>3.9031878956073527</v>
      </c>
      <c r="R41" s="58">
        <f t="shared" si="27"/>
        <v>3.9221770497248314</v>
      </c>
      <c r="S41" s="59">
        <f t="shared" si="27"/>
        <v>4.0140675158373575</v>
      </c>
      <c r="T41" s="71">
        <v>97773</v>
      </c>
    </row>
    <row r="42" spans="14:19" ht="13.5">
      <c r="N42" s="73"/>
      <c r="O42" s="14"/>
      <c r="P42" s="107" t="s">
        <v>38</v>
      </c>
      <c r="Q42" s="107"/>
      <c r="R42" s="107"/>
      <c r="S42" s="107"/>
    </row>
  </sheetData>
  <mergeCells count="14">
    <mergeCell ref="A1:G1"/>
    <mergeCell ref="B27:G27"/>
    <mergeCell ref="A25:G25"/>
    <mergeCell ref="H27:M27"/>
    <mergeCell ref="A27:A28"/>
    <mergeCell ref="H1:S1"/>
    <mergeCell ref="N27:S27"/>
    <mergeCell ref="P42:S42"/>
    <mergeCell ref="A3:A4"/>
    <mergeCell ref="P18:S18"/>
    <mergeCell ref="N3:S3"/>
    <mergeCell ref="H3:M3"/>
    <mergeCell ref="B3:G3"/>
    <mergeCell ref="H25:S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4"/>
  <dimension ref="A1:T18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2.625" style="0" customWidth="1"/>
    <col min="2" max="7" width="12.375" style="0" customWidth="1"/>
    <col min="8" max="13" width="7.125" style="0" customWidth="1"/>
    <col min="14" max="19" width="7.25390625" style="0" customWidth="1"/>
  </cols>
  <sheetData>
    <row r="1" spans="1:18" ht="21">
      <c r="A1" s="112" t="s">
        <v>78</v>
      </c>
      <c r="B1" s="112"/>
      <c r="C1" s="112"/>
      <c r="D1" s="112"/>
      <c r="E1" s="112"/>
      <c r="F1" s="112"/>
      <c r="G1" s="112"/>
      <c r="H1" s="91"/>
      <c r="I1" s="91"/>
      <c r="J1" s="91"/>
      <c r="K1" s="91"/>
      <c r="L1" s="91"/>
      <c r="M1" s="91"/>
      <c r="N1" s="2"/>
      <c r="O1" s="2"/>
      <c r="P1" s="2"/>
      <c r="Q1" s="2"/>
      <c r="R1" s="2"/>
    </row>
    <row r="2" spans="1:18" ht="13.5">
      <c r="A2" s="2"/>
      <c r="B2" s="2"/>
      <c r="C2" s="2"/>
      <c r="D2" s="2"/>
      <c r="E2" s="2"/>
      <c r="F2" s="2"/>
      <c r="G2" s="2"/>
      <c r="H2" s="2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s="4" customFormat="1" ht="18.75" customHeight="1">
      <c r="A3" s="108" t="s">
        <v>41</v>
      </c>
      <c r="B3" s="110" t="s">
        <v>68</v>
      </c>
      <c r="C3" s="110"/>
      <c r="D3" s="110"/>
      <c r="E3" s="110"/>
      <c r="F3" s="110"/>
      <c r="G3" s="110"/>
      <c r="H3" s="110" t="s">
        <v>43</v>
      </c>
      <c r="I3" s="110"/>
      <c r="J3" s="110"/>
      <c r="K3" s="110"/>
      <c r="L3" s="110"/>
      <c r="M3" s="110"/>
      <c r="N3" s="110" t="s">
        <v>69</v>
      </c>
      <c r="O3" s="110"/>
      <c r="P3" s="110"/>
      <c r="Q3" s="110"/>
      <c r="R3" s="110"/>
      <c r="S3" s="81"/>
    </row>
    <row r="4" spans="1:20" s="4" customFormat="1" ht="18.75" customHeight="1">
      <c r="A4" s="109"/>
      <c r="B4" s="24" t="s">
        <v>45</v>
      </c>
      <c r="C4" s="24" t="s">
        <v>46</v>
      </c>
      <c r="D4" s="24" t="s">
        <v>47</v>
      </c>
      <c r="E4" s="24" t="s">
        <v>48</v>
      </c>
      <c r="F4" s="24" t="s">
        <v>49</v>
      </c>
      <c r="G4" s="24" t="s">
        <v>72</v>
      </c>
      <c r="H4" s="24" t="s">
        <v>50</v>
      </c>
      <c r="I4" s="24" t="s">
        <v>51</v>
      </c>
      <c r="J4" s="24" t="s">
        <v>52</v>
      </c>
      <c r="K4" s="24" t="s">
        <v>53</v>
      </c>
      <c r="L4" s="24" t="s">
        <v>54</v>
      </c>
      <c r="M4" s="24" t="s">
        <v>73</v>
      </c>
      <c r="N4" s="24" t="s">
        <v>50</v>
      </c>
      <c r="O4" s="24" t="s">
        <v>51</v>
      </c>
      <c r="P4" s="24" t="s">
        <v>52</v>
      </c>
      <c r="Q4" s="24" t="s">
        <v>53</v>
      </c>
      <c r="R4" s="24" t="s">
        <v>54</v>
      </c>
      <c r="S4" s="25" t="s">
        <v>73</v>
      </c>
      <c r="T4" s="74" t="s">
        <v>79</v>
      </c>
    </row>
    <row r="5" spans="1:20" s="9" customFormat="1" ht="18.75" customHeight="1">
      <c r="A5" s="51" t="s">
        <v>55</v>
      </c>
      <c r="B5" s="52">
        <v>2100</v>
      </c>
      <c r="C5" s="52">
        <v>2126</v>
      </c>
      <c r="D5" s="52">
        <v>2109</v>
      </c>
      <c r="E5" s="52">
        <v>2108</v>
      </c>
      <c r="F5" s="52">
        <v>2068</v>
      </c>
      <c r="G5" s="52">
        <v>2032</v>
      </c>
      <c r="H5" s="77">
        <f>(B5/T5-1)*100</f>
        <v>-0.09514747859181716</v>
      </c>
      <c r="I5" s="78">
        <f>(C5/B5-1)*100</f>
        <v>1.2380952380952381</v>
      </c>
      <c r="J5" s="78">
        <f>(D5/C5-1)*100</f>
        <v>-0.7996237064910594</v>
      </c>
      <c r="K5" s="78">
        <f>ROUNDUP((E5/D5-1)*100,1)</f>
        <v>-0.1</v>
      </c>
      <c r="L5" s="78">
        <f>(F5/E5-1)*100</f>
        <v>-1.8975332068311146</v>
      </c>
      <c r="M5" s="78">
        <f>(G5/F5-1)*100</f>
        <v>-1.740812379110257</v>
      </c>
      <c r="N5" s="54">
        <v>100</v>
      </c>
      <c r="O5" s="54">
        <v>100</v>
      </c>
      <c r="P5" s="54">
        <v>100</v>
      </c>
      <c r="Q5" s="54">
        <v>100</v>
      </c>
      <c r="R5" s="54">
        <v>100</v>
      </c>
      <c r="S5" s="55">
        <v>100</v>
      </c>
      <c r="T5" s="75">
        <v>2102</v>
      </c>
    </row>
    <row r="6" spans="1:20" s="4" customFormat="1" ht="18.75" customHeight="1">
      <c r="A6" s="18"/>
      <c r="B6" s="43"/>
      <c r="C6" s="43"/>
      <c r="D6" s="43"/>
      <c r="E6" s="43"/>
      <c r="F6" s="43"/>
      <c r="G6" s="43"/>
      <c r="H6" s="79"/>
      <c r="I6" s="79"/>
      <c r="J6" s="79"/>
      <c r="K6" s="79"/>
      <c r="L6" s="79"/>
      <c r="M6" s="79"/>
      <c r="N6" s="16"/>
      <c r="O6" s="16"/>
      <c r="P6" s="16"/>
      <c r="Q6" s="16"/>
      <c r="R6" s="60"/>
      <c r="S6" s="61"/>
      <c r="T6" s="76"/>
    </row>
    <row r="7" spans="1:20" s="4" customFormat="1" ht="18.75" customHeight="1">
      <c r="A7" s="18" t="s">
        <v>56</v>
      </c>
      <c r="B7" s="43">
        <v>2085</v>
      </c>
      <c r="C7" s="43">
        <v>2083</v>
      </c>
      <c r="D7" s="43">
        <v>2086</v>
      </c>
      <c r="E7" s="43">
        <v>2067</v>
      </c>
      <c r="F7" s="43">
        <v>2075</v>
      </c>
      <c r="G7" s="43">
        <v>1983</v>
      </c>
      <c r="H7" s="79">
        <f>(B7/T7-1)*100</f>
        <v>-1.5580736543909346</v>
      </c>
      <c r="I7" s="79">
        <f>(C7/B7-1)*100</f>
        <v>-0.09592326139088447</v>
      </c>
      <c r="J7" s="79">
        <f>(D7/C7-1)*100</f>
        <v>0.1440230436869916</v>
      </c>
      <c r="K7" s="79">
        <f>(E7/D7-1)*100</f>
        <v>-0.910834132310645</v>
      </c>
      <c r="L7" s="79">
        <f>(F7/E7-1)*100</f>
        <v>0.38703434929849845</v>
      </c>
      <c r="M7" s="79">
        <f>(G7/F7-1)*100</f>
        <v>-4.433734939759038</v>
      </c>
      <c r="N7" s="62">
        <f aca="true" t="shared" si="0" ref="N7:S7">B7/B5*100</f>
        <v>99.28571428571429</v>
      </c>
      <c r="O7" s="62">
        <f t="shared" si="0"/>
        <v>97.97742238946378</v>
      </c>
      <c r="P7" s="62">
        <f t="shared" si="0"/>
        <v>98.90943575154103</v>
      </c>
      <c r="Q7" s="62">
        <f t="shared" si="0"/>
        <v>98.05502846299811</v>
      </c>
      <c r="R7" s="62">
        <f t="shared" si="0"/>
        <v>100.3384912959381</v>
      </c>
      <c r="S7" s="63">
        <f t="shared" si="0"/>
        <v>97.58858267716536</v>
      </c>
      <c r="T7" s="76">
        <v>2118</v>
      </c>
    </row>
    <row r="8" spans="1:20" s="4" customFormat="1" ht="18.75" customHeight="1">
      <c r="A8" s="18" t="s">
        <v>57</v>
      </c>
      <c r="B8" s="43">
        <v>1959</v>
      </c>
      <c r="C8" s="43">
        <v>2010</v>
      </c>
      <c r="D8" s="43">
        <v>1942</v>
      </c>
      <c r="E8" s="43">
        <v>1942</v>
      </c>
      <c r="F8" s="43">
        <v>1874</v>
      </c>
      <c r="G8" s="43">
        <v>1875</v>
      </c>
      <c r="H8" s="79">
        <f aca="true" t="shared" si="1" ref="H8:H17">(B8/T8-1)*100</f>
        <v>1.7133956386292892</v>
      </c>
      <c r="I8" s="79">
        <f aca="true" t="shared" si="2" ref="I8:M17">(C8/B8-1)*100</f>
        <v>2.6033690658499253</v>
      </c>
      <c r="J8" s="79">
        <f t="shared" si="2"/>
        <v>-3.383084577114426</v>
      </c>
      <c r="K8" s="79">
        <f t="shared" si="2"/>
        <v>0</v>
      </c>
      <c r="L8" s="79">
        <f t="shared" si="2"/>
        <v>-3.501544799176104</v>
      </c>
      <c r="M8" s="79">
        <f t="shared" si="2"/>
        <v>0.05336179295625243</v>
      </c>
      <c r="N8" s="62">
        <f aca="true" t="shared" si="3" ref="N8:S8">B8/B5*100</f>
        <v>93.28571428571428</v>
      </c>
      <c r="O8" s="62">
        <f t="shared" si="3"/>
        <v>94.54374412041392</v>
      </c>
      <c r="P8" s="62">
        <f t="shared" si="3"/>
        <v>92.08155523944997</v>
      </c>
      <c r="Q8" s="62">
        <f t="shared" si="3"/>
        <v>92.12523719165085</v>
      </c>
      <c r="R8" s="62">
        <f t="shared" si="3"/>
        <v>90.61895551257253</v>
      </c>
      <c r="S8" s="63">
        <f t="shared" si="3"/>
        <v>92.2736220472441</v>
      </c>
      <c r="T8" s="76">
        <v>1926</v>
      </c>
    </row>
    <row r="9" spans="1:20" s="4" customFormat="1" ht="18.75" customHeight="1">
      <c r="A9" s="18" t="s">
        <v>58</v>
      </c>
      <c r="B9" s="43">
        <v>1914</v>
      </c>
      <c r="C9" s="43">
        <v>1932</v>
      </c>
      <c r="D9" s="43">
        <v>1914</v>
      </c>
      <c r="E9" s="43">
        <v>1927</v>
      </c>
      <c r="F9" s="43">
        <v>1879</v>
      </c>
      <c r="G9" s="43">
        <v>1860</v>
      </c>
      <c r="H9" s="79">
        <f t="shared" si="1"/>
        <v>-0.519750519750517</v>
      </c>
      <c r="I9" s="79">
        <f t="shared" si="2"/>
        <v>0.940438871473348</v>
      </c>
      <c r="J9" s="79">
        <f t="shared" si="2"/>
        <v>-0.9316770186335366</v>
      </c>
      <c r="K9" s="79">
        <f t="shared" si="2"/>
        <v>0.6792058516196464</v>
      </c>
      <c r="L9" s="79">
        <f t="shared" si="2"/>
        <v>-2.4909185262065425</v>
      </c>
      <c r="M9" s="79">
        <f t="shared" si="2"/>
        <v>-1.0111761575306022</v>
      </c>
      <c r="N9" s="62">
        <f aca="true" t="shared" si="4" ref="N9:S9">B9/B5*100</f>
        <v>91.14285714285715</v>
      </c>
      <c r="O9" s="62">
        <f t="shared" si="4"/>
        <v>90.87488240827845</v>
      </c>
      <c r="P9" s="62">
        <f t="shared" si="4"/>
        <v>90.75391180654339</v>
      </c>
      <c r="Q9" s="62">
        <f t="shared" si="4"/>
        <v>91.41366223908919</v>
      </c>
      <c r="R9" s="62">
        <f t="shared" si="4"/>
        <v>90.86073500967117</v>
      </c>
      <c r="S9" s="63">
        <f t="shared" si="4"/>
        <v>91.53543307086615</v>
      </c>
      <c r="T9" s="76">
        <v>1924</v>
      </c>
    </row>
    <row r="10" spans="1:20" s="4" customFormat="1" ht="18.75" customHeight="1">
      <c r="A10" s="18" t="s">
        <v>59</v>
      </c>
      <c r="B10" s="43">
        <v>2245</v>
      </c>
      <c r="C10" s="43">
        <v>2259</v>
      </c>
      <c r="D10" s="43">
        <v>2200</v>
      </c>
      <c r="E10" s="43">
        <v>2207</v>
      </c>
      <c r="F10" s="43">
        <v>2155</v>
      </c>
      <c r="G10" s="43">
        <v>2139</v>
      </c>
      <c r="H10" s="79">
        <f t="shared" si="1"/>
        <v>0.17849174475681462</v>
      </c>
      <c r="I10" s="79">
        <f t="shared" si="2"/>
        <v>0.6236080178173786</v>
      </c>
      <c r="J10" s="79">
        <f t="shared" si="2"/>
        <v>-2.6117751217352825</v>
      </c>
      <c r="K10" s="79">
        <f t="shared" si="2"/>
        <v>0.31818181818181746</v>
      </c>
      <c r="L10" s="79">
        <f t="shared" si="2"/>
        <v>-2.3561395559583143</v>
      </c>
      <c r="M10" s="79">
        <f t="shared" si="2"/>
        <v>-0.7424593967517379</v>
      </c>
      <c r="N10" s="62">
        <f aca="true" t="shared" si="5" ref="N10:S10">B10/B5*100</f>
        <v>106.9047619047619</v>
      </c>
      <c r="O10" s="62">
        <f t="shared" si="5"/>
        <v>106.25587958607714</v>
      </c>
      <c r="P10" s="62">
        <f t="shared" si="5"/>
        <v>104.31484115694643</v>
      </c>
      <c r="Q10" s="62">
        <f t="shared" si="5"/>
        <v>104.69639468690701</v>
      </c>
      <c r="R10" s="62">
        <f t="shared" si="5"/>
        <v>104.20696324951643</v>
      </c>
      <c r="S10" s="63">
        <f t="shared" si="5"/>
        <v>105.26574803149606</v>
      </c>
      <c r="T10" s="76">
        <v>2241</v>
      </c>
    </row>
    <row r="11" spans="1:20" s="4" customFormat="1" ht="18.75" customHeight="1">
      <c r="A11" s="18" t="s">
        <v>60</v>
      </c>
      <c r="B11" s="43">
        <v>2334</v>
      </c>
      <c r="C11" s="43">
        <v>2320</v>
      </c>
      <c r="D11" s="43">
        <v>2323</v>
      </c>
      <c r="E11" s="43">
        <v>2328</v>
      </c>
      <c r="F11" s="43">
        <v>2243</v>
      </c>
      <c r="G11" s="43">
        <v>2179</v>
      </c>
      <c r="H11" s="79">
        <f t="shared" si="1"/>
        <v>0.690250215703192</v>
      </c>
      <c r="I11" s="79">
        <f t="shared" si="2"/>
        <v>-0.5998286203941716</v>
      </c>
      <c r="J11" s="79">
        <f t="shared" si="2"/>
        <v>0.1293103448275934</v>
      </c>
      <c r="K11" s="79">
        <f t="shared" si="2"/>
        <v>0.21523891519585892</v>
      </c>
      <c r="L11" s="79">
        <f t="shared" si="2"/>
        <v>-3.6512027491408916</v>
      </c>
      <c r="M11" s="79">
        <f t="shared" si="2"/>
        <v>-2.8533214444939836</v>
      </c>
      <c r="N11" s="62">
        <f aca="true" t="shared" si="6" ref="N11:S11">B11/B5*100</f>
        <v>111.14285714285714</v>
      </c>
      <c r="O11" s="62">
        <f t="shared" si="6"/>
        <v>109.12511759172155</v>
      </c>
      <c r="P11" s="62">
        <f t="shared" si="6"/>
        <v>110.14698909435752</v>
      </c>
      <c r="Q11" s="62">
        <f t="shared" si="6"/>
        <v>110.43643263757114</v>
      </c>
      <c r="R11" s="62">
        <f t="shared" si="6"/>
        <v>108.46228239845261</v>
      </c>
      <c r="S11" s="63">
        <f t="shared" si="6"/>
        <v>107.23425196850394</v>
      </c>
      <c r="T11" s="76">
        <v>2318</v>
      </c>
    </row>
    <row r="12" spans="1:20" s="4" customFormat="1" ht="18.75" customHeight="1">
      <c r="A12" s="18" t="s">
        <v>61</v>
      </c>
      <c r="B12" s="43">
        <v>2244</v>
      </c>
      <c r="C12" s="43">
        <v>2251</v>
      </c>
      <c r="D12" s="43">
        <v>2210</v>
      </c>
      <c r="E12" s="43">
        <v>2202</v>
      </c>
      <c r="F12" s="43">
        <v>2113</v>
      </c>
      <c r="G12" s="43">
        <v>2131</v>
      </c>
      <c r="H12" s="79">
        <f t="shared" si="1"/>
        <v>0.5376344086021501</v>
      </c>
      <c r="I12" s="79">
        <f t="shared" si="2"/>
        <v>0.3119429590017875</v>
      </c>
      <c r="J12" s="79">
        <f t="shared" si="2"/>
        <v>-1.8214127054642426</v>
      </c>
      <c r="K12" s="79">
        <f t="shared" si="2"/>
        <v>-0.36199095022624306</v>
      </c>
      <c r="L12" s="79">
        <f t="shared" si="2"/>
        <v>-4.041780199818346</v>
      </c>
      <c r="M12" s="79">
        <f t="shared" si="2"/>
        <v>0.8518693800283916</v>
      </c>
      <c r="N12" s="62">
        <f aca="true" t="shared" si="7" ref="N12:S12">B12/B5*100</f>
        <v>106.85714285714285</v>
      </c>
      <c r="O12" s="62">
        <f t="shared" si="7"/>
        <v>105.87958607714016</v>
      </c>
      <c r="P12" s="62">
        <f t="shared" si="7"/>
        <v>104.78899952584165</v>
      </c>
      <c r="Q12" s="62">
        <f t="shared" si="7"/>
        <v>104.45920303605314</v>
      </c>
      <c r="R12" s="62">
        <f t="shared" si="7"/>
        <v>102.17601547388782</v>
      </c>
      <c r="S12" s="63">
        <f t="shared" si="7"/>
        <v>104.87204724409449</v>
      </c>
      <c r="T12" s="76">
        <v>2232</v>
      </c>
    </row>
    <row r="13" spans="1:20" s="4" customFormat="1" ht="18.75" customHeight="1">
      <c r="A13" s="18" t="s">
        <v>62</v>
      </c>
      <c r="B13" s="43">
        <v>2500</v>
      </c>
      <c r="C13" s="43">
        <v>2531</v>
      </c>
      <c r="D13" s="43">
        <v>2469</v>
      </c>
      <c r="E13" s="43">
        <v>2463</v>
      </c>
      <c r="F13" s="43">
        <v>2419</v>
      </c>
      <c r="G13" s="43">
        <v>2437</v>
      </c>
      <c r="H13" s="79">
        <f t="shared" si="1"/>
        <v>-1.3028030003947921</v>
      </c>
      <c r="I13" s="79">
        <f t="shared" si="2"/>
        <v>1.2399999999999967</v>
      </c>
      <c r="J13" s="79">
        <f t="shared" si="2"/>
        <v>-2.4496246542868416</v>
      </c>
      <c r="K13" s="79">
        <f t="shared" si="2"/>
        <v>-0.2430133657351119</v>
      </c>
      <c r="L13" s="79">
        <f t="shared" si="2"/>
        <v>-1.786439301664633</v>
      </c>
      <c r="M13" s="79">
        <f t="shared" si="2"/>
        <v>0.744109136006621</v>
      </c>
      <c r="N13" s="62">
        <f aca="true" t="shared" si="8" ref="N13:S13">B13/B5*100</f>
        <v>119.04761904761905</v>
      </c>
      <c r="O13" s="62">
        <f t="shared" si="8"/>
        <v>119.04985888993416</v>
      </c>
      <c r="P13" s="62">
        <f t="shared" si="8"/>
        <v>117.0697012802276</v>
      </c>
      <c r="Q13" s="62">
        <f t="shared" si="8"/>
        <v>116.84060721062619</v>
      </c>
      <c r="R13" s="62">
        <f t="shared" si="8"/>
        <v>116.97292069632495</v>
      </c>
      <c r="S13" s="63">
        <f t="shared" si="8"/>
        <v>119.93110236220473</v>
      </c>
      <c r="T13" s="76">
        <v>2533</v>
      </c>
    </row>
    <row r="14" spans="1:20" s="4" customFormat="1" ht="18.75" customHeight="1">
      <c r="A14" s="18" t="s">
        <v>63</v>
      </c>
      <c r="B14" s="43">
        <v>2065</v>
      </c>
      <c r="C14" s="43">
        <v>2137</v>
      </c>
      <c r="D14" s="43">
        <v>2145</v>
      </c>
      <c r="E14" s="43">
        <v>2082</v>
      </c>
      <c r="F14" s="43">
        <v>2065</v>
      </c>
      <c r="G14" s="43">
        <v>1966</v>
      </c>
      <c r="H14" s="79">
        <f t="shared" si="1"/>
        <v>-0.04840271055178702</v>
      </c>
      <c r="I14" s="79">
        <f t="shared" si="2"/>
        <v>3.4866828087167123</v>
      </c>
      <c r="J14" s="79">
        <f t="shared" si="2"/>
        <v>0.3743565746373356</v>
      </c>
      <c r="K14" s="79">
        <f t="shared" si="2"/>
        <v>-2.9370629370629397</v>
      </c>
      <c r="L14" s="79">
        <f t="shared" si="2"/>
        <v>-0.8165225744476423</v>
      </c>
      <c r="M14" s="79">
        <f t="shared" si="2"/>
        <v>-4.794188861985472</v>
      </c>
      <c r="N14" s="62">
        <f aca="true" t="shared" si="9" ref="N14:S14">B14/B5*100</f>
        <v>98.33333333333333</v>
      </c>
      <c r="O14" s="62">
        <f t="shared" si="9"/>
        <v>100.51740357478833</v>
      </c>
      <c r="P14" s="62">
        <f t="shared" si="9"/>
        <v>101.70697012802276</v>
      </c>
      <c r="Q14" s="62">
        <f t="shared" si="9"/>
        <v>98.76660341555977</v>
      </c>
      <c r="R14" s="62">
        <f t="shared" si="9"/>
        <v>99.85493230174082</v>
      </c>
      <c r="S14" s="63">
        <f t="shared" si="9"/>
        <v>96.75196850393701</v>
      </c>
      <c r="T14" s="76">
        <v>2066</v>
      </c>
    </row>
    <row r="15" spans="1:20" s="4" customFormat="1" ht="18.75" customHeight="1">
      <c r="A15" s="18" t="s">
        <v>64</v>
      </c>
      <c r="B15" s="43">
        <v>1908</v>
      </c>
      <c r="C15" s="43">
        <v>1969</v>
      </c>
      <c r="D15" s="43">
        <v>1940</v>
      </c>
      <c r="E15" s="43">
        <v>1939</v>
      </c>
      <c r="F15" s="43">
        <v>1895</v>
      </c>
      <c r="G15" s="43">
        <v>1892</v>
      </c>
      <c r="H15" s="79">
        <f t="shared" si="1"/>
        <v>1.760000000000006</v>
      </c>
      <c r="I15" s="79">
        <f t="shared" si="2"/>
        <v>3.197064989517817</v>
      </c>
      <c r="J15" s="79">
        <f t="shared" si="2"/>
        <v>-1.472828847130525</v>
      </c>
      <c r="K15" s="79">
        <f t="shared" si="2"/>
        <v>-0.051546391752577136</v>
      </c>
      <c r="L15" s="79">
        <f t="shared" si="2"/>
        <v>-2.2692109334708666</v>
      </c>
      <c r="M15" s="79">
        <f t="shared" si="2"/>
        <v>-0.15831134564643357</v>
      </c>
      <c r="N15" s="62">
        <f aca="true" t="shared" si="10" ref="N15:S15">B15/B5*100</f>
        <v>90.85714285714286</v>
      </c>
      <c r="O15" s="62">
        <f t="shared" si="10"/>
        <v>92.61523988711194</v>
      </c>
      <c r="P15" s="62">
        <f t="shared" si="10"/>
        <v>91.98672356567094</v>
      </c>
      <c r="Q15" s="62">
        <f t="shared" si="10"/>
        <v>91.98292220113852</v>
      </c>
      <c r="R15" s="62">
        <f t="shared" si="10"/>
        <v>91.63442940038685</v>
      </c>
      <c r="S15" s="63">
        <f t="shared" si="10"/>
        <v>93.11023622047244</v>
      </c>
      <c r="T15" s="76">
        <v>1875</v>
      </c>
    </row>
    <row r="16" spans="1:20" s="70" customFormat="1" ht="18.75" customHeight="1">
      <c r="A16" s="18" t="s">
        <v>65</v>
      </c>
      <c r="B16" s="43">
        <v>2111</v>
      </c>
      <c r="C16" s="43">
        <v>2145</v>
      </c>
      <c r="D16" s="43">
        <v>2109</v>
      </c>
      <c r="E16" s="43">
        <v>2111</v>
      </c>
      <c r="F16" s="43">
        <v>2051</v>
      </c>
      <c r="G16" s="43">
        <v>2022</v>
      </c>
      <c r="H16" s="79">
        <f t="shared" si="1"/>
        <v>-0.047348484848486194</v>
      </c>
      <c r="I16" s="79">
        <f t="shared" si="2"/>
        <v>1.6106110847939448</v>
      </c>
      <c r="J16" s="79">
        <f t="shared" si="2"/>
        <v>-1.6783216783216814</v>
      </c>
      <c r="K16" s="79">
        <f t="shared" si="2"/>
        <v>0.0948316737790389</v>
      </c>
      <c r="L16" s="79">
        <f t="shared" si="2"/>
        <v>-2.842254855518711</v>
      </c>
      <c r="M16" s="79">
        <f t="shared" si="2"/>
        <v>-1.4139444173573823</v>
      </c>
      <c r="N16" s="62">
        <f aca="true" t="shared" si="11" ref="N16:S16">B16/B5*100</f>
        <v>100.52380952380953</v>
      </c>
      <c r="O16" s="62">
        <f t="shared" si="11"/>
        <v>100.89369708372531</v>
      </c>
      <c r="P16" s="62">
        <f t="shared" si="11"/>
        <v>100</v>
      </c>
      <c r="Q16" s="62">
        <f t="shared" si="11"/>
        <v>100.14231499051233</v>
      </c>
      <c r="R16" s="62">
        <f t="shared" si="11"/>
        <v>99.1779497098646</v>
      </c>
      <c r="S16" s="63">
        <f t="shared" si="11"/>
        <v>99.50787401574803</v>
      </c>
      <c r="T16" s="76">
        <v>2112</v>
      </c>
    </row>
    <row r="17" spans="1:20" s="4" customFormat="1" ht="18.75" customHeight="1">
      <c r="A17" s="47" t="s">
        <v>74</v>
      </c>
      <c r="B17" s="48">
        <v>2106</v>
      </c>
      <c r="C17" s="48">
        <v>2153</v>
      </c>
      <c r="D17" s="48">
        <v>2124</v>
      </c>
      <c r="E17" s="48">
        <v>2160</v>
      </c>
      <c r="F17" s="48">
        <v>2136</v>
      </c>
      <c r="G17" s="48">
        <v>2100</v>
      </c>
      <c r="H17" s="80">
        <f t="shared" si="1"/>
        <v>0.28571428571428914</v>
      </c>
      <c r="I17" s="80">
        <f t="shared" si="2"/>
        <v>2.2317188983855596</v>
      </c>
      <c r="J17" s="80">
        <f t="shared" si="2"/>
        <v>-1.3469577333952598</v>
      </c>
      <c r="K17" s="80">
        <f t="shared" si="2"/>
        <v>1.6949152542372836</v>
      </c>
      <c r="L17" s="80">
        <f t="shared" si="2"/>
        <v>-1.1111111111111072</v>
      </c>
      <c r="M17" s="80">
        <f t="shared" si="2"/>
        <v>-1.6853932584269704</v>
      </c>
      <c r="N17" s="64">
        <f aca="true" t="shared" si="12" ref="N17:S17">B17/B5*100</f>
        <v>100.28571428571429</v>
      </c>
      <c r="O17" s="64">
        <f t="shared" si="12"/>
        <v>101.26999059266228</v>
      </c>
      <c r="P17" s="64">
        <f t="shared" si="12"/>
        <v>100.71123755334281</v>
      </c>
      <c r="Q17" s="64">
        <f t="shared" si="12"/>
        <v>102.46679316888046</v>
      </c>
      <c r="R17" s="64">
        <f t="shared" si="12"/>
        <v>103.28820116054158</v>
      </c>
      <c r="S17" s="65">
        <f t="shared" si="12"/>
        <v>103.34645669291338</v>
      </c>
      <c r="T17" s="76">
        <v>2100</v>
      </c>
    </row>
    <row r="18" spans="1:19" s="4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/>
      <c r="O18" s="6"/>
      <c r="P18" s="92" t="s">
        <v>38</v>
      </c>
      <c r="Q18" s="111"/>
      <c r="R18" s="111"/>
      <c r="S18" s="111"/>
    </row>
  </sheetData>
  <mergeCells count="7">
    <mergeCell ref="P18:S18"/>
    <mergeCell ref="A1:G1"/>
    <mergeCell ref="H1:M1"/>
    <mergeCell ref="A3:A4"/>
    <mergeCell ref="H3:M3"/>
    <mergeCell ref="N3:S3"/>
    <mergeCell ref="B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島袋</cp:lastModifiedBy>
  <cp:lastPrinted>2006-03-08T00:25:50Z</cp:lastPrinted>
  <dcterms:created xsi:type="dcterms:W3CDTF">2005-03-03T02:48:19Z</dcterms:created>
  <dcterms:modified xsi:type="dcterms:W3CDTF">2006-04-14T12:17:17Z</dcterms:modified>
  <cp:category/>
  <cp:version/>
  <cp:contentType/>
  <cp:contentStatus/>
</cp:coreProperties>
</file>