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45.6\StarOffice_各課キャビネット\企画部\企画部_財政課\財政課専用キャビネッ\■06.【庶務担当用フォルダ】\○財政公表(市報・ホームページ）\③ホームページ\R5\①未_当初予算\②地方消費税交付金（社会保障財源分）\"/>
    </mc:Choice>
  </mc:AlternateContent>
  <bookViews>
    <workbookView xWindow="360" yWindow="105" windowWidth="19395" windowHeight="7380" firstSheet="3" activeTab="10"/>
  </bookViews>
  <sheets>
    <sheet name="H27" sheetId="1" r:id="rId1"/>
    <sheet name="H28" sheetId="2" r:id="rId2"/>
    <sheet name="H29" sheetId="3" r:id="rId3"/>
    <sheet name="H30" sheetId="4" r:id="rId4"/>
    <sheet name="R2決算" sheetId="6" r:id="rId5"/>
    <sheet name="R4当初" sheetId="5" r:id="rId6"/>
    <sheet name="R4当初（２）" sheetId="7" r:id="rId7"/>
    <sheet name="R3決算" sheetId="9" r:id="rId8"/>
    <sheet name="R5当初" sheetId="8" r:id="rId9"/>
    <sheet name="R4決算 " sheetId="10" r:id="rId10"/>
    <sheet name="R6当初 " sheetId="12" r:id="rId11"/>
  </sheets>
  <definedNames>
    <definedName name="_xlnm.Print_Area" localSheetId="4">'R2決算'!$A$1:$J$40</definedName>
    <definedName name="_xlnm.Print_Area" localSheetId="7">'R3決算'!$A$1:$J$40</definedName>
    <definedName name="_xlnm.Print_Area" localSheetId="9">'R4決算 '!$A$1:$J$40</definedName>
    <definedName name="_xlnm.Print_Area" localSheetId="5">'R4当初'!$A$1:$I$38</definedName>
    <definedName name="_xlnm.Print_Area" localSheetId="6">'R4当初（２）'!$A$1:$J$40</definedName>
    <definedName name="_xlnm.Print_Area" localSheetId="8">'R5当初'!$A$1:$J$40</definedName>
    <definedName name="_xlnm.Print_Area" localSheetId="10">'R6当初 '!$A$1:$J$40</definedName>
  </definedNames>
  <calcPr calcId="162913"/>
</workbook>
</file>

<file path=xl/calcChain.xml><?xml version="1.0" encoding="utf-8"?>
<calcChain xmlns="http://schemas.openxmlformats.org/spreadsheetml/2006/main">
  <c r="I21" i="12" l="1"/>
  <c r="E13" i="12" l="1"/>
  <c r="I22" i="12"/>
  <c r="H38" i="12"/>
  <c r="G38" i="12"/>
  <c r="E38" i="12"/>
  <c r="D38" i="12"/>
  <c r="I35" i="12"/>
  <c r="I38" i="12" s="1"/>
  <c r="H34" i="12"/>
  <c r="G34" i="12"/>
  <c r="E34" i="12"/>
  <c r="D34" i="12"/>
  <c r="I31" i="12"/>
  <c r="I30" i="12"/>
  <c r="I29" i="12"/>
  <c r="I34" i="12" s="1"/>
  <c r="G28" i="12"/>
  <c r="G39" i="12" s="1"/>
  <c r="F28" i="12"/>
  <c r="F39" i="12" s="1"/>
  <c r="E28" i="12"/>
  <c r="E39" i="12" s="1"/>
  <c r="D28" i="12"/>
  <c r="D39" i="12" s="1"/>
  <c r="I27" i="12"/>
  <c r="I26" i="12"/>
  <c r="I25" i="12"/>
  <c r="I24" i="12"/>
  <c r="I23" i="12"/>
  <c r="H28" i="12"/>
  <c r="H39" i="12" s="1"/>
  <c r="I20" i="12"/>
  <c r="E9" i="12" l="1"/>
  <c r="I28" i="12"/>
  <c r="I39" i="12" s="1"/>
  <c r="E13" i="10"/>
  <c r="E9" i="10"/>
  <c r="E22" i="10" l="1"/>
  <c r="E21" i="10"/>
  <c r="I38" i="10"/>
  <c r="H38" i="10"/>
  <c r="G38" i="10"/>
  <c r="E38" i="10"/>
  <c r="D38" i="10"/>
  <c r="I35" i="10"/>
  <c r="H34" i="10"/>
  <c r="G34" i="10"/>
  <c r="E34" i="10"/>
  <c r="D34" i="10"/>
  <c r="I31" i="10"/>
  <c r="I30" i="10"/>
  <c r="I34" i="10" s="1"/>
  <c r="I29" i="10"/>
  <c r="K28" i="10"/>
  <c r="H28" i="10"/>
  <c r="H39" i="10" s="1"/>
  <c r="F28" i="10"/>
  <c r="F39" i="10" s="1"/>
  <c r="D28" i="10"/>
  <c r="D39" i="10" s="1"/>
  <c r="I27" i="10"/>
  <c r="I26" i="10"/>
  <c r="I25" i="10"/>
  <c r="I24" i="10"/>
  <c r="I23" i="10"/>
  <c r="M22" i="10"/>
  <c r="G22" i="10" s="1"/>
  <c r="I22" i="10" s="1"/>
  <c r="M21" i="10"/>
  <c r="G21" i="10" s="1"/>
  <c r="I20" i="10"/>
  <c r="I21" i="10" l="1"/>
  <c r="I28" i="10" s="1"/>
  <c r="I39" i="10" s="1"/>
  <c r="G28" i="10"/>
  <c r="E28" i="10"/>
  <c r="E39" i="10" s="1"/>
  <c r="I22" i="9"/>
  <c r="I21" i="9"/>
  <c r="E22" i="9"/>
  <c r="E21" i="9"/>
  <c r="K21" i="9"/>
  <c r="H38" i="9"/>
  <c r="G38" i="9"/>
  <c r="E38" i="9"/>
  <c r="D38" i="9"/>
  <c r="I35" i="9"/>
  <c r="I38" i="9" s="1"/>
  <c r="H34" i="9"/>
  <c r="G34" i="9"/>
  <c r="E34" i="9"/>
  <c r="D34" i="9"/>
  <c r="I31" i="9"/>
  <c r="I30" i="9"/>
  <c r="I29" i="9"/>
  <c r="I34" i="9" s="1"/>
  <c r="K28" i="9"/>
  <c r="F28" i="9"/>
  <c r="F39" i="9" s="1"/>
  <c r="E28" i="9"/>
  <c r="E39" i="9" s="1"/>
  <c r="D28" i="9"/>
  <c r="D39" i="9" s="1"/>
  <c r="I27" i="9"/>
  <c r="I26" i="9"/>
  <c r="I25" i="9"/>
  <c r="I24" i="9"/>
  <c r="I23" i="9"/>
  <c r="M22" i="9"/>
  <c r="M21" i="9"/>
  <c r="G21" i="9" s="1"/>
  <c r="I20" i="9"/>
  <c r="L28" i="10" l="1"/>
  <c r="M28" i="10" s="1"/>
  <c r="G39" i="10"/>
  <c r="E13" i="9"/>
  <c r="G22" i="9"/>
  <c r="G28" i="9"/>
  <c r="E9" i="9" s="1"/>
  <c r="L28" i="9" s="1"/>
  <c r="M28" i="9" s="1"/>
  <c r="G39" i="9"/>
  <c r="H28" i="9"/>
  <c r="H39" i="9" s="1"/>
  <c r="E9" i="8"/>
  <c r="H21" i="8"/>
  <c r="H22" i="8"/>
  <c r="G28" i="8"/>
  <c r="G39" i="8" s="1"/>
  <c r="H38" i="8"/>
  <c r="G38" i="8"/>
  <c r="E38" i="8"/>
  <c r="D38" i="8"/>
  <c r="I35" i="8"/>
  <c r="I38" i="8" s="1"/>
  <c r="H34" i="8"/>
  <c r="G34" i="8"/>
  <c r="E34" i="8"/>
  <c r="D34" i="8"/>
  <c r="I31" i="8"/>
  <c r="I30" i="8"/>
  <c r="I29" i="8"/>
  <c r="I34" i="8" s="1"/>
  <c r="H28" i="8"/>
  <c r="H39" i="8" s="1"/>
  <c r="F28" i="8"/>
  <c r="F39" i="8" s="1"/>
  <c r="E28" i="8"/>
  <c r="E39" i="8" s="1"/>
  <c r="D28" i="8"/>
  <c r="D39" i="8" s="1"/>
  <c r="I27" i="8"/>
  <c r="I26" i="8"/>
  <c r="I25" i="8"/>
  <c r="I24" i="8"/>
  <c r="I23" i="8"/>
  <c r="I22" i="8"/>
  <c r="I21" i="8"/>
  <c r="I20" i="8"/>
  <c r="I28" i="9" l="1"/>
  <c r="I39" i="9" s="1"/>
  <c r="E13" i="8"/>
  <c r="I28" i="8"/>
  <c r="I39" i="8" s="1"/>
  <c r="H38" i="7"/>
  <c r="G38" i="7"/>
  <c r="E38" i="7"/>
  <c r="D38" i="7"/>
  <c r="I35" i="7"/>
  <c r="I38" i="7" s="1"/>
  <c r="H34" i="7"/>
  <c r="G34" i="7"/>
  <c r="G39" i="7" s="1"/>
  <c r="E34" i="7"/>
  <c r="D34" i="7"/>
  <c r="I31" i="7"/>
  <c r="I30" i="7"/>
  <c r="I34" i="7" s="1"/>
  <c r="I29" i="7"/>
  <c r="G28" i="7"/>
  <c r="F28" i="7"/>
  <c r="F39" i="7" s="1"/>
  <c r="E28" i="7"/>
  <c r="D28" i="7"/>
  <c r="E13" i="7" s="1"/>
  <c r="I27" i="7"/>
  <c r="I26" i="7"/>
  <c r="I25" i="7"/>
  <c r="I24" i="7"/>
  <c r="I23" i="7"/>
  <c r="I22" i="7"/>
  <c r="I20" i="7"/>
  <c r="E39" i="7" l="1"/>
  <c r="D39" i="7"/>
  <c r="H28" i="7"/>
  <c r="H39" i="7" s="1"/>
  <c r="I21" i="7"/>
  <c r="I28" i="7" s="1"/>
  <c r="I39" i="7" s="1"/>
  <c r="H22" i="6"/>
  <c r="M22" i="6"/>
  <c r="M21" i="6"/>
  <c r="H21" i="6" s="1"/>
  <c r="L28" i="6"/>
  <c r="M28" i="6" s="1"/>
  <c r="K28" i="6"/>
  <c r="D28" i="6"/>
  <c r="E13" i="6" s="1"/>
  <c r="I27" i="5"/>
  <c r="I37" i="5"/>
  <c r="I33" i="5"/>
  <c r="G37" i="5"/>
  <c r="F37" i="5"/>
  <c r="F38" i="5"/>
  <c r="F27" i="5"/>
  <c r="I29" i="6"/>
  <c r="I30" i="6"/>
  <c r="I31" i="6"/>
  <c r="I35" i="6"/>
  <c r="I38" i="6" s="1"/>
  <c r="H38" i="6"/>
  <c r="G38" i="6"/>
  <c r="E38" i="6"/>
  <c r="D38" i="6"/>
  <c r="H34" i="6"/>
  <c r="G34" i="6"/>
  <c r="E34" i="6"/>
  <c r="D34" i="6"/>
  <c r="G28" i="6"/>
  <c r="F28" i="6"/>
  <c r="F39" i="6" s="1"/>
  <c r="E28" i="6"/>
  <c r="I27" i="6"/>
  <c r="I26" i="6"/>
  <c r="I25" i="6"/>
  <c r="I24" i="6"/>
  <c r="I23" i="6"/>
  <c r="I22" i="6"/>
  <c r="I20" i="6"/>
  <c r="I21" i="6" l="1"/>
  <c r="I28" i="6" s="1"/>
  <c r="H28" i="6"/>
  <c r="H39" i="6" s="1"/>
  <c r="E39" i="6"/>
  <c r="I34" i="6"/>
  <c r="G39" i="6"/>
  <c r="D39" i="6"/>
  <c r="I20" i="5"/>
  <c r="I39" i="6" l="1"/>
  <c r="H37" i="5"/>
  <c r="E37" i="5"/>
  <c r="D37" i="5"/>
  <c r="I34" i="5"/>
  <c r="H33" i="5"/>
  <c r="G33" i="5"/>
  <c r="G38" i="5" s="1"/>
  <c r="E33" i="5"/>
  <c r="D33" i="5"/>
  <c r="I30" i="5"/>
  <c r="I29" i="5"/>
  <c r="I28" i="5"/>
  <c r="H27" i="5"/>
  <c r="G27" i="5"/>
  <c r="E27" i="5"/>
  <c r="D27" i="5"/>
  <c r="D38" i="5" s="1"/>
  <c r="E12" i="5" s="1"/>
  <c r="I26" i="5"/>
  <c r="I25" i="5"/>
  <c r="I24" i="5"/>
  <c r="I23" i="5"/>
  <c r="I22" i="5"/>
  <c r="I21" i="5"/>
  <c r="I19" i="5"/>
  <c r="H38" i="5" l="1"/>
  <c r="E38" i="5"/>
  <c r="H38" i="4"/>
  <c r="G38" i="4"/>
  <c r="E38" i="4"/>
  <c r="D38" i="4"/>
  <c r="I35" i="4"/>
  <c r="I38" i="4" s="1"/>
  <c r="H34" i="4"/>
  <c r="G34" i="4"/>
  <c r="E34" i="4"/>
  <c r="D34" i="4"/>
  <c r="I31" i="4"/>
  <c r="I30" i="4"/>
  <c r="I29" i="4"/>
  <c r="H28" i="4"/>
  <c r="H39" i="4" s="1"/>
  <c r="G28" i="4"/>
  <c r="F28" i="4"/>
  <c r="F39" i="4" s="1"/>
  <c r="E28" i="4"/>
  <c r="I27" i="4"/>
  <c r="I26" i="4"/>
  <c r="I25" i="4"/>
  <c r="I24" i="4"/>
  <c r="I23" i="4"/>
  <c r="I22" i="4"/>
  <c r="I21" i="4"/>
  <c r="I38" i="5" l="1"/>
  <c r="G39" i="4"/>
  <c r="I34" i="4"/>
  <c r="E39" i="4"/>
  <c r="I38" i="3"/>
  <c r="H38" i="3"/>
  <c r="G38" i="3"/>
  <c r="E38" i="3"/>
  <c r="D38" i="3"/>
  <c r="I35" i="3"/>
  <c r="H34" i="3"/>
  <c r="G34" i="3"/>
  <c r="E34" i="3"/>
  <c r="D34" i="3"/>
  <c r="I31" i="3"/>
  <c r="I30" i="3"/>
  <c r="I29" i="3"/>
  <c r="H28" i="3"/>
  <c r="H39" i="3" s="1"/>
  <c r="G28" i="3"/>
  <c r="G39" i="3" s="1"/>
  <c r="F28" i="3"/>
  <c r="F39" i="3" s="1"/>
  <c r="E28" i="3"/>
  <c r="E39" i="3" s="1"/>
  <c r="D28" i="3"/>
  <c r="I27" i="3"/>
  <c r="I26" i="3"/>
  <c r="I25" i="3"/>
  <c r="I24" i="3"/>
  <c r="I23" i="3"/>
  <c r="I22" i="3"/>
  <c r="I21" i="3"/>
  <c r="I20" i="3"/>
  <c r="D39" i="3" l="1"/>
  <c r="I34" i="3"/>
  <c r="I28" i="3"/>
  <c r="I35" i="2"/>
  <c r="I30" i="2"/>
  <c r="I31" i="2"/>
  <c r="I29" i="2"/>
  <c r="I21" i="2"/>
  <c r="I22" i="2"/>
  <c r="I23" i="2"/>
  <c r="I24" i="2"/>
  <c r="I25" i="2"/>
  <c r="I26" i="2"/>
  <c r="I27" i="2"/>
  <c r="I20" i="2"/>
  <c r="I38" i="2"/>
  <c r="H38" i="2"/>
  <c r="G38" i="2"/>
  <c r="E38" i="2"/>
  <c r="D38" i="2"/>
  <c r="H34" i="2"/>
  <c r="G34" i="2"/>
  <c r="E34" i="2"/>
  <c r="D34" i="2"/>
  <c r="H28" i="2"/>
  <c r="H39" i="2" s="1"/>
  <c r="G28" i="2"/>
  <c r="G39" i="2" s="1"/>
  <c r="F28" i="2"/>
  <c r="F39" i="2" s="1"/>
  <c r="E28" i="2"/>
  <c r="D28" i="2"/>
  <c r="I39" i="3" l="1"/>
  <c r="D39" i="2"/>
  <c r="E39" i="2"/>
  <c r="I28" i="2"/>
  <c r="I34" i="2"/>
  <c r="F28" i="1"/>
  <c r="F39" i="1" s="1"/>
  <c r="I38" i="1"/>
  <c r="H38" i="1"/>
  <c r="G38" i="1"/>
  <c r="E38" i="1"/>
  <c r="D38" i="1"/>
  <c r="I34" i="1"/>
  <c r="H34" i="1"/>
  <c r="G34" i="1"/>
  <c r="E34" i="1"/>
  <c r="D34" i="1"/>
  <c r="I39" i="2" l="1"/>
  <c r="E28" i="1"/>
  <c r="E39" i="1" s="1"/>
  <c r="G28" i="1"/>
  <c r="G39" i="1" s="1"/>
  <c r="H28" i="1"/>
  <c r="H39" i="1" s="1"/>
  <c r="I28" i="1"/>
  <c r="I39" i="1" s="1"/>
  <c r="D28" i="1"/>
  <c r="D39" i="1" s="1"/>
  <c r="I20" i="4"/>
  <c r="I28" i="4" s="1"/>
  <c r="I39" i="4" s="1"/>
  <c r="D28" i="4"/>
  <c r="D39" i="4" s="1"/>
</calcChain>
</file>

<file path=xl/sharedStrings.xml><?xml version="1.0" encoding="utf-8"?>
<sst xmlns="http://schemas.openxmlformats.org/spreadsheetml/2006/main" count="455" uniqueCount="74">
  <si>
    <t>「平成２７年度宜野湾市一般会計予算書」　抜粋</t>
    <rPh sb="1" eb="3">
      <t>ヘイセイ</t>
    </rPh>
    <rPh sb="5" eb="7">
      <t>ネンド</t>
    </rPh>
    <rPh sb="7" eb="11">
      <t>ギノワンシ</t>
    </rPh>
    <rPh sb="11" eb="13">
      <t>イッパン</t>
    </rPh>
    <rPh sb="13" eb="15">
      <t>カイケイ</t>
    </rPh>
    <rPh sb="15" eb="17">
      <t>ヨサン</t>
    </rPh>
    <rPh sb="17" eb="18">
      <t>ショ</t>
    </rPh>
    <rPh sb="20" eb="22">
      <t>バッスイ</t>
    </rPh>
    <phoneticPr fontId="2"/>
  </si>
  <si>
    <t>社会保障財源化分の市町村交付金が充てられる社会保障４経費その他社会保障施策に要する経費</t>
    <rPh sb="0" eb="2">
      <t>シャカイ</t>
    </rPh>
    <rPh sb="2" eb="4">
      <t>ホショウ</t>
    </rPh>
    <rPh sb="4" eb="7">
      <t>ザイゲンカ</t>
    </rPh>
    <rPh sb="7" eb="8">
      <t>ブン</t>
    </rPh>
    <rPh sb="9" eb="12">
      <t>シチョウソン</t>
    </rPh>
    <rPh sb="12" eb="15">
      <t>コウフキン</t>
    </rPh>
    <rPh sb="16" eb="17">
      <t>ア</t>
    </rPh>
    <rPh sb="21" eb="23">
      <t>シャカイ</t>
    </rPh>
    <rPh sb="23" eb="25">
      <t>ホショウ</t>
    </rPh>
    <rPh sb="26" eb="28">
      <t>ケイヒ</t>
    </rPh>
    <rPh sb="30" eb="31">
      <t>タ</t>
    </rPh>
    <rPh sb="31" eb="33">
      <t>シャカイ</t>
    </rPh>
    <rPh sb="33" eb="35">
      <t>ホショウ</t>
    </rPh>
    <rPh sb="35" eb="37">
      <t>シサク</t>
    </rPh>
    <rPh sb="38" eb="39">
      <t>ヨウ</t>
    </rPh>
    <rPh sb="41" eb="43">
      <t>ケイヒ</t>
    </rPh>
    <phoneticPr fontId="2"/>
  </si>
  <si>
    <t>（歳入）</t>
    <rPh sb="1" eb="3">
      <t>サイニュウ</t>
    </rPh>
    <phoneticPr fontId="2"/>
  </si>
  <si>
    <t>・社会保障財源化分の市町村交付金</t>
    <rPh sb="1" eb="3">
      <t>シャカイ</t>
    </rPh>
    <rPh sb="3" eb="5">
      <t>ホショウ</t>
    </rPh>
    <rPh sb="5" eb="8">
      <t>ザイゲンカ</t>
    </rPh>
    <rPh sb="8" eb="9">
      <t>ブン</t>
    </rPh>
    <rPh sb="10" eb="13">
      <t>シチョウソン</t>
    </rPh>
    <rPh sb="13" eb="16">
      <t>コウフキン</t>
    </rPh>
    <phoneticPr fontId="2"/>
  </si>
  <si>
    <t>（歳出）</t>
    <rPh sb="1" eb="3">
      <t>サイシュツ</t>
    </rPh>
    <phoneticPr fontId="2"/>
  </si>
  <si>
    <t>・社会保障４経費その他社会保障施策に要する経費</t>
    <phoneticPr fontId="2"/>
  </si>
  <si>
    <t>【社会保障４経費その他社会保障施策に要する経費】</t>
    <phoneticPr fontId="2"/>
  </si>
  <si>
    <t>549,597千円</t>
    <rPh sb="7" eb="9">
      <t>センエン</t>
    </rPh>
    <phoneticPr fontId="2"/>
  </si>
  <si>
    <t>財源内訳</t>
    <rPh sb="0" eb="2">
      <t>ザイゲン</t>
    </rPh>
    <rPh sb="2" eb="4">
      <t>ウチワケ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</si>
  <si>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</si>
  <si>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</si>
  <si>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市債</t>
    <rPh sb="0" eb="2">
      <t>シサイ</t>
    </rPh>
    <phoneticPr fontId="2"/>
  </si>
  <si>
    <t>その他</t>
    <rPh sb="2" eb="3">
      <t>タ</t>
    </rPh>
    <phoneticPr fontId="2"/>
  </si>
  <si>
    <t>国（県）
支出金</t>
    <rPh sb="0" eb="1">
      <t>クニ</t>
    </rPh>
    <rPh sb="2" eb="3">
      <t>ケン</t>
    </rPh>
    <rPh sb="5" eb="7">
      <t>シシュツ</t>
    </rPh>
    <rPh sb="7" eb="8">
      <t>キン</t>
    </rPh>
    <phoneticPr fontId="2"/>
  </si>
  <si>
    <t>事　　　業　　　名</t>
    <rPh sb="0" eb="1">
      <t>コト</t>
    </rPh>
    <rPh sb="4" eb="5">
      <t>ギョウ</t>
    </rPh>
    <rPh sb="8" eb="9">
      <t>メイ</t>
    </rPh>
    <phoneticPr fontId="2"/>
  </si>
  <si>
    <t>社会福祉</t>
    <rPh sb="0" eb="2">
      <t>シャカイ</t>
    </rPh>
    <rPh sb="2" eb="4">
      <t>フクシ</t>
    </rPh>
    <phoneticPr fontId="2"/>
  </si>
  <si>
    <t>経　　費</t>
    <rPh sb="0" eb="1">
      <t>ヘ</t>
    </rPh>
    <rPh sb="3" eb="4">
      <t>ヒ</t>
    </rPh>
    <phoneticPr fontId="2"/>
  </si>
  <si>
    <t>社会保障財源化
市町村交付金</t>
    <rPh sb="0" eb="2">
      <t>シャカイ</t>
    </rPh>
    <rPh sb="2" eb="4">
      <t>ホショウ</t>
    </rPh>
    <rPh sb="4" eb="7">
      <t>ザイゲンカ</t>
    </rPh>
    <rPh sb="8" eb="11">
      <t>シチョウソン</t>
    </rPh>
    <rPh sb="11" eb="14">
      <t>コウフキン</t>
    </rPh>
    <phoneticPr fontId="2"/>
  </si>
  <si>
    <t>（単位：千円）</t>
    <rPh sb="1" eb="3">
      <t>タンイ</t>
    </rPh>
    <rPh sb="4" eb="6">
      <t>センエン</t>
    </rPh>
    <phoneticPr fontId="2"/>
  </si>
  <si>
    <t>社会福祉総務</t>
    <rPh sb="0" eb="2">
      <t>シャカイ</t>
    </rPh>
    <rPh sb="2" eb="4">
      <t>フクシ</t>
    </rPh>
    <rPh sb="4" eb="6">
      <t>ソウム</t>
    </rPh>
    <phoneticPr fontId="2"/>
  </si>
  <si>
    <t>児童福祉</t>
    <rPh sb="0" eb="2">
      <t>ジドウ</t>
    </rPh>
    <rPh sb="2" eb="4">
      <t>フクシ</t>
    </rPh>
    <phoneticPr fontId="2"/>
  </si>
  <si>
    <t>生活保護</t>
    <rPh sb="0" eb="2">
      <t>セイカツ</t>
    </rPh>
    <rPh sb="2" eb="4">
      <t>ホゴ</t>
    </rPh>
    <phoneticPr fontId="2"/>
  </si>
  <si>
    <t>老人福祉</t>
    <rPh sb="0" eb="2">
      <t>ロウジン</t>
    </rPh>
    <rPh sb="2" eb="4">
      <t>フクシ</t>
    </rPh>
    <phoneticPr fontId="2"/>
  </si>
  <si>
    <t>身体障害者福祉</t>
    <rPh sb="0" eb="2">
      <t>シンタイ</t>
    </rPh>
    <rPh sb="2" eb="5">
      <t>ショウガイシャ</t>
    </rPh>
    <rPh sb="5" eb="7">
      <t>フクシ</t>
    </rPh>
    <phoneticPr fontId="2"/>
  </si>
  <si>
    <t>知的障害者福祉</t>
    <rPh sb="0" eb="2">
      <t>チテキ</t>
    </rPh>
    <rPh sb="2" eb="5">
      <t>ショウガイシャ</t>
    </rPh>
    <rPh sb="5" eb="7">
      <t>フクシ</t>
    </rPh>
    <phoneticPr fontId="2"/>
  </si>
  <si>
    <t>精神保健福祉</t>
    <rPh sb="0" eb="2">
      <t>セイシン</t>
    </rPh>
    <rPh sb="2" eb="4">
      <t>ホケン</t>
    </rPh>
    <rPh sb="4" eb="6">
      <t>フクシ</t>
    </rPh>
    <phoneticPr fontId="2"/>
  </si>
  <si>
    <t>障害者福祉</t>
    <rPh sb="0" eb="3">
      <t>ショウガイシャ</t>
    </rPh>
    <rPh sb="3" eb="5">
      <t>フクシ</t>
    </rPh>
    <phoneticPr fontId="2"/>
  </si>
  <si>
    <t>社会保険</t>
    <rPh sb="0" eb="2">
      <t>シャカイ</t>
    </rPh>
    <rPh sb="2" eb="4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</si>
  <si>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</si>
  <si>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介護保険</t>
    <rPh sb="0" eb="2">
      <t>カイゴ</t>
    </rPh>
    <rPh sb="2" eb="4">
      <t>ホケン</t>
    </rPh>
    <phoneticPr fontId="2"/>
  </si>
  <si>
    <t>国民年金</t>
    <rPh sb="0" eb="2">
      <t>コクミン</t>
    </rPh>
    <rPh sb="2" eb="4">
      <t>ネンキン</t>
    </rPh>
    <phoneticPr fontId="2"/>
  </si>
  <si>
    <t>保険衛生</t>
    <rPh sb="0" eb="2">
      <t>ホケン</t>
    </rPh>
    <rPh sb="2" eb="4">
      <t>エイセイ</t>
    </rPh>
    <phoneticPr fontId="2"/>
  </si>
  <si>
    <t>保健衛生</t>
    <rPh sb="0" eb="2">
      <t>ホケン</t>
    </rPh>
    <rPh sb="2" eb="4">
      <t>エイセイ</t>
    </rPh>
    <phoneticPr fontId="2"/>
  </si>
  <si>
    <t>総　　計</t>
    <rPh sb="0" eb="1">
      <t>ソウ</t>
    </rPh>
    <rPh sb="3" eb="4">
      <t>ハカリ</t>
    </rPh>
    <phoneticPr fontId="2"/>
  </si>
  <si>
    <t>小　　計</t>
    <rPh sb="0" eb="1">
      <t>ショウ</t>
    </rPh>
    <rPh sb="3" eb="4">
      <t>ハカリ</t>
    </rPh>
    <phoneticPr fontId="2"/>
  </si>
  <si>
    <t>33,779,786千円</t>
    <rPh sb="10" eb="12">
      <t>センエン</t>
    </rPh>
    <phoneticPr fontId="2"/>
  </si>
  <si>
    <t>「平成２８年度宜野湾市一般会計予算書」　抜粋</t>
    <rPh sb="1" eb="3">
      <t>ヘイセイ</t>
    </rPh>
    <rPh sb="5" eb="7">
      <t>ネンド</t>
    </rPh>
    <rPh sb="7" eb="11">
      <t>ギノワンシ</t>
    </rPh>
    <rPh sb="11" eb="13">
      <t>イッパン</t>
    </rPh>
    <rPh sb="13" eb="15">
      <t>カイケイ</t>
    </rPh>
    <rPh sb="15" eb="17">
      <t>ヨサン</t>
    </rPh>
    <rPh sb="17" eb="18">
      <t>ショ</t>
    </rPh>
    <rPh sb="20" eb="22">
      <t>バッスイ</t>
    </rPh>
    <phoneticPr fontId="2"/>
  </si>
  <si>
    <t>643,374千円</t>
    <rPh sb="7" eb="9">
      <t>センエン</t>
    </rPh>
    <phoneticPr fontId="2"/>
  </si>
  <si>
    <t>36,187,883千円</t>
    <rPh sb="10" eb="12">
      <t>センエン</t>
    </rPh>
    <phoneticPr fontId="2"/>
  </si>
  <si>
    <t>37,318,084千円</t>
    <rPh sb="10" eb="12">
      <t>センエン</t>
    </rPh>
    <phoneticPr fontId="2"/>
  </si>
  <si>
    <t>宜野湾市「予算に関する説明書」　抜粋</t>
    <rPh sb="0" eb="4">
      <t>ギノワンシ</t>
    </rPh>
    <rPh sb="5" eb="7">
      <t>ヨサン</t>
    </rPh>
    <rPh sb="8" eb="9">
      <t>カン</t>
    </rPh>
    <rPh sb="11" eb="14">
      <t>セツメイショ</t>
    </rPh>
    <rPh sb="16" eb="18">
      <t>バッスイ</t>
    </rPh>
    <phoneticPr fontId="2"/>
  </si>
  <si>
    <t>609,744千円</t>
    <rPh sb="7" eb="9">
      <t>センエン</t>
    </rPh>
    <phoneticPr fontId="2"/>
  </si>
  <si>
    <t>38,424,266千円</t>
    <rPh sb="10" eb="12">
      <t>センエン</t>
    </rPh>
    <phoneticPr fontId="2"/>
  </si>
  <si>
    <t>684,892千円</t>
    <rPh sb="7" eb="9">
      <t>センエン</t>
    </rPh>
    <phoneticPr fontId="2"/>
  </si>
  <si>
    <t>千円</t>
    <rPh sb="0" eb="2">
      <t>センエン</t>
    </rPh>
    <phoneticPr fontId="2"/>
  </si>
  <si>
    <t>宜野湾市における地方消費税の引き上げ分に係る収入（以下、社会保障財源交付金という）と社会保障関係経費を公表し、使途の明確化を図ります。</t>
    <phoneticPr fontId="2"/>
  </si>
  <si>
    <t>・社会保障財源交付金</t>
    <rPh sb="1" eb="3">
      <t>シャカイ</t>
    </rPh>
    <rPh sb="3" eb="5">
      <t>ホショウ</t>
    </rPh>
    <rPh sb="5" eb="7">
      <t>ザイゲン</t>
    </rPh>
    <rPh sb="7" eb="10">
      <t>コウフキン</t>
    </rPh>
    <phoneticPr fontId="2"/>
  </si>
  <si>
    <t>令和４年度当初予算</t>
    <phoneticPr fontId="2"/>
  </si>
  <si>
    <t>・社会保障財源交付金</t>
    <phoneticPr fontId="2"/>
  </si>
  <si>
    <t>R２当初</t>
    <rPh sb="2" eb="4">
      <t>トウショ</t>
    </rPh>
    <phoneticPr fontId="2"/>
  </si>
  <si>
    <t>上振れ分均等に配分</t>
    <rPh sb="0" eb="2">
      <t>ウワブ</t>
    </rPh>
    <rPh sb="3" eb="4">
      <t>ブン</t>
    </rPh>
    <rPh sb="4" eb="6">
      <t>キントウ</t>
    </rPh>
    <rPh sb="7" eb="9">
      <t>ハイブン</t>
    </rPh>
    <phoneticPr fontId="2"/>
  </si>
  <si>
    <t>合計</t>
    <rPh sb="0" eb="2">
      <t>ゴウケイ</t>
    </rPh>
    <phoneticPr fontId="2"/>
  </si>
  <si>
    <t>※一般財源等であり直接充当していないため、下記のとおり、左記表作成のため充当したこととする。</t>
    <rPh sb="1" eb="3">
      <t>イッパン</t>
    </rPh>
    <rPh sb="3" eb="5">
      <t>ザイゲン</t>
    </rPh>
    <rPh sb="5" eb="6">
      <t>トウ</t>
    </rPh>
    <rPh sb="9" eb="11">
      <t>チョクセツ</t>
    </rPh>
    <rPh sb="11" eb="13">
      <t>ジュウトウ</t>
    </rPh>
    <rPh sb="21" eb="23">
      <t>カキ</t>
    </rPh>
    <rPh sb="28" eb="30">
      <t>サキ</t>
    </rPh>
    <rPh sb="30" eb="31">
      <t>ヒョウ</t>
    </rPh>
    <rPh sb="31" eb="33">
      <t>サクセイ</t>
    </rPh>
    <rPh sb="36" eb="38">
      <t>ジュウトウ</t>
    </rPh>
    <phoneticPr fontId="2"/>
  </si>
  <si>
    <t>　（うち社会保障財源交付金充当事業費）</t>
    <rPh sb="4" eb="6">
      <t>シャカイ</t>
    </rPh>
    <rPh sb="6" eb="8">
      <t>ホショウ</t>
    </rPh>
    <rPh sb="8" eb="10">
      <t>ザイゲン</t>
    </rPh>
    <rPh sb="10" eb="13">
      <t>コウフキン</t>
    </rPh>
    <rPh sb="13" eb="15">
      <t>ジュウトウ</t>
    </rPh>
    <rPh sb="15" eb="17">
      <t>ジギョウ</t>
    </rPh>
    <rPh sb="17" eb="18">
      <t>ヒ</t>
    </rPh>
    <phoneticPr fontId="2"/>
  </si>
  <si>
    <t>社会保障財源
交付金</t>
    <rPh sb="0" eb="2">
      <t>シャカイ</t>
    </rPh>
    <rPh sb="2" eb="4">
      <t>ホショウ</t>
    </rPh>
    <rPh sb="4" eb="6">
      <t>ザイゲン</t>
    </rPh>
    <rPh sb="7" eb="10">
      <t>コウフキン</t>
    </rPh>
    <phoneticPr fontId="2"/>
  </si>
  <si>
    <t>※児童福祉費、生活保護費に係る扶助費の一般財源に充当しました。</t>
    <phoneticPr fontId="2"/>
  </si>
  <si>
    <t>令和２年度決算における充当は以下のとおりとなっています。（地方財政状況調査※普通会計決算ベース）</t>
    <rPh sb="0" eb="2">
      <t>レイワ</t>
    </rPh>
    <rPh sb="3" eb="5">
      <t>ネンド</t>
    </rPh>
    <rPh sb="5" eb="7">
      <t>ケッサン</t>
    </rPh>
    <rPh sb="11" eb="13">
      <t>ジュウトウ</t>
    </rPh>
    <rPh sb="14" eb="16">
      <t>イカ</t>
    </rPh>
    <phoneticPr fontId="2"/>
  </si>
  <si>
    <t>令和２年度決算における地方消費税交付金（社会保障財源化分）を充当した社会保障施策に要する経費について</t>
    <rPh sb="0" eb="2">
      <t>レイワ</t>
    </rPh>
    <rPh sb="3" eb="5">
      <t>ネンド</t>
    </rPh>
    <rPh sb="5" eb="7">
      <t>ケッサン</t>
    </rPh>
    <rPh sb="11" eb="16">
      <t>チホウショウヒゼイ</t>
    </rPh>
    <rPh sb="16" eb="19">
      <t>コウフキン</t>
    </rPh>
    <rPh sb="20" eb="22">
      <t>シャカイ</t>
    </rPh>
    <rPh sb="22" eb="24">
      <t>ホショウ</t>
    </rPh>
    <rPh sb="24" eb="27">
      <t>ザイゲンカ</t>
    </rPh>
    <rPh sb="27" eb="28">
      <t>ブン</t>
    </rPh>
    <rPh sb="30" eb="32">
      <t>ジュウトウ</t>
    </rPh>
    <rPh sb="34" eb="36">
      <t>シャカイ</t>
    </rPh>
    <rPh sb="36" eb="38">
      <t>ホショウ</t>
    </rPh>
    <rPh sb="38" eb="40">
      <t>シサク</t>
    </rPh>
    <rPh sb="41" eb="42">
      <t>ヨウ</t>
    </rPh>
    <rPh sb="44" eb="46">
      <t>ケイヒ</t>
    </rPh>
    <phoneticPr fontId="2"/>
  </si>
  <si>
    <t>宜野湾市における地方消費税の引き上げ分に係る収入（以下、社会保障財源交付金という）と社会保障関係経費を公表し使途の明確化を図ります。</t>
    <phoneticPr fontId="2"/>
  </si>
  <si>
    <t>令和４年度当初予算における地方消費税交付金（社会保障財源化分）を充当した社会保障施策に要する経費について</t>
    <rPh sb="0" eb="2">
      <t>レイワ</t>
    </rPh>
    <rPh sb="3" eb="5">
      <t>ネンド</t>
    </rPh>
    <rPh sb="5" eb="7">
      <t>トウショ</t>
    </rPh>
    <rPh sb="7" eb="9">
      <t>ヨサン</t>
    </rPh>
    <rPh sb="13" eb="18">
      <t>チホウショウヒゼイ</t>
    </rPh>
    <rPh sb="18" eb="21">
      <t>コウフキン</t>
    </rPh>
    <rPh sb="22" eb="24">
      <t>シャカイ</t>
    </rPh>
    <rPh sb="24" eb="26">
      <t>ホショウ</t>
    </rPh>
    <rPh sb="26" eb="29">
      <t>ザイゲンカ</t>
    </rPh>
    <rPh sb="29" eb="30">
      <t>ブン</t>
    </rPh>
    <rPh sb="32" eb="34">
      <t>ジュウトウ</t>
    </rPh>
    <rPh sb="36" eb="38">
      <t>シャカイ</t>
    </rPh>
    <rPh sb="38" eb="40">
      <t>ホショウ</t>
    </rPh>
    <rPh sb="40" eb="42">
      <t>シサク</t>
    </rPh>
    <rPh sb="43" eb="44">
      <t>ヨウ</t>
    </rPh>
    <rPh sb="46" eb="48">
      <t>ケイヒ</t>
    </rPh>
    <phoneticPr fontId="2"/>
  </si>
  <si>
    <t>令和４年度当初予算における充当は以下のとおりとなっています。</t>
    <rPh sb="0" eb="2">
      <t>レイワ</t>
    </rPh>
    <rPh sb="3" eb="5">
      <t>ネンド</t>
    </rPh>
    <rPh sb="5" eb="7">
      <t>トウショ</t>
    </rPh>
    <rPh sb="7" eb="9">
      <t>ヨサン</t>
    </rPh>
    <rPh sb="13" eb="15">
      <t>ジュウトウ</t>
    </rPh>
    <rPh sb="16" eb="18">
      <t>イカ</t>
    </rPh>
    <phoneticPr fontId="2"/>
  </si>
  <si>
    <t>※児童福祉費、生活保護費に係る扶助費に充てています。</t>
    <rPh sb="1" eb="3">
      <t>ジドウ</t>
    </rPh>
    <rPh sb="19" eb="20">
      <t>ア</t>
    </rPh>
    <phoneticPr fontId="2"/>
  </si>
  <si>
    <t>令和５年度当初予算における地方消費税交付金（社会保障財源化分）を充当した社会保障施策に要する経費について</t>
    <rPh sb="0" eb="2">
      <t>レイワ</t>
    </rPh>
    <rPh sb="3" eb="5">
      <t>ネンド</t>
    </rPh>
    <rPh sb="5" eb="7">
      <t>トウショ</t>
    </rPh>
    <rPh sb="7" eb="9">
      <t>ヨサン</t>
    </rPh>
    <rPh sb="13" eb="18">
      <t>チホウショウヒゼイ</t>
    </rPh>
    <rPh sb="18" eb="21">
      <t>コウフキン</t>
    </rPh>
    <rPh sb="22" eb="24">
      <t>シャカイ</t>
    </rPh>
    <rPh sb="24" eb="26">
      <t>ホショウ</t>
    </rPh>
    <rPh sb="26" eb="29">
      <t>ザイゲンカ</t>
    </rPh>
    <rPh sb="29" eb="30">
      <t>ブン</t>
    </rPh>
    <rPh sb="32" eb="34">
      <t>ジュウトウ</t>
    </rPh>
    <rPh sb="36" eb="38">
      <t>シャカイ</t>
    </rPh>
    <rPh sb="38" eb="40">
      <t>ホショウ</t>
    </rPh>
    <rPh sb="40" eb="42">
      <t>シサク</t>
    </rPh>
    <rPh sb="43" eb="44">
      <t>ヨウ</t>
    </rPh>
    <rPh sb="46" eb="48">
      <t>ケイヒ</t>
    </rPh>
    <phoneticPr fontId="2"/>
  </si>
  <si>
    <t>令和５年度当初予算における充当は以下のとおりとなっています。</t>
    <rPh sb="0" eb="2">
      <t>レイワ</t>
    </rPh>
    <rPh sb="3" eb="5">
      <t>ネンド</t>
    </rPh>
    <rPh sb="5" eb="7">
      <t>トウショ</t>
    </rPh>
    <rPh sb="7" eb="9">
      <t>ヨサン</t>
    </rPh>
    <rPh sb="13" eb="15">
      <t>ジュウトウ</t>
    </rPh>
    <rPh sb="16" eb="18">
      <t>イカ</t>
    </rPh>
    <phoneticPr fontId="2"/>
  </si>
  <si>
    <t>令和３年度決算における地方消費税交付金（社会保障財源化分）を充当した社会保障施策に要する経費について</t>
    <rPh sb="0" eb="2">
      <t>レイワ</t>
    </rPh>
    <rPh sb="3" eb="5">
      <t>ネンド</t>
    </rPh>
    <rPh sb="5" eb="7">
      <t>ケッサン</t>
    </rPh>
    <rPh sb="11" eb="16">
      <t>チホウショウヒゼイ</t>
    </rPh>
    <rPh sb="16" eb="19">
      <t>コウフキン</t>
    </rPh>
    <rPh sb="20" eb="22">
      <t>シャカイ</t>
    </rPh>
    <rPh sb="22" eb="24">
      <t>ホショウ</t>
    </rPh>
    <rPh sb="24" eb="27">
      <t>ザイゲンカ</t>
    </rPh>
    <rPh sb="27" eb="28">
      <t>ブン</t>
    </rPh>
    <rPh sb="30" eb="32">
      <t>ジュウトウ</t>
    </rPh>
    <rPh sb="34" eb="36">
      <t>シャカイ</t>
    </rPh>
    <rPh sb="36" eb="38">
      <t>ホショウ</t>
    </rPh>
    <rPh sb="38" eb="40">
      <t>シサク</t>
    </rPh>
    <rPh sb="41" eb="42">
      <t>ヨウ</t>
    </rPh>
    <rPh sb="44" eb="46">
      <t>ケイヒ</t>
    </rPh>
    <phoneticPr fontId="2"/>
  </si>
  <si>
    <t>令和３年度決算における充当は以下のとおりとなっています。（地方財政状況調査※普通会計決算ベース）</t>
    <rPh sb="0" eb="2">
      <t>レイワ</t>
    </rPh>
    <rPh sb="3" eb="5">
      <t>ネンド</t>
    </rPh>
    <rPh sb="5" eb="7">
      <t>ケッサン</t>
    </rPh>
    <rPh sb="11" eb="13">
      <t>ジュウトウ</t>
    </rPh>
    <rPh sb="14" eb="16">
      <t>イカ</t>
    </rPh>
    <phoneticPr fontId="2"/>
  </si>
  <si>
    <t>一般財源</t>
    <phoneticPr fontId="2"/>
  </si>
  <si>
    <t>R３当初
（＋３月補正後）</t>
    <rPh sb="2" eb="4">
      <t>トウショ</t>
    </rPh>
    <rPh sb="8" eb="9">
      <t>ガツ</t>
    </rPh>
    <rPh sb="9" eb="11">
      <t>ホセイ</t>
    </rPh>
    <rPh sb="11" eb="12">
      <t>ゴ</t>
    </rPh>
    <phoneticPr fontId="2"/>
  </si>
  <si>
    <t>※児童福祉費、生活保護費に係る扶助費に充当しました。</t>
    <phoneticPr fontId="2"/>
  </si>
  <si>
    <t>令和4年度決算における地方消費税交付金（社会保障財源化分）を充当した社会保障施策に要する経費について</t>
    <rPh sb="0" eb="2">
      <t>レイワ</t>
    </rPh>
    <rPh sb="3" eb="5">
      <t>ネンド</t>
    </rPh>
    <rPh sb="5" eb="7">
      <t>ケッサン</t>
    </rPh>
    <rPh sb="11" eb="16">
      <t>チホウショウヒゼイ</t>
    </rPh>
    <rPh sb="16" eb="19">
      <t>コウフキン</t>
    </rPh>
    <rPh sb="20" eb="22">
      <t>シャカイ</t>
    </rPh>
    <rPh sb="22" eb="24">
      <t>ホショウ</t>
    </rPh>
    <rPh sb="24" eb="27">
      <t>ザイゲンカ</t>
    </rPh>
    <rPh sb="27" eb="28">
      <t>ブン</t>
    </rPh>
    <rPh sb="30" eb="32">
      <t>ジュウトウ</t>
    </rPh>
    <rPh sb="34" eb="36">
      <t>シャカイ</t>
    </rPh>
    <rPh sb="36" eb="38">
      <t>ホショウ</t>
    </rPh>
    <rPh sb="38" eb="40">
      <t>シサク</t>
    </rPh>
    <rPh sb="41" eb="42">
      <t>ヨウ</t>
    </rPh>
    <rPh sb="44" eb="46">
      <t>ケイヒ</t>
    </rPh>
    <phoneticPr fontId="2"/>
  </si>
  <si>
    <t>令和4年度決算における充当は以下のとおりとなっています。（地方財政状況調査※普通会計決算ベース）</t>
    <rPh sb="0" eb="2">
      <t>レイワ</t>
    </rPh>
    <rPh sb="3" eb="5">
      <t>ネンド</t>
    </rPh>
    <rPh sb="5" eb="7">
      <t>ケッサン</t>
    </rPh>
    <rPh sb="11" eb="13">
      <t>ジュウトウ</t>
    </rPh>
    <rPh sb="14" eb="16">
      <t>イカ</t>
    </rPh>
    <phoneticPr fontId="2"/>
  </si>
  <si>
    <t>R4当初
（＋３月補正後）</t>
    <rPh sb="2" eb="4">
      <t>トウショ</t>
    </rPh>
    <rPh sb="8" eb="9">
      <t>ガツ</t>
    </rPh>
    <rPh sb="9" eb="11">
      <t>ホセイ</t>
    </rPh>
    <rPh sb="11" eb="12">
      <t>ゴ</t>
    </rPh>
    <phoneticPr fontId="2"/>
  </si>
  <si>
    <t>令和6年度当初予算における地方消費税交付金（社会保障財源化分）を充当した社会保障施策に要する経費について</t>
    <rPh sb="0" eb="2">
      <t>レイワ</t>
    </rPh>
    <rPh sb="3" eb="5">
      <t>ネンド</t>
    </rPh>
    <rPh sb="5" eb="7">
      <t>トウショ</t>
    </rPh>
    <rPh sb="7" eb="9">
      <t>ヨサン</t>
    </rPh>
    <rPh sb="13" eb="18">
      <t>チホウショウヒゼイ</t>
    </rPh>
    <rPh sb="18" eb="21">
      <t>コウフキン</t>
    </rPh>
    <rPh sb="22" eb="24">
      <t>シャカイ</t>
    </rPh>
    <rPh sb="24" eb="26">
      <t>ホショウ</t>
    </rPh>
    <rPh sb="26" eb="29">
      <t>ザイゲンカ</t>
    </rPh>
    <rPh sb="29" eb="30">
      <t>ブン</t>
    </rPh>
    <rPh sb="32" eb="34">
      <t>ジュウトウ</t>
    </rPh>
    <rPh sb="36" eb="38">
      <t>シャカイ</t>
    </rPh>
    <rPh sb="38" eb="40">
      <t>ホショウ</t>
    </rPh>
    <rPh sb="40" eb="42">
      <t>シサク</t>
    </rPh>
    <rPh sb="43" eb="44">
      <t>ヨウ</t>
    </rPh>
    <rPh sb="46" eb="48">
      <t>ケイヒ</t>
    </rPh>
    <phoneticPr fontId="2"/>
  </si>
  <si>
    <t>令和6年度当初予算における充当は以下のとおりとなっています。</t>
    <rPh sb="0" eb="2">
      <t>レイワ</t>
    </rPh>
    <rPh sb="3" eb="5">
      <t>ネンド</t>
    </rPh>
    <rPh sb="5" eb="7">
      <t>トウショ</t>
    </rPh>
    <rPh sb="7" eb="9">
      <t>ヨサン</t>
    </rPh>
    <rPh sb="13" eb="15">
      <t>ジュウトウ</t>
    </rPh>
    <rPh sb="16" eb="18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</si>
</sst>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4" xfId="1" applyFont="1" applyBorder="1">
      <alignment vertical="center"/>
    </xf>
    <xf numFmtId="0" fontId="0" fillId="0" borderId="11" xfId="0" applyBorder="1">
      <alignment vertical="center"/>
    </xf>
    <xf numFmtId="38" fontId="0" fillId="0" borderId="25" xfId="0" applyNumberForma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0" fontId="0" fillId="0" borderId="0" xfId="0" applyBorder="1" applyAlignment="1">
      <alignment vertical="center"/>
    </xf>
    <xf numFmtId="38" fontId="0" fillId="2" borderId="10" xfId="1" applyFont="1" applyFill="1" applyBorder="1">
      <alignment vertical="center"/>
    </xf>
    <xf numFmtId="38" fontId="0" fillId="2" borderId="5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3" borderId="10" xfId="1" applyFont="1" applyFill="1" applyBorder="1">
      <alignment vertical="center"/>
    </xf>
    <xf numFmtId="38" fontId="0" fillId="4" borderId="25" xfId="0" applyNumberFormat="1" applyFill="1" applyBorder="1">
      <alignment vertical="center"/>
    </xf>
    <xf numFmtId="38" fontId="0" fillId="3" borderId="10" xfId="1" applyFont="1" applyFill="1" applyBorder="1" applyAlignment="1">
      <alignment horizontal="right" vertical="center"/>
    </xf>
    <xf numFmtId="38" fontId="0" fillId="3" borderId="18" xfId="1" applyFont="1" applyFill="1" applyBorder="1">
      <alignment vertical="center"/>
    </xf>
    <xf numFmtId="38" fontId="0" fillId="3" borderId="23" xfId="1" applyFont="1" applyFill="1" applyBorder="1">
      <alignment vertical="center"/>
    </xf>
    <xf numFmtId="0" fontId="7" fillId="0" borderId="0" xfId="0" applyFont="1" applyAlignment="1">
      <alignment horizontal="left" vertical="center"/>
    </xf>
    <xf numFmtId="38" fontId="0" fillId="4" borderId="18" xfId="1" applyFont="1" applyFill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right" vertical="center"/>
    </xf>
    <xf numFmtId="38" fontId="8" fillId="4" borderId="0" xfId="0" applyNumberFormat="1" applyFont="1" applyFill="1" applyAlignment="1">
      <alignment horizontal="right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19" xfId="0" applyBorder="1">
      <alignment vertical="center"/>
    </xf>
    <xf numFmtId="0" fontId="0" fillId="0" borderId="31" xfId="0" applyBorder="1">
      <alignment vertical="center"/>
    </xf>
    <xf numFmtId="0" fontId="5" fillId="0" borderId="32" xfId="0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3" xfId="1" applyFont="1" applyBorder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38" fontId="7" fillId="3" borderId="5" xfId="0" applyNumberFormat="1" applyFont="1" applyFill="1" applyBorder="1">
      <alignment vertical="center"/>
    </xf>
    <xf numFmtId="38" fontId="0" fillId="0" borderId="5" xfId="1" applyFont="1" applyFill="1" applyBorder="1">
      <alignment vertical="center"/>
    </xf>
    <xf numFmtId="3" fontId="0" fillId="0" borderId="5" xfId="0" applyNumberFormat="1" applyBorder="1">
      <alignment vertical="center"/>
    </xf>
    <xf numFmtId="38" fontId="0" fillId="3" borderId="5" xfId="0" applyNumberFormat="1" applyFill="1" applyBorder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>
      <alignment vertical="center"/>
    </xf>
    <xf numFmtId="38" fontId="0" fillId="4" borderId="33" xfId="1" applyFont="1" applyFill="1" applyBorder="1">
      <alignment vertical="center"/>
    </xf>
    <xf numFmtId="0" fontId="0" fillId="0" borderId="36" xfId="0" applyBorder="1">
      <alignment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17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0" fontId="0" fillId="0" borderId="0" xfId="0" applyBorder="1">
      <alignment vertical="center"/>
    </xf>
    <xf numFmtId="0" fontId="0" fillId="0" borderId="5" xfId="0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31" workbookViewId="0">
      <selection activeCell="G13" sqref="G13"/>
    </sheetView>
  </sheetViews>
  <sheetFormatPr defaultRowHeight="13.5" x14ac:dyDescent="0.15"/>
  <cols>
    <col min="1" max="1" width="3" customWidth="1"/>
    <col min="2" max="2" width="6.875" customWidth="1"/>
    <col min="3" max="3" width="31.25" customWidth="1"/>
    <col min="4" max="4" width="17.875" customWidth="1"/>
    <col min="5" max="9" width="13.75" customWidth="1"/>
  </cols>
  <sheetData>
    <row r="2" spans="1:9" ht="29.25" customHeight="1" x14ac:dyDescent="0.15">
      <c r="A2" s="76" t="s">
        <v>0</v>
      </c>
      <c r="B2" s="77"/>
      <c r="C2" s="78"/>
    </row>
    <row r="5" spans="1:9" ht="20.25" customHeight="1" x14ac:dyDescent="0.15">
      <c r="B5" s="9" t="s">
        <v>1</v>
      </c>
      <c r="C5" s="7"/>
      <c r="D5" s="7"/>
      <c r="E5" s="7"/>
      <c r="F5" s="7"/>
    </row>
    <row r="8" spans="1:9" ht="23.25" customHeight="1" x14ac:dyDescent="0.15">
      <c r="B8" t="s">
        <v>2</v>
      </c>
    </row>
    <row r="9" spans="1:9" ht="23.25" customHeight="1" x14ac:dyDescent="0.15">
      <c r="B9" t="s">
        <v>3</v>
      </c>
      <c r="E9" s="8" t="s">
        <v>7</v>
      </c>
    </row>
    <row r="10" spans="1:9" ht="5.25" customHeight="1" x14ac:dyDescent="0.15">
      <c r="E10" s="8"/>
    </row>
    <row r="11" spans="1:9" ht="9.75" customHeight="1" x14ac:dyDescent="0.15">
      <c r="E11" s="8"/>
    </row>
    <row r="12" spans="1:9" ht="21" customHeight="1" x14ac:dyDescent="0.15">
      <c r="B12" t="s">
        <v>4</v>
      </c>
      <c r="E12" s="8"/>
    </row>
    <row r="13" spans="1:9" ht="21" customHeight="1" x14ac:dyDescent="0.15">
      <c r="B13" t="s">
        <v>5</v>
      </c>
      <c r="E13" s="8" t="s">
        <v>35</v>
      </c>
    </row>
    <row r="14" spans="1:9" x14ac:dyDescent="0.15">
      <c r="E14" s="8"/>
    </row>
    <row r="16" spans="1:9" ht="23.25" customHeight="1" thickBot="1" x14ac:dyDescent="0.2">
      <c r="B16" t="s">
        <v>6</v>
      </c>
      <c r="I16" s="8" t="s">
        <v>18</v>
      </c>
    </row>
    <row r="17" spans="2:9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</row>
    <row r="18" spans="2:9" ht="26.25" customHeight="1" x14ac:dyDescent="0.15">
      <c r="B18" s="80"/>
      <c r="C18" s="66"/>
      <c r="D18" s="66"/>
      <c r="E18" s="66" t="s">
        <v>9</v>
      </c>
      <c r="F18" s="66"/>
      <c r="G18" s="66"/>
      <c r="H18" s="66" t="s">
        <v>10</v>
      </c>
      <c r="I18" s="69"/>
    </row>
    <row r="19" spans="2:9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2" t="s">
        <v>12</v>
      </c>
      <c r="H19" s="6" t="s">
        <v>17</v>
      </c>
      <c r="I19" s="3" t="s">
        <v>12</v>
      </c>
    </row>
    <row r="20" spans="2:9" ht="26.25" customHeight="1" x14ac:dyDescent="0.15">
      <c r="B20" s="70" t="s">
        <v>15</v>
      </c>
      <c r="C20" s="4" t="s">
        <v>19</v>
      </c>
      <c r="D20" s="11">
        <v>2800854</v>
      </c>
      <c r="E20" s="12">
        <v>718211</v>
      </c>
      <c r="F20" s="12"/>
      <c r="G20" s="12">
        <v>7629</v>
      </c>
      <c r="H20" s="12"/>
      <c r="I20" s="13">
        <v>2075014</v>
      </c>
    </row>
    <row r="21" spans="2:9" ht="26.25" customHeight="1" x14ac:dyDescent="0.15">
      <c r="B21" s="71"/>
      <c r="C21" s="22" t="s">
        <v>20</v>
      </c>
      <c r="D21" s="11">
        <v>7645019</v>
      </c>
      <c r="E21" s="12">
        <v>4582619</v>
      </c>
      <c r="F21" s="12">
        <v>31300</v>
      </c>
      <c r="G21" s="12">
        <v>558000</v>
      </c>
      <c r="H21" s="12">
        <v>249597</v>
      </c>
      <c r="I21" s="13">
        <v>2223503</v>
      </c>
    </row>
    <row r="22" spans="2:9" ht="26.25" customHeight="1" x14ac:dyDescent="0.15">
      <c r="B22" s="71"/>
      <c r="C22" s="22" t="s">
        <v>21</v>
      </c>
      <c r="D22" s="11">
        <v>3625510</v>
      </c>
      <c r="E22" s="12">
        <v>2607888</v>
      </c>
      <c r="F22" s="12"/>
      <c r="G22" s="12"/>
      <c r="H22" s="12">
        <v>300000</v>
      </c>
      <c r="I22" s="13">
        <v>717622</v>
      </c>
    </row>
    <row r="23" spans="2:9" ht="26.25" customHeight="1" x14ac:dyDescent="0.15">
      <c r="B23" s="72"/>
      <c r="C23" s="1" t="s">
        <v>22</v>
      </c>
      <c r="D23" s="14">
        <v>159283</v>
      </c>
      <c r="E23" s="15">
        <v>16312</v>
      </c>
      <c r="F23" s="15"/>
      <c r="G23" s="15">
        <v>1220</v>
      </c>
      <c r="H23" s="15"/>
      <c r="I23" s="16">
        <v>141751</v>
      </c>
    </row>
    <row r="24" spans="2:9" ht="26.25" customHeight="1" x14ac:dyDescent="0.15">
      <c r="B24" s="72"/>
      <c r="C24" s="1" t="s">
        <v>23</v>
      </c>
      <c r="D24" s="14">
        <v>201876</v>
      </c>
      <c r="E24" s="15">
        <v>114802</v>
      </c>
      <c r="F24" s="15"/>
      <c r="G24" s="15"/>
      <c r="H24" s="15"/>
      <c r="I24" s="16">
        <v>87074</v>
      </c>
    </row>
    <row r="25" spans="2:9" ht="26.25" customHeight="1" x14ac:dyDescent="0.15">
      <c r="B25" s="72"/>
      <c r="C25" s="1" t="s">
        <v>24</v>
      </c>
      <c r="D25" s="14">
        <v>571</v>
      </c>
      <c r="E25" s="15"/>
      <c r="F25" s="15"/>
      <c r="G25" s="15"/>
      <c r="H25" s="15"/>
      <c r="I25" s="16">
        <v>571</v>
      </c>
    </row>
    <row r="26" spans="2:9" ht="26.25" customHeight="1" x14ac:dyDescent="0.15">
      <c r="B26" s="72"/>
      <c r="C26" s="5" t="s">
        <v>25</v>
      </c>
      <c r="D26" s="17">
        <v>940</v>
      </c>
      <c r="E26" s="18"/>
      <c r="F26" s="18"/>
      <c r="G26" s="18"/>
      <c r="H26" s="18"/>
      <c r="I26" s="19">
        <v>940</v>
      </c>
    </row>
    <row r="27" spans="2:9" ht="26.25" customHeight="1" thickBot="1" x14ac:dyDescent="0.2">
      <c r="B27" s="72"/>
      <c r="C27" s="5" t="s">
        <v>26</v>
      </c>
      <c r="D27" s="17">
        <v>2414279</v>
      </c>
      <c r="E27" s="18">
        <v>1617472</v>
      </c>
      <c r="F27" s="18"/>
      <c r="G27" s="18">
        <v>2</v>
      </c>
      <c r="H27" s="18"/>
      <c r="I27" s="19">
        <v>796805</v>
      </c>
    </row>
    <row r="28" spans="2:9" ht="26.25" customHeight="1" thickTop="1" thickBot="1" x14ac:dyDescent="0.2">
      <c r="B28" s="73"/>
      <c r="C28" s="10" t="s">
        <v>34</v>
      </c>
      <c r="D28" s="20">
        <f>SUM(D20:D27)</f>
        <v>16848332</v>
      </c>
      <c r="E28" s="20">
        <f t="shared" ref="E28:I28" si="0">SUM(E20:E27)</f>
        <v>9657304</v>
      </c>
      <c r="F28" s="20">
        <f t="shared" si="0"/>
        <v>31300</v>
      </c>
      <c r="G28" s="20">
        <f t="shared" si="0"/>
        <v>566851</v>
      </c>
      <c r="H28" s="20">
        <f t="shared" si="0"/>
        <v>549597</v>
      </c>
      <c r="I28" s="21">
        <f t="shared" si="0"/>
        <v>6043280</v>
      </c>
    </row>
    <row r="29" spans="2:9" ht="26.25" customHeight="1" x14ac:dyDescent="0.15">
      <c r="B29" s="70" t="s">
        <v>27</v>
      </c>
      <c r="C29" s="4" t="s">
        <v>28</v>
      </c>
      <c r="D29" s="11">
        <v>10127590</v>
      </c>
      <c r="E29" s="12">
        <v>5357253</v>
      </c>
      <c r="F29" s="12"/>
      <c r="G29" s="12">
        <v>1249745</v>
      </c>
      <c r="H29" s="12"/>
      <c r="I29" s="13">
        <v>3520592</v>
      </c>
    </row>
    <row r="30" spans="2:9" ht="26.25" customHeight="1" x14ac:dyDescent="0.15">
      <c r="B30" s="72"/>
      <c r="C30" s="1" t="s">
        <v>29</v>
      </c>
      <c r="D30" s="14">
        <v>5139834</v>
      </c>
      <c r="E30" s="15">
        <v>1956642</v>
      </c>
      <c r="F30" s="15"/>
      <c r="G30" s="15">
        <v>3162428</v>
      </c>
      <c r="H30" s="15"/>
      <c r="I30" s="16">
        <v>20764</v>
      </c>
    </row>
    <row r="31" spans="2:9" ht="26.25" customHeight="1" x14ac:dyDescent="0.15">
      <c r="B31" s="72"/>
      <c r="C31" s="1" t="s">
        <v>30</v>
      </c>
      <c r="D31" s="14">
        <v>41197</v>
      </c>
      <c r="E31" s="15">
        <v>33619</v>
      </c>
      <c r="F31" s="15"/>
      <c r="G31" s="15"/>
      <c r="H31" s="15"/>
      <c r="I31" s="16">
        <v>7578</v>
      </c>
    </row>
    <row r="32" spans="2:9" ht="26.25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customHeight="1" thickBot="1" x14ac:dyDescent="0.2">
      <c r="B33" s="72"/>
      <c r="C33" s="5"/>
      <c r="D33" s="17"/>
      <c r="E33" s="18"/>
      <c r="F33" s="18"/>
      <c r="G33" s="18"/>
      <c r="H33" s="18"/>
      <c r="I33" s="19"/>
    </row>
    <row r="34" spans="2:9" ht="26.25" customHeight="1" thickTop="1" thickBot="1" x14ac:dyDescent="0.2">
      <c r="B34" s="73"/>
      <c r="C34" s="10" t="s">
        <v>34</v>
      </c>
      <c r="D34" s="20">
        <f>SUM(D29:D33)</f>
        <v>15308621</v>
      </c>
      <c r="E34" s="20">
        <f t="shared" ref="E34" si="1">SUM(E29:E33)</f>
        <v>7347514</v>
      </c>
      <c r="F34" s="20"/>
      <c r="G34" s="20">
        <f t="shared" ref="G34:I34" si="2">SUM(G29:G33)</f>
        <v>4412173</v>
      </c>
      <c r="H34" s="20">
        <f t="shared" si="2"/>
        <v>0</v>
      </c>
      <c r="I34" s="21">
        <f t="shared" si="2"/>
        <v>3548934</v>
      </c>
    </row>
    <row r="35" spans="2:9" ht="26.25" customHeight="1" x14ac:dyDescent="0.15">
      <c r="B35" s="70" t="s">
        <v>31</v>
      </c>
      <c r="C35" s="4" t="s">
        <v>32</v>
      </c>
      <c r="D35" s="11">
        <v>1622833</v>
      </c>
      <c r="E35" s="12">
        <v>93368</v>
      </c>
      <c r="F35" s="12"/>
      <c r="G35" s="12">
        <v>6166</v>
      </c>
      <c r="H35" s="12"/>
      <c r="I35" s="13">
        <v>1523299</v>
      </c>
    </row>
    <row r="36" spans="2:9" ht="26.25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customHeight="1" thickBot="1" x14ac:dyDescent="0.2">
      <c r="B37" s="72"/>
      <c r="C37" s="1"/>
      <c r="D37" s="14"/>
      <c r="E37" s="15"/>
      <c r="F37" s="15"/>
      <c r="G37" s="15"/>
      <c r="H37" s="15"/>
      <c r="I37" s="16"/>
    </row>
    <row r="38" spans="2:9" ht="26.25" customHeight="1" thickTop="1" thickBot="1" x14ac:dyDescent="0.2">
      <c r="B38" s="73"/>
      <c r="C38" s="10" t="s">
        <v>34</v>
      </c>
      <c r="D38" s="20">
        <f>SUM(D35:D37)</f>
        <v>1622833</v>
      </c>
      <c r="E38" s="20">
        <f>SUM(E35:E37)</f>
        <v>93368</v>
      </c>
      <c r="F38" s="20"/>
      <c r="G38" s="20">
        <f>SUM(G35:G37)</f>
        <v>6166</v>
      </c>
      <c r="H38" s="20">
        <f>SUM(H35:H37)</f>
        <v>0</v>
      </c>
      <c r="I38" s="21">
        <f>SUM(I35:I37)</f>
        <v>1523299</v>
      </c>
    </row>
    <row r="39" spans="2:9" ht="26.25" customHeight="1" thickBot="1" x14ac:dyDescent="0.2">
      <c r="B39" s="74" t="s">
        <v>33</v>
      </c>
      <c r="C39" s="75"/>
      <c r="D39" s="23">
        <f>SUM(D28,D34,D38)</f>
        <v>33779786</v>
      </c>
      <c r="E39" s="24">
        <f t="shared" ref="E39:I39" si="3">SUM(E28,E34,E38)</f>
        <v>17098186</v>
      </c>
      <c r="F39" s="24">
        <f t="shared" si="3"/>
        <v>31300</v>
      </c>
      <c r="G39" s="24">
        <f t="shared" si="3"/>
        <v>4985190</v>
      </c>
      <c r="H39" s="24">
        <f t="shared" si="3"/>
        <v>549597</v>
      </c>
      <c r="I39" s="25">
        <f t="shared" si="3"/>
        <v>11115513</v>
      </c>
    </row>
    <row r="40" spans="2:9" ht="26.25" customHeight="1" x14ac:dyDescent="0.15"/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0">
    <mergeCell ref="B29:B34"/>
    <mergeCell ref="B35:B38"/>
    <mergeCell ref="B39:C39"/>
    <mergeCell ref="A2:C2"/>
    <mergeCell ref="B17:C19"/>
    <mergeCell ref="D17:D19"/>
    <mergeCell ref="E17:I17"/>
    <mergeCell ref="E18:G18"/>
    <mergeCell ref="H18:I18"/>
    <mergeCell ref="B20:B28"/>
  </mergeCells>
  <phoneticPr fontId="2"/>
  <pageMargins left="0.70866141732283472" right="0.70866141732283472" top="0.94488188976377963" bottom="0.55118110236220474" header="0.31496062992125984" footer="0.31496062992125984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80" zoomScaleNormal="100" zoomScaleSheetLayoutView="80" workbookViewId="0">
      <selection activeCell="F21" sqref="F21"/>
    </sheetView>
  </sheetViews>
  <sheetFormatPr defaultRowHeight="13.5" x14ac:dyDescent="0.15"/>
  <cols>
    <col min="1" max="1" width="2.875" customWidth="1"/>
    <col min="2" max="2" width="10.125" customWidth="1"/>
    <col min="3" max="3" width="31.875" customWidth="1"/>
    <col min="4" max="4" width="17.875" customWidth="1"/>
    <col min="5" max="8" width="13.75" customWidth="1"/>
    <col min="9" max="9" width="14.875" customWidth="1"/>
    <col min="10" max="10" width="5.375" customWidth="1"/>
    <col min="11" max="11" width="9.25" bestFit="1" customWidth="1"/>
    <col min="12" max="12" width="11.375" bestFit="1" customWidth="1"/>
    <col min="13" max="13" width="12.375" customWidth="1"/>
  </cols>
  <sheetData>
    <row r="1" spans="1:13" ht="14.25" thickBot="1" x14ac:dyDescent="0.2"/>
    <row r="2" spans="1:13" ht="29.25" customHeight="1" thickBot="1" x14ac:dyDescent="0.2">
      <c r="A2" s="38"/>
      <c r="B2" s="86" t="s">
        <v>69</v>
      </c>
      <c r="C2" s="87"/>
      <c r="D2" s="87"/>
      <c r="E2" s="87"/>
      <c r="F2" s="87"/>
      <c r="G2" s="87"/>
      <c r="H2" s="87"/>
      <c r="I2" s="88"/>
      <c r="J2" s="56"/>
      <c r="K2" s="56"/>
      <c r="L2" s="56"/>
      <c r="M2" s="56"/>
    </row>
    <row r="3" spans="1:13" ht="9" customHeight="1" x14ac:dyDescent="0.15"/>
    <row r="4" spans="1:13" ht="20.100000000000001" customHeight="1" x14ac:dyDescent="0.15">
      <c r="B4" s="57" t="s">
        <v>58</v>
      </c>
      <c r="C4" s="7"/>
      <c r="D4" s="7"/>
      <c r="E4" s="7"/>
      <c r="F4" s="7"/>
    </row>
    <row r="5" spans="1:13" ht="20.100000000000001" customHeight="1" x14ac:dyDescent="0.15">
      <c r="B5" s="57" t="s">
        <v>70</v>
      </c>
      <c r="C5" s="7"/>
      <c r="D5" s="7"/>
      <c r="E5" s="7"/>
      <c r="F5" s="7"/>
    </row>
    <row r="6" spans="1:13" ht="20.100000000000001" customHeight="1" x14ac:dyDescent="0.15"/>
    <row r="8" spans="1:13" ht="23.25" customHeight="1" x14ac:dyDescent="0.15">
      <c r="B8" t="s">
        <v>2</v>
      </c>
    </row>
    <row r="9" spans="1:13" ht="23.25" customHeight="1" x14ac:dyDescent="0.15">
      <c r="B9" t="s">
        <v>48</v>
      </c>
      <c r="E9" s="40">
        <f>G28</f>
        <v>1269497</v>
      </c>
      <c r="F9" t="s">
        <v>44</v>
      </c>
    </row>
    <row r="10" spans="1:13" ht="5.25" customHeight="1" x14ac:dyDescent="0.15">
      <c r="E10" s="8"/>
    </row>
    <row r="11" spans="1:13" ht="9.75" customHeight="1" x14ac:dyDescent="0.15">
      <c r="E11" s="8"/>
    </row>
    <row r="12" spans="1:13" ht="21" customHeight="1" x14ac:dyDescent="0.15">
      <c r="B12" t="s">
        <v>4</v>
      </c>
      <c r="E12" s="8"/>
    </row>
    <row r="13" spans="1:13" ht="21" customHeight="1" x14ac:dyDescent="0.15">
      <c r="B13" t="s">
        <v>5</v>
      </c>
      <c r="E13" s="41">
        <f>D28</f>
        <v>11319491</v>
      </c>
      <c r="F13" t="s">
        <v>44</v>
      </c>
    </row>
    <row r="14" spans="1:13" ht="21" customHeight="1" x14ac:dyDescent="0.15">
      <c r="B14" s="36" t="s">
        <v>53</v>
      </c>
      <c r="E14" s="8"/>
    </row>
    <row r="15" spans="1:13" ht="21" customHeight="1" x14ac:dyDescent="0.15"/>
    <row r="16" spans="1:13" ht="23.25" customHeight="1" thickBot="1" x14ac:dyDescent="0.2">
      <c r="B16" t="s">
        <v>6</v>
      </c>
      <c r="I16" s="8" t="s">
        <v>18</v>
      </c>
    </row>
    <row r="17" spans="2:13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  <c r="K17" s="84" t="s">
        <v>52</v>
      </c>
      <c r="L17" s="84"/>
      <c r="M17" s="84"/>
    </row>
    <row r="18" spans="2:13" ht="26.25" customHeight="1" x14ac:dyDescent="0.15">
      <c r="B18" s="80"/>
      <c r="C18" s="66"/>
      <c r="D18" s="66"/>
      <c r="E18" s="76" t="s">
        <v>9</v>
      </c>
      <c r="F18" s="77"/>
      <c r="G18" s="77"/>
      <c r="H18" s="78"/>
      <c r="I18" s="91" t="s">
        <v>66</v>
      </c>
      <c r="K18" s="85"/>
      <c r="L18" s="85"/>
      <c r="M18" s="85"/>
    </row>
    <row r="19" spans="2:13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6" t="s">
        <v>54</v>
      </c>
      <c r="H19" s="6" t="s">
        <v>12</v>
      </c>
      <c r="I19" s="92"/>
      <c r="K19" s="64" t="s">
        <v>71</v>
      </c>
      <c r="L19" s="50" t="s">
        <v>50</v>
      </c>
      <c r="M19" s="51" t="s">
        <v>51</v>
      </c>
    </row>
    <row r="20" spans="2:13" ht="26.25" hidden="1" customHeight="1" x14ac:dyDescent="0.15">
      <c r="B20" s="70" t="s">
        <v>15</v>
      </c>
      <c r="C20" s="4" t="s">
        <v>19</v>
      </c>
      <c r="D20" s="11"/>
      <c r="E20" s="12"/>
      <c r="F20" s="12"/>
      <c r="G20" s="12"/>
      <c r="H20" s="12"/>
      <c r="I20" s="13">
        <f>D20-E20-F20-G20-H20</f>
        <v>0</v>
      </c>
      <c r="K20" s="51"/>
      <c r="L20" s="51"/>
      <c r="M20" s="51"/>
    </row>
    <row r="21" spans="2:13" ht="26.25" customHeight="1" x14ac:dyDescent="0.15">
      <c r="B21" s="71"/>
      <c r="C21" s="43" t="s">
        <v>20</v>
      </c>
      <c r="D21" s="15">
        <v>7293387</v>
      </c>
      <c r="E21" s="12">
        <f>3855313+1458443</f>
        <v>5313756</v>
      </c>
      <c r="F21" s="12"/>
      <c r="G21" s="33">
        <f>M21</f>
        <v>675884</v>
      </c>
      <c r="H21" s="60">
        <v>194881</v>
      </c>
      <c r="I21" s="13">
        <f>D21-E21-F21-G21-H21</f>
        <v>1108866</v>
      </c>
      <c r="K21" s="15">
        <v>692062</v>
      </c>
      <c r="L21" s="15">
        <v>-16178</v>
      </c>
      <c r="M21" s="52">
        <f>K21+L21</f>
        <v>675884</v>
      </c>
    </row>
    <row r="22" spans="2:13" ht="26.25" customHeight="1" thickBot="1" x14ac:dyDescent="0.2">
      <c r="B22" s="71"/>
      <c r="C22" s="43" t="s">
        <v>21</v>
      </c>
      <c r="D22" s="12">
        <v>4026104</v>
      </c>
      <c r="E22" s="12">
        <f>3072301+56966</f>
        <v>3129267</v>
      </c>
      <c r="F22" s="12"/>
      <c r="G22" s="33">
        <f>M22</f>
        <v>593613</v>
      </c>
      <c r="H22" s="60"/>
      <c r="I22" s="13">
        <f>D22-E22-F22-G22-H22</f>
        <v>303224</v>
      </c>
      <c r="K22" s="15">
        <v>609790</v>
      </c>
      <c r="L22" s="15">
        <v>-16177</v>
      </c>
      <c r="M22" s="52">
        <f>K22+L22</f>
        <v>593613</v>
      </c>
    </row>
    <row r="23" spans="2:13" ht="26.25" hidden="1" customHeight="1" x14ac:dyDescent="0.15">
      <c r="B23" s="72"/>
      <c r="C23" s="1" t="s">
        <v>22</v>
      </c>
      <c r="D23" s="14"/>
      <c r="E23" s="15"/>
      <c r="F23" s="15"/>
      <c r="G23" s="28"/>
      <c r="H23" s="53"/>
      <c r="I23" s="16">
        <f t="shared" ref="I23:I27" si="0">D23-E23-F23-G23-H23</f>
        <v>0</v>
      </c>
      <c r="K23" s="51"/>
      <c r="L23" s="51"/>
      <c r="M23" s="51"/>
    </row>
    <row r="24" spans="2:13" ht="26.25" hidden="1" customHeight="1" x14ac:dyDescent="0.15">
      <c r="B24" s="72"/>
      <c r="C24" s="1" t="s">
        <v>23</v>
      </c>
      <c r="D24" s="14"/>
      <c r="E24" s="15"/>
      <c r="F24" s="15"/>
      <c r="G24" s="28"/>
      <c r="H24" s="53"/>
      <c r="I24" s="16">
        <f t="shared" si="0"/>
        <v>0</v>
      </c>
      <c r="K24" s="51"/>
      <c r="L24" s="51"/>
      <c r="M24" s="51"/>
    </row>
    <row r="25" spans="2:13" ht="26.25" hidden="1" customHeight="1" x14ac:dyDescent="0.15">
      <c r="B25" s="72"/>
      <c r="C25" s="1" t="s">
        <v>24</v>
      </c>
      <c r="D25" s="14"/>
      <c r="E25" s="15"/>
      <c r="F25" s="15"/>
      <c r="G25" s="28"/>
      <c r="H25" s="53"/>
      <c r="I25" s="16">
        <f t="shared" si="0"/>
        <v>0</v>
      </c>
      <c r="K25" s="51"/>
      <c r="L25" s="51"/>
      <c r="M25" s="51"/>
    </row>
    <row r="26" spans="2:13" ht="26.25" hidden="1" customHeight="1" x14ac:dyDescent="0.15">
      <c r="B26" s="72"/>
      <c r="C26" s="5" t="s">
        <v>25</v>
      </c>
      <c r="D26" s="17"/>
      <c r="E26" s="18"/>
      <c r="F26" s="18"/>
      <c r="G26" s="29"/>
      <c r="H26" s="61"/>
      <c r="I26" s="19">
        <f t="shared" si="0"/>
        <v>0</v>
      </c>
      <c r="K26" s="51"/>
      <c r="L26" s="51"/>
      <c r="M26" s="51"/>
    </row>
    <row r="27" spans="2:13" ht="26.25" hidden="1" customHeight="1" thickBot="1" x14ac:dyDescent="0.2">
      <c r="B27" s="72"/>
      <c r="C27" s="5" t="s">
        <v>26</v>
      </c>
      <c r="D27" s="17"/>
      <c r="E27" s="18"/>
      <c r="F27" s="18"/>
      <c r="G27" s="29"/>
      <c r="H27" s="61"/>
      <c r="I27" s="19">
        <f t="shared" si="0"/>
        <v>0</v>
      </c>
      <c r="K27" s="51"/>
      <c r="L27" s="51"/>
      <c r="M27" s="51"/>
    </row>
    <row r="28" spans="2:13" ht="26.25" customHeight="1" thickTop="1" thickBot="1" x14ac:dyDescent="0.2">
      <c r="B28" s="73"/>
      <c r="C28" s="46" t="s">
        <v>34</v>
      </c>
      <c r="D28" s="58">
        <f>SUM(D20:D27)</f>
        <v>11319491</v>
      </c>
      <c r="E28" s="20">
        <f t="shared" ref="E28:I28" si="1">SUM(E20:E27)</f>
        <v>8443023</v>
      </c>
      <c r="F28" s="20">
        <f t="shared" si="1"/>
        <v>0</v>
      </c>
      <c r="G28" s="34">
        <f t="shared" si="1"/>
        <v>1269497</v>
      </c>
      <c r="H28" s="62">
        <f t="shared" si="1"/>
        <v>194881</v>
      </c>
      <c r="I28" s="21">
        <f t="shared" si="1"/>
        <v>1412090</v>
      </c>
      <c r="K28" s="53">
        <f>K21+K22</f>
        <v>1301852</v>
      </c>
      <c r="L28" s="54">
        <f>E9-K28</f>
        <v>-32355</v>
      </c>
      <c r="M28" s="55">
        <f>K28+L28</f>
        <v>1269497</v>
      </c>
    </row>
    <row r="29" spans="2:13" ht="26.25" hidden="1" customHeight="1" x14ac:dyDescent="0.15">
      <c r="B29" s="70" t="s">
        <v>27</v>
      </c>
      <c r="C29" s="4" t="s">
        <v>28</v>
      </c>
      <c r="D29" s="11"/>
      <c r="E29" s="12"/>
      <c r="F29" s="12"/>
      <c r="G29" s="12"/>
      <c r="H29" s="12"/>
      <c r="I29" s="13">
        <f>D29-E29-F29-G29-H29</f>
        <v>0</v>
      </c>
    </row>
    <row r="30" spans="2:13" ht="26.25" hidden="1" customHeight="1" x14ac:dyDescent="0.15">
      <c r="B30" s="72"/>
      <c r="C30" s="1" t="s">
        <v>29</v>
      </c>
      <c r="D30" s="14"/>
      <c r="E30" s="15"/>
      <c r="F30" s="15"/>
      <c r="G30" s="15"/>
      <c r="H30" s="15"/>
      <c r="I30" s="16">
        <f t="shared" ref="I30:I31" si="2">D30-E30-F30-G30-H30</f>
        <v>0</v>
      </c>
    </row>
    <row r="31" spans="2:13" ht="26.25" hidden="1" customHeight="1" x14ac:dyDescent="0.15">
      <c r="B31" s="72"/>
      <c r="C31" s="1" t="s">
        <v>30</v>
      </c>
      <c r="D31" s="14"/>
      <c r="E31" s="15"/>
      <c r="F31" s="15"/>
      <c r="G31" s="15"/>
      <c r="H31" s="15"/>
      <c r="I31" s="16">
        <f t="shared" si="2"/>
        <v>0</v>
      </c>
    </row>
    <row r="32" spans="2:13" ht="26.25" hidden="1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hidden="1" customHeight="1" thickBot="1" x14ac:dyDescent="0.2">
      <c r="B33" s="72"/>
      <c r="C33" s="5"/>
      <c r="D33" s="17"/>
      <c r="E33" s="18"/>
      <c r="F33" s="18"/>
      <c r="G33" s="18"/>
      <c r="H33" s="18"/>
      <c r="I33" s="19"/>
    </row>
    <row r="34" spans="2:9" ht="26.25" hidden="1" customHeight="1" thickTop="1" thickBot="1" x14ac:dyDescent="0.2">
      <c r="B34" s="73"/>
      <c r="C34" s="10" t="s">
        <v>34</v>
      </c>
      <c r="D34" s="20">
        <f>SUM(D29:D33)</f>
        <v>0</v>
      </c>
      <c r="E34" s="20">
        <f t="shared" ref="E34" si="3">SUM(E29:E33)</f>
        <v>0</v>
      </c>
      <c r="F34" s="20"/>
      <c r="G34" s="20">
        <f t="shared" ref="G34:I34" si="4">SUM(G29:G33)</f>
        <v>0</v>
      </c>
      <c r="H34" s="20">
        <f t="shared" si="4"/>
        <v>0</v>
      </c>
      <c r="I34" s="21">
        <f t="shared" si="4"/>
        <v>0</v>
      </c>
    </row>
    <row r="35" spans="2:9" ht="26.25" hidden="1" customHeight="1" x14ac:dyDescent="0.15">
      <c r="B35" s="70" t="s">
        <v>31</v>
      </c>
      <c r="C35" s="4" t="s">
        <v>32</v>
      </c>
      <c r="D35" s="11"/>
      <c r="E35" s="12"/>
      <c r="F35" s="12"/>
      <c r="G35" s="12"/>
      <c r="H35" s="12"/>
      <c r="I35" s="13">
        <f>D35-E35-F35-G35-H35</f>
        <v>0</v>
      </c>
    </row>
    <row r="36" spans="2:9" ht="26.25" hidden="1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hidden="1" customHeight="1" thickBot="1" x14ac:dyDescent="0.2">
      <c r="B37" s="72"/>
      <c r="C37" s="1"/>
      <c r="D37" s="14"/>
      <c r="E37" s="15"/>
      <c r="F37" s="15"/>
      <c r="G37" s="15"/>
      <c r="H37" s="15"/>
      <c r="I37" s="16"/>
    </row>
    <row r="38" spans="2:9" ht="26.25" hidden="1" customHeight="1" thickTop="1" thickBot="1" x14ac:dyDescent="0.2">
      <c r="B38" s="73"/>
      <c r="C38" s="10" t="s">
        <v>34</v>
      </c>
      <c r="D38" s="20">
        <f>SUM(D35:D37)</f>
        <v>0</v>
      </c>
      <c r="E38" s="20">
        <f>SUM(E35:E37)</f>
        <v>0</v>
      </c>
      <c r="F38" s="20"/>
      <c r="G38" s="20">
        <f>SUM(G35:G37)</f>
        <v>0</v>
      </c>
      <c r="H38" s="20">
        <f>SUM(H35:H37)</f>
        <v>0</v>
      </c>
      <c r="I38" s="21">
        <f>SUM(I35:I37)</f>
        <v>0</v>
      </c>
    </row>
    <row r="39" spans="2:9" ht="26.25" hidden="1" customHeight="1" thickBot="1" x14ac:dyDescent="0.2">
      <c r="B39" s="74" t="s">
        <v>33</v>
      </c>
      <c r="C39" s="75"/>
      <c r="D39" s="32">
        <f>SUM(D28,D34,D38)</f>
        <v>11319491</v>
      </c>
      <c r="E39" s="24">
        <f t="shared" ref="E39:I39" si="5">SUM(E28,E34,E38)</f>
        <v>8443023</v>
      </c>
      <c r="F39" s="24">
        <f t="shared" si="5"/>
        <v>0</v>
      </c>
      <c r="G39" s="24">
        <f t="shared" si="5"/>
        <v>1269497</v>
      </c>
      <c r="H39" s="35">
        <f t="shared" si="5"/>
        <v>194881</v>
      </c>
      <c r="I39" s="25">
        <f t="shared" si="5"/>
        <v>1412090</v>
      </c>
    </row>
    <row r="40" spans="2:9" ht="26.25" customHeight="1" x14ac:dyDescent="0.15">
      <c r="B40" t="s">
        <v>68</v>
      </c>
    </row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1">
    <mergeCell ref="K17:M18"/>
    <mergeCell ref="E18:H18"/>
    <mergeCell ref="I18:I19"/>
    <mergeCell ref="B20:B28"/>
    <mergeCell ref="B29:B34"/>
    <mergeCell ref="B35:B38"/>
    <mergeCell ref="B39:C39"/>
    <mergeCell ref="B2:I2"/>
    <mergeCell ref="B17:C19"/>
    <mergeCell ref="D17:D19"/>
    <mergeCell ref="E17:I17"/>
  </mergeCells>
  <phoneticPr fontId="2"/>
  <pageMargins left="0.70866141732283472" right="0.70866141732283472" top="0.94488188976377963" bottom="0.55118110236220474" header="0.31496062992125984" footer="0.31496062992125984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zoomScale="80" zoomScaleNormal="100" zoomScaleSheetLayoutView="80" workbookViewId="0">
      <selection activeCell="G28" sqref="G28"/>
    </sheetView>
  </sheetViews>
  <sheetFormatPr defaultRowHeight="13.5" x14ac:dyDescent="0.15"/>
  <cols>
    <col min="1" max="1" width="2.875" customWidth="1"/>
    <col min="2" max="2" width="10.125" customWidth="1"/>
    <col min="3" max="3" width="31.875" customWidth="1"/>
    <col min="4" max="4" width="17.875" customWidth="1"/>
    <col min="5" max="8" width="13.75" customWidth="1"/>
    <col min="9" max="9" width="14.875" customWidth="1"/>
    <col min="10" max="10" width="5.375" customWidth="1"/>
  </cols>
  <sheetData>
    <row r="1" spans="1:10" ht="14.25" thickBot="1" x14ac:dyDescent="0.2"/>
    <row r="2" spans="1:10" ht="29.25" customHeight="1" thickBot="1" x14ac:dyDescent="0.2">
      <c r="A2" s="38"/>
      <c r="B2" s="86" t="s">
        <v>72</v>
      </c>
      <c r="C2" s="87"/>
      <c r="D2" s="87"/>
      <c r="E2" s="87"/>
      <c r="F2" s="87"/>
      <c r="G2" s="87"/>
      <c r="H2" s="87"/>
      <c r="I2" s="88"/>
      <c r="J2" s="56"/>
    </row>
    <row r="3" spans="1:10" ht="9" customHeight="1" x14ac:dyDescent="0.15"/>
    <row r="4" spans="1:10" ht="20.100000000000001" customHeight="1" x14ac:dyDescent="0.15">
      <c r="B4" s="57" t="s">
        <v>58</v>
      </c>
      <c r="C4" s="7"/>
      <c r="D4" s="7"/>
      <c r="E4" s="7"/>
      <c r="F4" s="7"/>
    </row>
    <row r="5" spans="1:10" ht="20.100000000000001" customHeight="1" x14ac:dyDescent="0.15">
      <c r="B5" s="57" t="s">
        <v>73</v>
      </c>
      <c r="C5" s="7"/>
      <c r="D5" s="7"/>
      <c r="E5" s="7"/>
      <c r="F5" s="7"/>
    </row>
    <row r="6" spans="1:10" ht="20.100000000000001" customHeight="1" x14ac:dyDescent="0.15"/>
    <row r="8" spans="1:10" ht="23.25" customHeight="1" x14ac:dyDescent="0.15">
      <c r="B8" t="s">
        <v>2</v>
      </c>
    </row>
    <row r="9" spans="1:10" ht="23.25" customHeight="1" x14ac:dyDescent="0.15">
      <c r="B9" t="s">
        <v>48</v>
      </c>
      <c r="E9" s="40">
        <f>G28</f>
        <v>1223814</v>
      </c>
      <c r="F9" t="s">
        <v>44</v>
      </c>
    </row>
    <row r="10" spans="1:10" ht="5.25" customHeight="1" x14ac:dyDescent="0.15">
      <c r="E10" s="8"/>
    </row>
    <row r="11" spans="1:10" ht="9.75" customHeight="1" x14ac:dyDescent="0.15">
      <c r="E11" s="8"/>
    </row>
    <row r="12" spans="1:10" ht="21" customHeight="1" x14ac:dyDescent="0.15">
      <c r="B12" t="s">
        <v>4</v>
      </c>
      <c r="E12" s="8"/>
    </row>
    <row r="13" spans="1:10" ht="21" customHeight="1" x14ac:dyDescent="0.15">
      <c r="B13" t="s">
        <v>5</v>
      </c>
      <c r="E13" s="41">
        <f>D28</f>
        <v>15364360</v>
      </c>
      <c r="F13" t="s">
        <v>44</v>
      </c>
    </row>
    <row r="14" spans="1:10" ht="21" customHeight="1" x14ac:dyDescent="0.15">
      <c r="B14" s="36" t="s">
        <v>53</v>
      </c>
      <c r="E14" s="8"/>
    </row>
    <row r="15" spans="1:10" ht="21" customHeight="1" x14ac:dyDescent="0.15"/>
    <row r="16" spans="1:10" ht="23.25" customHeight="1" thickBot="1" x14ac:dyDescent="0.2">
      <c r="B16" t="s">
        <v>6</v>
      </c>
      <c r="I16" s="8" t="s">
        <v>18</v>
      </c>
    </row>
    <row r="17" spans="2:12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</row>
    <row r="18" spans="2:12" ht="26.25" customHeight="1" x14ac:dyDescent="0.15">
      <c r="B18" s="80"/>
      <c r="C18" s="66"/>
      <c r="D18" s="66"/>
      <c r="E18" s="93" t="s">
        <v>9</v>
      </c>
      <c r="F18" s="94"/>
      <c r="G18" s="94"/>
      <c r="H18" s="95"/>
      <c r="I18" s="91" t="s">
        <v>10</v>
      </c>
      <c r="J18" s="59"/>
    </row>
    <row r="19" spans="2:12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6" t="s">
        <v>54</v>
      </c>
      <c r="H19" s="6" t="s">
        <v>12</v>
      </c>
      <c r="I19" s="92"/>
      <c r="L19" s="63"/>
    </row>
    <row r="20" spans="2:12" ht="26.25" hidden="1" customHeight="1" x14ac:dyDescent="0.15">
      <c r="B20" s="70" t="s">
        <v>15</v>
      </c>
      <c r="C20" s="4" t="s">
        <v>19</v>
      </c>
      <c r="D20" s="11"/>
      <c r="E20" s="12"/>
      <c r="F20" s="12"/>
      <c r="G20" s="12"/>
      <c r="H20" s="12"/>
      <c r="I20" s="13">
        <f>D20-E20-F20-G20-H20</f>
        <v>0</v>
      </c>
    </row>
    <row r="21" spans="2:12" ht="26.25" customHeight="1" x14ac:dyDescent="0.15">
      <c r="B21" s="71"/>
      <c r="C21" s="43" t="s">
        <v>20</v>
      </c>
      <c r="D21" s="15">
        <v>10612008</v>
      </c>
      <c r="E21" s="12">
        <v>6972871</v>
      </c>
      <c r="F21" s="12"/>
      <c r="G21" s="33">
        <v>570904</v>
      </c>
      <c r="H21" s="60">
        <v>199146</v>
      </c>
      <c r="I21" s="13">
        <f>D21-E21-F21-G21-H21</f>
        <v>2869087</v>
      </c>
    </row>
    <row r="22" spans="2:12" ht="26.25" customHeight="1" thickBot="1" x14ac:dyDescent="0.2">
      <c r="B22" s="71"/>
      <c r="C22" s="43" t="s">
        <v>21</v>
      </c>
      <c r="D22" s="12">
        <v>4752352</v>
      </c>
      <c r="E22" s="12">
        <v>3428320</v>
      </c>
      <c r="F22" s="12"/>
      <c r="G22" s="33">
        <v>652910</v>
      </c>
      <c r="H22" s="60"/>
      <c r="I22" s="13">
        <f>D22-E22-F22-G22-H22</f>
        <v>671122</v>
      </c>
    </row>
    <row r="23" spans="2:12" ht="26.25" hidden="1" customHeight="1" x14ac:dyDescent="0.15">
      <c r="B23" s="72"/>
      <c r="C23" s="1" t="s">
        <v>22</v>
      </c>
      <c r="D23" s="14"/>
      <c r="E23" s="15"/>
      <c r="F23" s="15"/>
      <c r="G23" s="28"/>
      <c r="H23" s="53"/>
      <c r="I23" s="16">
        <f t="shared" ref="I23:I27" si="0">D23-E23-F23-G23-H23</f>
        <v>0</v>
      </c>
    </row>
    <row r="24" spans="2:12" ht="26.25" hidden="1" customHeight="1" x14ac:dyDescent="0.15">
      <c r="B24" s="72"/>
      <c r="C24" s="1" t="s">
        <v>23</v>
      </c>
      <c r="D24" s="14"/>
      <c r="E24" s="15"/>
      <c r="F24" s="15"/>
      <c r="G24" s="28"/>
      <c r="H24" s="53"/>
      <c r="I24" s="16">
        <f t="shared" si="0"/>
        <v>0</v>
      </c>
    </row>
    <row r="25" spans="2:12" ht="26.25" hidden="1" customHeight="1" x14ac:dyDescent="0.15">
      <c r="B25" s="72"/>
      <c r="C25" s="1" t="s">
        <v>24</v>
      </c>
      <c r="D25" s="14"/>
      <c r="E25" s="15"/>
      <c r="F25" s="15"/>
      <c r="G25" s="28"/>
      <c r="H25" s="53"/>
      <c r="I25" s="16">
        <f t="shared" si="0"/>
        <v>0</v>
      </c>
    </row>
    <row r="26" spans="2:12" ht="26.25" hidden="1" customHeight="1" x14ac:dyDescent="0.15">
      <c r="B26" s="72"/>
      <c r="C26" s="5" t="s">
        <v>25</v>
      </c>
      <c r="D26" s="17"/>
      <c r="E26" s="18"/>
      <c r="F26" s="18"/>
      <c r="G26" s="29"/>
      <c r="H26" s="61"/>
      <c r="I26" s="19">
        <f t="shared" si="0"/>
        <v>0</v>
      </c>
    </row>
    <row r="27" spans="2:12" ht="26.25" hidden="1" customHeight="1" thickBot="1" x14ac:dyDescent="0.2">
      <c r="B27" s="72"/>
      <c r="C27" s="5" t="s">
        <v>26</v>
      </c>
      <c r="D27" s="17"/>
      <c r="E27" s="18"/>
      <c r="F27" s="18"/>
      <c r="G27" s="29"/>
      <c r="H27" s="61"/>
      <c r="I27" s="19">
        <f t="shared" si="0"/>
        <v>0</v>
      </c>
    </row>
    <row r="28" spans="2:12" ht="26.25" customHeight="1" thickTop="1" thickBot="1" x14ac:dyDescent="0.2">
      <c r="B28" s="73"/>
      <c r="C28" s="46" t="s">
        <v>34</v>
      </c>
      <c r="D28" s="58">
        <f>SUM(D20:D27)</f>
        <v>15364360</v>
      </c>
      <c r="E28" s="20">
        <f t="shared" ref="E28:I28" si="1">SUM(E20:E27)</f>
        <v>10401191</v>
      </c>
      <c r="F28" s="20">
        <f t="shared" si="1"/>
        <v>0</v>
      </c>
      <c r="G28" s="34">
        <f t="shared" si="1"/>
        <v>1223814</v>
      </c>
      <c r="H28" s="62">
        <f t="shared" si="1"/>
        <v>199146</v>
      </c>
      <c r="I28" s="21">
        <f t="shared" si="1"/>
        <v>3540209</v>
      </c>
    </row>
    <row r="29" spans="2:12" ht="26.25" hidden="1" customHeight="1" x14ac:dyDescent="0.15">
      <c r="B29" s="70" t="s">
        <v>27</v>
      </c>
      <c r="C29" s="4" t="s">
        <v>28</v>
      </c>
      <c r="D29" s="11"/>
      <c r="E29" s="12"/>
      <c r="F29" s="12"/>
      <c r="G29" s="12"/>
      <c r="H29" s="12"/>
      <c r="I29" s="13">
        <f>D29-E29-F29-G29-H29</f>
        <v>0</v>
      </c>
    </row>
    <row r="30" spans="2:12" ht="26.25" hidden="1" customHeight="1" x14ac:dyDescent="0.15">
      <c r="B30" s="72"/>
      <c r="C30" s="1" t="s">
        <v>29</v>
      </c>
      <c r="D30" s="14"/>
      <c r="E30" s="15"/>
      <c r="F30" s="15"/>
      <c r="G30" s="15"/>
      <c r="H30" s="15"/>
      <c r="I30" s="16">
        <f t="shared" ref="I30:I31" si="2">D30-E30-F30-G30-H30</f>
        <v>0</v>
      </c>
    </row>
    <row r="31" spans="2:12" ht="26.25" hidden="1" customHeight="1" x14ac:dyDescent="0.15">
      <c r="B31" s="72"/>
      <c r="C31" s="1" t="s">
        <v>30</v>
      </c>
      <c r="D31" s="14"/>
      <c r="E31" s="15"/>
      <c r="F31" s="15"/>
      <c r="G31" s="15"/>
      <c r="H31" s="15"/>
      <c r="I31" s="16">
        <f t="shared" si="2"/>
        <v>0</v>
      </c>
    </row>
    <row r="32" spans="2:12" ht="26.25" hidden="1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hidden="1" customHeight="1" thickBot="1" x14ac:dyDescent="0.2">
      <c r="B33" s="72"/>
      <c r="C33" s="5"/>
      <c r="D33" s="17"/>
      <c r="E33" s="18"/>
      <c r="F33" s="18"/>
      <c r="G33" s="18"/>
      <c r="H33" s="18"/>
      <c r="I33" s="19"/>
    </row>
    <row r="34" spans="2:9" ht="26.25" hidden="1" customHeight="1" thickTop="1" thickBot="1" x14ac:dyDescent="0.2">
      <c r="B34" s="73"/>
      <c r="C34" s="10" t="s">
        <v>34</v>
      </c>
      <c r="D34" s="20">
        <f>SUM(D29:D33)</f>
        <v>0</v>
      </c>
      <c r="E34" s="20">
        <f t="shared" ref="E34" si="3">SUM(E29:E33)</f>
        <v>0</v>
      </c>
      <c r="F34" s="20"/>
      <c r="G34" s="20">
        <f t="shared" ref="G34:I34" si="4">SUM(G29:G33)</f>
        <v>0</v>
      </c>
      <c r="H34" s="20">
        <f t="shared" si="4"/>
        <v>0</v>
      </c>
      <c r="I34" s="21">
        <f t="shared" si="4"/>
        <v>0</v>
      </c>
    </row>
    <row r="35" spans="2:9" ht="26.25" hidden="1" customHeight="1" x14ac:dyDescent="0.15">
      <c r="B35" s="70" t="s">
        <v>31</v>
      </c>
      <c r="C35" s="4" t="s">
        <v>32</v>
      </c>
      <c r="D35" s="11"/>
      <c r="E35" s="12"/>
      <c r="F35" s="12"/>
      <c r="G35" s="12"/>
      <c r="H35" s="12"/>
      <c r="I35" s="13">
        <f>D35-E35-F35-G35-H35</f>
        <v>0</v>
      </c>
    </row>
    <row r="36" spans="2:9" ht="26.25" hidden="1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hidden="1" customHeight="1" thickBot="1" x14ac:dyDescent="0.2">
      <c r="B37" s="72"/>
      <c r="C37" s="1"/>
      <c r="D37" s="14"/>
      <c r="E37" s="15"/>
      <c r="F37" s="15"/>
      <c r="G37" s="15"/>
      <c r="H37" s="15"/>
      <c r="I37" s="16"/>
    </row>
    <row r="38" spans="2:9" ht="26.25" hidden="1" customHeight="1" thickTop="1" thickBot="1" x14ac:dyDescent="0.2">
      <c r="B38" s="73"/>
      <c r="C38" s="10" t="s">
        <v>34</v>
      </c>
      <c r="D38" s="20">
        <f>SUM(D35:D37)</f>
        <v>0</v>
      </c>
      <c r="E38" s="20">
        <f>SUM(E35:E37)</f>
        <v>0</v>
      </c>
      <c r="F38" s="20"/>
      <c r="G38" s="20">
        <f>SUM(G35:G37)</f>
        <v>0</v>
      </c>
      <c r="H38" s="20">
        <f>SUM(H35:H37)</f>
        <v>0</v>
      </c>
      <c r="I38" s="21">
        <f>SUM(I35:I37)</f>
        <v>0</v>
      </c>
    </row>
    <row r="39" spans="2:9" ht="26.25" hidden="1" customHeight="1" thickBot="1" x14ac:dyDescent="0.2">
      <c r="B39" s="74" t="s">
        <v>33</v>
      </c>
      <c r="C39" s="75"/>
      <c r="D39" s="32">
        <f>SUM(D28,D34,D38)</f>
        <v>15364360</v>
      </c>
      <c r="E39" s="24">
        <f t="shared" ref="E39:I39" si="5">SUM(E28,E34,E38)</f>
        <v>10401191</v>
      </c>
      <c r="F39" s="24">
        <f t="shared" si="5"/>
        <v>0</v>
      </c>
      <c r="G39" s="24">
        <f t="shared" si="5"/>
        <v>1223814</v>
      </c>
      <c r="H39" s="35">
        <f t="shared" si="5"/>
        <v>199146</v>
      </c>
      <c r="I39" s="25">
        <f t="shared" si="5"/>
        <v>3540209</v>
      </c>
    </row>
    <row r="40" spans="2:9" ht="26.25" customHeight="1" x14ac:dyDescent="0.15">
      <c r="B40" t="s">
        <v>61</v>
      </c>
    </row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0">
    <mergeCell ref="B20:B28"/>
    <mergeCell ref="B29:B34"/>
    <mergeCell ref="B35:B38"/>
    <mergeCell ref="B39:C39"/>
    <mergeCell ref="B2:I2"/>
    <mergeCell ref="B17:C19"/>
    <mergeCell ref="D17:D19"/>
    <mergeCell ref="E17:I17"/>
    <mergeCell ref="E18:H18"/>
    <mergeCell ref="I18:I19"/>
  </mergeCells>
  <phoneticPr fontId="2"/>
  <pageMargins left="0.70866141732283472" right="0.70866141732283472" top="0.94488188976377963" bottom="0.55118110236220474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workbookViewId="0">
      <selection activeCell="D8" sqref="D8"/>
    </sheetView>
  </sheetViews>
  <sheetFormatPr defaultRowHeight="13.5" x14ac:dyDescent="0.15"/>
  <cols>
    <col min="1" max="1" width="3" customWidth="1"/>
    <col min="2" max="2" width="6.875" customWidth="1"/>
    <col min="3" max="3" width="31.25" customWidth="1"/>
    <col min="4" max="4" width="17.875" customWidth="1"/>
    <col min="5" max="9" width="13.75" customWidth="1"/>
  </cols>
  <sheetData>
    <row r="2" spans="1:9" ht="29.25" customHeight="1" x14ac:dyDescent="0.15">
      <c r="A2" s="76" t="s">
        <v>36</v>
      </c>
      <c r="B2" s="77"/>
      <c r="C2" s="78"/>
    </row>
    <row r="5" spans="1:9" ht="20.25" customHeight="1" x14ac:dyDescent="0.15">
      <c r="B5" s="9" t="s">
        <v>1</v>
      </c>
      <c r="C5" s="7"/>
      <c r="D5" s="7"/>
      <c r="E5" s="7"/>
      <c r="F5" s="7"/>
    </row>
    <row r="8" spans="1:9" ht="23.25" customHeight="1" x14ac:dyDescent="0.15">
      <c r="B8" t="s">
        <v>2</v>
      </c>
    </row>
    <row r="9" spans="1:9" ht="23.25" customHeight="1" x14ac:dyDescent="0.15">
      <c r="B9" t="s">
        <v>3</v>
      </c>
      <c r="E9" s="8" t="s">
        <v>37</v>
      </c>
    </row>
    <row r="10" spans="1:9" ht="5.25" customHeight="1" x14ac:dyDescent="0.15">
      <c r="E10" s="8"/>
    </row>
    <row r="11" spans="1:9" ht="9.75" customHeight="1" x14ac:dyDescent="0.15">
      <c r="E11" s="8"/>
    </row>
    <row r="12" spans="1:9" ht="21" customHeight="1" x14ac:dyDescent="0.15">
      <c r="B12" t="s">
        <v>4</v>
      </c>
      <c r="E12" s="8"/>
    </row>
    <row r="13" spans="1:9" ht="21" customHeight="1" x14ac:dyDescent="0.15">
      <c r="B13" t="s">
        <v>5</v>
      </c>
      <c r="E13" s="8" t="s">
        <v>38</v>
      </c>
    </row>
    <row r="14" spans="1:9" x14ac:dyDescent="0.15">
      <c r="E14" s="8"/>
    </row>
    <row r="16" spans="1:9" ht="23.25" customHeight="1" thickBot="1" x14ac:dyDescent="0.2">
      <c r="B16" t="s">
        <v>6</v>
      </c>
      <c r="I16" s="8" t="s">
        <v>18</v>
      </c>
    </row>
    <row r="17" spans="2:9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</row>
    <row r="18" spans="2:9" ht="26.25" customHeight="1" x14ac:dyDescent="0.15">
      <c r="B18" s="80"/>
      <c r="C18" s="66"/>
      <c r="D18" s="66"/>
      <c r="E18" s="66" t="s">
        <v>9</v>
      </c>
      <c r="F18" s="66"/>
      <c r="G18" s="66"/>
      <c r="H18" s="66" t="s">
        <v>10</v>
      </c>
      <c r="I18" s="69"/>
    </row>
    <row r="19" spans="2:9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2" t="s">
        <v>12</v>
      </c>
      <c r="H19" s="6" t="s">
        <v>17</v>
      </c>
      <c r="I19" s="3" t="s">
        <v>12</v>
      </c>
    </row>
    <row r="20" spans="2:9" ht="26.25" customHeight="1" x14ac:dyDescent="0.15">
      <c r="B20" s="70" t="s">
        <v>15</v>
      </c>
      <c r="C20" s="4" t="s">
        <v>19</v>
      </c>
      <c r="D20" s="11">
        <v>3188485</v>
      </c>
      <c r="E20" s="12">
        <v>781011</v>
      </c>
      <c r="F20" s="12"/>
      <c r="G20" s="12">
        <v>6640</v>
      </c>
      <c r="H20" s="12"/>
      <c r="I20" s="13">
        <f>D20-E20-F20-G20-H20</f>
        <v>2400834</v>
      </c>
    </row>
    <row r="21" spans="2:9" ht="26.25" customHeight="1" x14ac:dyDescent="0.15">
      <c r="B21" s="71"/>
      <c r="C21" s="22" t="s">
        <v>20</v>
      </c>
      <c r="D21" s="11">
        <v>8734155</v>
      </c>
      <c r="E21" s="12">
        <v>5505610</v>
      </c>
      <c r="F21" s="12">
        <v>59600</v>
      </c>
      <c r="G21" s="12">
        <v>608137</v>
      </c>
      <c r="H21" s="12">
        <v>249597</v>
      </c>
      <c r="I21" s="13">
        <f t="shared" ref="I21:I27" si="0">D21-E21-F21-G21-H21</f>
        <v>2311211</v>
      </c>
    </row>
    <row r="22" spans="2:9" ht="26.25" customHeight="1" x14ac:dyDescent="0.15">
      <c r="B22" s="71"/>
      <c r="C22" s="22" t="s">
        <v>21</v>
      </c>
      <c r="D22" s="11">
        <v>4050872</v>
      </c>
      <c r="E22" s="12">
        <v>2922000</v>
      </c>
      <c r="F22" s="12"/>
      <c r="G22" s="12"/>
      <c r="H22" s="12">
        <v>393777</v>
      </c>
      <c r="I22" s="13">
        <f t="shared" si="0"/>
        <v>735095</v>
      </c>
    </row>
    <row r="23" spans="2:9" ht="26.25" customHeight="1" x14ac:dyDescent="0.15">
      <c r="B23" s="72"/>
      <c r="C23" s="1" t="s">
        <v>22</v>
      </c>
      <c r="D23" s="14">
        <v>153896</v>
      </c>
      <c r="E23" s="15">
        <v>782</v>
      </c>
      <c r="F23" s="15"/>
      <c r="G23" s="15">
        <v>3898</v>
      </c>
      <c r="H23" s="15"/>
      <c r="I23" s="16">
        <f t="shared" si="0"/>
        <v>149216</v>
      </c>
    </row>
    <row r="24" spans="2:9" ht="26.25" customHeight="1" x14ac:dyDescent="0.15">
      <c r="B24" s="72"/>
      <c r="C24" s="1" t="s">
        <v>23</v>
      </c>
      <c r="D24" s="14">
        <v>202141</v>
      </c>
      <c r="E24" s="15">
        <v>108834</v>
      </c>
      <c r="F24" s="15"/>
      <c r="G24" s="15"/>
      <c r="H24" s="15"/>
      <c r="I24" s="16">
        <f t="shared" si="0"/>
        <v>93307</v>
      </c>
    </row>
    <row r="25" spans="2:9" ht="26.25" customHeight="1" x14ac:dyDescent="0.15">
      <c r="B25" s="72"/>
      <c r="C25" s="1" t="s">
        <v>24</v>
      </c>
      <c r="D25" s="14">
        <v>571</v>
      </c>
      <c r="E25" s="15"/>
      <c r="F25" s="15"/>
      <c r="G25" s="15"/>
      <c r="H25" s="15"/>
      <c r="I25" s="16">
        <f t="shared" si="0"/>
        <v>571</v>
      </c>
    </row>
    <row r="26" spans="2:9" ht="26.25" customHeight="1" x14ac:dyDescent="0.15">
      <c r="B26" s="72"/>
      <c r="C26" s="5" t="s">
        <v>25</v>
      </c>
      <c r="D26" s="17">
        <v>139</v>
      </c>
      <c r="E26" s="18">
        <v>56</v>
      </c>
      <c r="F26" s="18"/>
      <c r="G26" s="18"/>
      <c r="H26" s="18"/>
      <c r="I26" s="19">
        <f t="shared" si="0"/>
        <v>83</v>
      </c>
    </row>
    <row r="27" spans="2:9" ht="26.25" customHeight="1" thickBot="1" x14ac:dyDescent="0.2">
      <c r="B27" s="72"/>
      <c r="C27" s="5" t="s">
        <v>26</v>
      </c>
      <c r="D27" s="17">
        <v>2645326</v>
      </c>
      <c r="E27" s="18">
        <v>1823853</v>
      </c>
      <c r="F27" s="18"/>
      <c r="G27" s="18">
        <v>2</v>
      </c>
      <c r="H27" s="18"/>
      <c r="I27" s="19">
        <f t="shared" si="0"/>
        <v>821471</v>
      </c>
    </row>
    <row r="28" spans="2:9" ht="26.25" customHeight="1" thickTop="1" thickBot="1" x14ac:dyDescent="0.2">
      <c r="B28" s="73"/>
      <c r="C28" s="10" t="s">
        <v>34</v>
      </c>
      <c r="D28" s="20">
        <f>SUM(D20:D27)</f>
        <v>18975585</v>
      </c>
      <c r="E28" s="20">
        <f t="shared" ref="E28:I28" si="1">SUM(E20:E27)</f>
        <v>11142146</v>
      </c>
      <c r="F28" s="20">
        <f t="shared" si="1"/>
        <v>59600</v>
      </c>
      <c r="G28" s="20">
        <f t="shared" si="1"/>
        <v>618677</v>
      </c>
      <c r="H28" s="20">
        <f t="shared" si="1"/>
        <v>643374</v>
      </c>
      <c r="I28" s="21">
        <f t="shared" si="1"/>
        <v>6511788</v>
      </c>
    </row>
    <row r="29" spans="2:9" ht="26.25" customHeight="1" x14ac:dyDescent="0.15">
      <c r="B29" s="70" t="s">
        <v>27</v>
      </c>
      <c r="C29" s="4" t="s">
        <v>28</v>
      </c>
      <c r="D29" s="11">
        <v>9938317</v>
      </c>
      <c r="E29" s="12">
        <v>5463848</v>
      </c>
      <c r="F29" s="12"/>
      <c r="G29" s="12">
        <v>1098217</v>
      </c>
      <c r="H29" s="12"/>
      <c r="I29" s="13">
        <f>D29-E29-F29-G29-H29</f>
        <v>3376252</v>
      </c>
    </row>
    <row r="30" spans="2:9" ht="26.25" customHeight="1" x14ac:dyDescent="0.15">
      <c r="B30" s="72"/>
      <c r="C30" s="1" t="s">
        <v>29</v>
      </c>
      <c r="D30" s="14">
        <v>5562307</v>
      </c>
      <c r="E30" s="15">
        <v>2124364</v>
      </c>
      <c r="F30" s="15"/>
      <c r="G30" s="15">
        <v>3345374</v>
      </c>
      <c r="H30" s="15"/>
      <c r="I30" s="16">
        <f t="shared" ref="I30:I31" si="2">D30-E30-F30-G30-H30</f>
        <v>92569</v>
      </c>
    </row>
    <row r="31" spans="2:9" ht="26.25" customHeight="1" x14ac:dyDescent="0.15">
      <c r="B31" s="72"/>
      <c r="C31" s="1" t="s">
        <v>30</v>
      </c>
      <c r="D31" s="14">
        <v>43337</v>
      </c>
      <c r="E31" s="15">
        <v>38717</v>
      </c>
      <c r="F31" s="15"/>
      <c r="G31" s="15"/>
      <c r="H31" s="15"/>
      <c r="I31" s="16">
        <f t="shared" si="2"/>
        <v>4620</v>
      </c>
    </row>
    <row r="32" spans="2:9" ht="26.25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customHeight="1" thickBot="1" x14ac:dyDescent="0.2">
      <c r="B33" s="72"/>
      <c r="C33" s="5"/>
      <c r="D33" s="17"/>
      <c r="E33" s="18"/>
      <c r="F33" s="18"/>
      <c r="G33" s="18"/>
      <c r="H33" s="18"/>
      <c r="I33" s="19"/>
    </row>
    <row r="34" spans="2:9" ht="26.25" customHeight="1" thickTop="1" thickBot="1" x14ac:dyDescent="0.2">
      <c r="B34" s="73"/>
      <c r="C34" s="10" t="s">
        <v>34</v>
      </c>
      <c r="D34" s="20">
        <f>SUM(D29:D33)</f>
        <v>15543961</v>
      </c>
      <c r="E34" s="20">
        <f t="shared" ref="E34" si="3">SUM(E29:E33)</f>
        <v>7626929</v>
      </c>
      <c r="F34" s="20"/>
      <c r="G34" s="20">
        <f t="shared" ref="G34:I34" si="4">SUM(G29:G33)</f>
        <v>4443591</v>
      </c>
      <c r="H34" s="20">
        <f t="shared" si="4"/>
        <v>0</v>
      </c>
      <c r="I34" s="21">
        <f t="shared" si="4"/>
        <v>3473441</v>
      </c>
    </row>
    <row r="35" spans="2:9" ht="26.25" customHeight="1" x14ac:dyDescent="0.15">
      <c r="B35" s="70" t="s">
        <v>31</v>
      </c>
      <c r="C35" s="4" t="s">
        <v>32</v>
      </c>
      <c r="D35" s="11">
        <v>1668337</v>
      </c>
      <c r="E35" s="12">
        <v>100014</v>
      </c>
      <c r="F35" s="12"/>
      <c r="G35" s="12">
        <v>33594</v>
      </c>
      <c r="H35" s="12"/>
      <c r="I35" s="13">
        <f>D35-E35-F35-G35-H35</f>
        <v>1534729</v>
      </c>
    </row>
    <row r="36" spans="2:9" ht="26.25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customHeight="1" thickBot="1" x14ac:dyDescent="0.2">
      <c r="B37" s="72"/>
      <c r="C37" s="1"/>
      <c r="D37" s="14"/>
      <c r="E37" s="15"/>
      <c r="F37" s="15"/>
      <c r="G37" s="15"/>
      <c r="H37" s="15"/>
      <c r="I37" s="16"/>
    </row>
    <row r="38" spans="2:9" ht="26.25" customHeight="1" thickTop="1" thickBot="1" x14ac:dyDescent="0.2">
      <c r="B38" s="73"/>
      <c r="C38" s="10" t="s">
        <v>34</v>
      </c>
      <c r="D38" s="20">
        <f>SUM(D35:D37)</f>
        <v>1668337</v>
      </c>
      <c r="E38" s="20">
        <f>SUM(E35:E37)</f>
        <v>100014</v>
      </c>
      <c r="F38" s="20"/>
      <c r="G38" s="20">
        <f>SUM(G35:G37)</f>
        <v>33594</v>
      </c>
      <c r="H38" s="20">
        <f>SUM(H35:H37)</f>
        <v>0</v>
      </c>
      <c r="I38" s="21">
        <f>SUM(I35:I37)</f>
        <v>1534729</v>
      </c>
    </row>
    <row r="39" spans="2:9" ht="26.25" customHeight="1" thickBot="1" x14ac:dyDescent="0.2">
      <c r="B39" s="74" t="s">
        <v>33</v>
      </c>
      <c r="C39" s="75"/>
      <c r="D39" s="23">
        <f>SUM(D28,D34,D38)</f>
        <v>36187883</v>
      </c>
      <c r="E39" s="24">
        <f t="shared" ref="E39:I39" si="5">SUM(E28,E34,E38)</f>
        <v>18869089</v>
      </c>
      <c r="F39" s="24">
        <f t="shared" si="5"/>
        <v>59600</v>
      </c>
      <c r="G39" s="24">
        <f t="shared" si="5"/>
        <v>5095862</v>
      </c>
      <c r="H39" s="24">
        <f t="shared" si="5"/>
        <v>643374</v>
      </c>
      <c r="I39" s="25">
        <f t="shared" si="5"/>
        <v>11519958</v>
      </c>
    </row>
    <row r="40" spans="2:9" ht="26.25" customHeight="1" x14ac:dyDescent="0.15"/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0">
    <mergeCell ref="D17:D19"/>
    <mergeCell ref="E17:I17"/>
    <mergeCell ref="E18:G18"/>
    <mergeCell ref="H18:I18"/>
    <mergeCell ref="B20:B28"/>
    <mergeCell ref="B29:B34"/>
    <mergeCell ref="B35:B38"/>
    <mergeCell ref="B39:C39"/>
    <mergeCell ref="A2:C2"/>
    <mergeCell ref="B17:C19"/>
  </mergeCells>
  <phoneticPr fontId="2"/>
  <pageMargins left="0.70866141732283472" right="0.70866141732283472" top="0.94488188976377963" bottom="0.55118110236220474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workbookViewId="0">
      <selection activeCell="E10" sqref="E10"/>
    </sheetView>
  </sheetViews>
  <sheetFormatPr defaultRowHeight="13.5" x14ac:dyDescent="0.15"/>
  <cols>
    <col min="1" max="1" width="3" customWidth="1"/>
    <col min="2" max="2" width="6.875" customWidth="1"/>
    <col min="3" max="3" width="31.25" customWidth="1"/>
    <col min="4" max="4" width="17.875" customWidth="1"/>
    <col min="5" max="9" width="13.75" customWidth="1"/>
  </cols>
  <sheetData>
    <row r="2" spans="1:9" ht="29.25" customHeight="1" x14ac:dyDescent="0.15">
      <c r="A2" s="82" t="s">
        <v>40</v>
      </c>
      <c r="B2" s="83"/>
      <c r="C2" s="83"/>
      <c r="D2" s="26"/>
    </row>
    <row r="5" spans="1:9" ht="20.25" customHeight="1" x14ac:dyDescent="0.15">
      <c r="B5" s="9" t="s">
        <v>1</v>
      </c>
      <c r="C5" s="7"/>
      <c r="D5" s="7"/>
      <c r="E5" s="7"/>
      <c r="F5" s="7"/>
    </row>
    <row r="8" spans="1:9" ht="23.25" customHeight="1" x14ac:dyDescent="0.15">
      <c r="B8" t="s">
        <v>2</v>
      </c>
    </row>
    <row r="9" spans="1:9" ht="23.25" customHeight="1" x14ac:dyDescent="0.15">
      <c r="B9" t="s">
        <v>3</v>
      </c>
      <c r="E9" s="8" t="s">
        <v>41</v>
      </c>
    </row>
    <row r="10" spans="1:9" ht="5.25" customHeight="1" x14ac:dyDescent="0.15">
      <c r="E10" s="8"/>
    </row>
    <row r="11" spans="1:9" ht="9.75" customHeight="1" x14ac:dyDescent="0.15">
      <c r="E11" s="8"/>
    </row>
    <row r="12" spans="1:9" ht="21" customHeight="1" x14ac:dyDescent="0.15">
      <c r="B12" t="s">
        <v>4</v>
      </c>
      <c r="E12" s="8"/>
    </row>
    <row r="13" spans="1:9" ht="21" customHeight="1" x14ac:dyDescent="0.15">
      <c r="B13" t="s">
        <v>5</v>
      </c>
      <c r="E13" s="8" t="s">
        <v>39</v>
      </c>
    </row>
    <row r="14" spans="1:9" x14ac:dyDescent="0.15">
      <c r="E14" s="8"/>
    </row>
    <row r="16" spans="1:9" ht="23.25" customHeight="1" thickBot="1" x14ac:dyDescent="0.2">
      <c r="B16" t="s">
        <v>6</v>
      </c>
      <c r="I16" s="8" t="s">
        <v>18</v>
      </c>
    </row>
    <row r="17" spans="2:9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</row>
    <row r="18" spans="2:9" ht="26.25" customHeight="1" x14ac:dyDescent="0.15">
      <c r="B18" s="80"/>
      <c r="C18" s="66"/>
      <c r="D18" s="66"/>
      <c r="E18" s="66" t="s">
        <v>9</v>
      </c>
      <c r="F18" s="66"/>
      <c r="G18" s="66"/>
      <c r="H18" s="66" t="s">
        <v>10</v>
      </c>
      <c r="I18" s="69"/>
    </row>
    <row r="19" spans="2:9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2" t="s">
        <v>12</v>
      </c>
      <c r="H19" s="6" t="s">
        <v>17</v>
      </c>
      <c r="I19" s="3" t="s">
        <v>12</v>
      </c>
    </row>
    <row r="20" spans="2:9" ht="26.25" customHeight="1" x14ac:dyDescent="0.15">
      <c r="B20" s="70" t="s">
        <v>15</v>
      </c>
      <c r="C20" s="4" t="s">
        <v>19</v>
      </c>
      <c r="D20" s="11">
        <v>3120277</v>
      </c>
      <c r="E20" s="12">
        <v>637766</v>
      </c>
      <c r="F20" s="12"/>
      <c r="G20" s="12">
        <v>6811</v>
      </c>
      <c r="H20" s="12"/>
      <c r="I20" s="13">
        <f>D20-E20-F20-G20-H20</f>
        <v>2475700</v>
      </c>
    </row>
    <row r="21" spans="2:9" ht="26.25" customHeight="1" x14ac:dyDescent="0.15">
      <c r="B21" s="71"/>
      <c r="C21" s="22" t="s">
        <v>20</v>
      </c>
      <c r="D21" s="11">
        <v>9741510</v>
      </c>
      <c r="E21" s="12">
        <v>6220745</v>
      </c>
      <c r="F21" s="12">
        <v>128900</v>
      </c>
      <c r="G21" s="12">
        <v>579830</v>
      </c>
      <c r="H21" s="12">
        <v>270998</v>
      </c>
      <c r="I21" s="13">
        <f t="shared" ref="I21:I27" si="0">D21-E21-F21-G21-H21</f>
        <v>2541037</v>
      </c>
    </row>
    <row r="22" spans="2:9" ht="26.25" customHeight="1" x14ac:dyDescent="0.15">
      <c r="B22" s="71"/>
      <c r="C22" s="22" t="s">
        <v>21</v>
      </c>
      <c r="D22" s="11">
        <v>4132079</v>
      </c>
      <c r="E22" s="12">
        <v>2950164</v>
      </c>
      <c r="F22" s="12"/>
      <c r="G22" s="12"/>
      <c r="H22" s="12">
        <v>338746</v>
      </c>
      <c r="I22" s="13">
        <f t="shared" si="0"/>
        <v>843169</v>
      </c>
    </row>
    <row r="23" spans="2:9" ht="26.25" customHeight="1" x14ac:dyDescent="0.15">
      <c r="B23" s="72"/>
      <c r="C23" s="1" t="s">
        <v>22</v>
      </c>
      <c r="D23" s="14">
        <v>223260</v>
      </c>
      <c r="E23" s="15">
        <v>61340</v>
      </c>
      <c r="F23" s="15"/>
      <c r="G23" s="15">
        <v>4475</v>
      </c>
      <c r="H23" s="15"/>
      <c r="I23" s="16">
        <f t="shared" si="0"/>
        <v>157445</v>
      </c>
    </row>
    <row r="24" spans="2:9" ht="26.25" customHeight="1" x14ac:dyDescent="0.15">
      <c r="B24" s="72"/>
      <c r="C24" s="1" t="s">
        <v>23</v>
      </c>
      <c r="D24" s="14">
        <v>208940</v>
      </c>
      <c r="E24" s="15">
        <v>112914</v>
      </c>
      <c r="F24" s="15"/>
      <c r="G24" s="15">
        <v>125</v>
      </c>
      <c r="H24" s="15"/>
      <c r="I24" s="16">
        <f t="shared" si="0"/>
        <v>95901</v>
      </c>
    </row>
    <row r="25" spans="2:9" ht="26.25" customHeight="1" x14ac:dyDescent="0.15">
      <c r="B25" s="72"/>
      <c r="C25" s="1" t="s">
        <v>24</v>
      </c>
      <c r="D25" s="14">
        <v>571</v>
      </c>
      <c r="E25" s="15"/>
      <c r="F25" s="15"/>
      <c r="G25" s="15"/>
      <c r="H25" s="15"/>
      <c r="I25" s="16">
        <f t="shared" si="0"/>
        <v>571</v>
      </c>
    </row>
    <row r="26" spans="2:9" ht="26.25" customHeight="1" x14ac:dyDescent="0.15">
      <c r="B26" s="72"/>
      <c r="C26" s="5" t="s">
        <v>25</v>
      </c>
      <c r="D26" s="17">
        <v>108</v>
      </c>
      <c r="E26" s="18">
        <v>14</v>
      </c>
      <c r="F26" s="18"/>
      <c r="G26" s="18"/>
      <c r="H26" s="18"/>
      <c r="I26" s="19">
        <f t="shared" si="0"/>
        <v>94</v>
      </c>
    </row>
    <row r="27" spans="2:9" ht="26.25" customHeight="1" thickBot="1" x14ac:dyDescent="0.2">
      <c r="B27" s="72"/>
      <c r="C27" s="5" t="s">
        <v>26</v>
      </c>
      <c r="D27" s="17">
        <v>2806862</v>
      </c>
      <c r="E27" s="18">
        <v>1906475</v>
      </c>
      <c r="F27" s="18"/>
      <c r="G27" s="18">
        <v>2</v>
      </c>
      <c r="H27" s="18"/>
      <c r="I27" s="19">
        <f t="shared" si="0"/>
        <v>900385</v>
      </c>
    </row>
    <row r="28" spans="2:9" ht="26.25" customHeight="1" thickTop="1" thickBot="1" x14ac:dyDescent="0.2">
      <c r="B28" s="73"/>
      <c r="C28" s="10" t="s">
        <v>34</v>
      </c>
      <c r="D28" s="20">
        <f>SUM(D20:D27)</f>
        <v>20233607</v>
      </c>
      <c r="E28" s="20">
        <f t="shared" ref="E28:I28" si="1">SUM(E20:E27)</f>
        <v>11889418</v>
      </c>
      <c r="F28" s="20">
        <f t="shared" si="1"/>
        <v>128900</v>
      </c>
      <c r="G28" s="20">
        <f t="shared" si="1"/>
        <v>591243</v>
      </c>
      <c r="H28" s="20">
        <f t="shared" si="1"/>
        <v>609744</v>
      </c>
      <c r="I28" s="21">
        <f t="shared" si="1"/>
        <v>7014302</v>
      </c>
    </row>
    <row r="29" spans="2:9" ht="26.25" customHeight="1" x14ac:dyDescent="0.15">
      <c r="B29" s="70" t="s">
        <v>27</v>
      </c>
      <c r="C29" s="4" t="s">
        <v>28</v>
      </c>
      <c r="D29" s="11">
        <v>9626599</v>
      </c>
      <c r="E29" s="12">
        <v>5119328</v>
      </c>
      <c r="F29" s="12"/>
      <c r="G29" s="12">
        <v>1223777</v>
      </c>
      <c r="H29" s="12"/>
      <c r="I29" s="13">
        <f>D29-E29-F29-G29-H29</f>
        <v>3283494</v>
      </c>
    </row>
    <row r="30" spans="2:9" ht="26.25" customHeight="1" x14ac:dyDescent="0.15">
      <c r="B30" s="72"/>
      <c r="C30" s="1" t="s">
        <v>29</v>
      </c>
      <c r="D30" s="14">
        <v>5658213</v>
      </c>
      <c r="E30" s="15">
        <v>2157455</v>
      </c>
      <c r="F30" s="15"/>
      <c r="G30" s="15">
        <v>3431453</v>
      </c>
      <c r="H30" s="15"/>
      <c r="I30" s="16">
        <f t="shared" ref="I30:I31" si="2">D30-E30-F30-G30-H30</f>
        <v>69305</v>
      </c>
    </row>
    <row r="31" spans="2:9" ht="26.25" customHeight="1" x14ac:dyDescent="0.15">
      <c r="B31" s="72"/>
      <c r="C31" s="1" t="s">
        <v>30</v>
      </c>
      <c r="D31" s="14">
        <v>42862</v>
      </c>
      <c r="E31" s="15">
        <v>36087</v>
      </c>
      <c r="F31" s="15"/>
      <c r="G31" s="15"/>
      <c r="H31" s="15"/>
      <c r="I31" s="16">
        <f t="shared" si="2"/>
        <v>6775</v>
      </c>
    </row>
    <row r="32" spans="2:9" ht="26.25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customHeight="1" thickBot="1" x14ac:dyDescent="0.2">
      <c r="B33" s="72"/>
      <c r="C33" s="5"/>
      <c r="D33" s="17"/>
      <c r="E33" s="18"/>
      <c r="F33" s="18"/>
      <c r="G33" s="18"/>
      <c r="H33" s="18"/>
      <c r="I33" s="19"/>
    </row>
    <row r="34" spans="2:9" ht="26.25" customHeight="1" thickTop="1" thickBot="1" x14ac:dyDescent="0.2">
      <c r="B34" s="73"/>
      <c r="C34" s="10" t="s">
        <v>34</v>
      </c>
      <c r="D34" s="20">
        <f>SUM(D29:D33)</f>
        <v>15327674</v>
      </c>
      <c r="E34" s="20">
        <f t="shared" ref="E34" si="3">SUM(E29:E33)</f>
        <v>7312870</v>
      </c>
      <c r="F34" s="20"/>
      <c r="G34" s="20">
        <f t="shared" ref="G34:I34" si="4">SUM(G29:G33)</f>
        <v>4655230</v>
      </c>
      <c r="H34" s="20">
        <f t="shared" si="4"/>
        <v>0</v>
      </c>
      <c r="I34" s="21">
        <f t="shared" si="4"/>
        <v>3359574</v>
      </c>
    </row>
    <row r="35" spans="2:9" ht="26.25" customHeight="1" x14ac:dyDescent="0.15">
      <c r="B35" s="70" t="s">
        <v>31</v>
      </c>
      <c r="C35" s="4" t="s">
        <v>32</v>
      </c>
      <c r="D35" s="11">
        <v>1756803</v>
      </c>
      <c r="E35" s="12">
        <v>197012</v>
      </c>
      <c r="F35" s="12"/>
      <c r="G35" s="12">
        <v>5163</v>
      </c>
      <c r="H35" s="12"/>
      <c r="I35" s="13">
        <f>D35-E35-F35-G35-H35</f>
        <v>1554628</v>
      </c>
    </row>
    <row r="36" spans="2:9" ht="26.25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customHeight="1" thickBot="1" x14ac:dyDescent="0.2">
      <c r="B37" s="72"/>
      <c r="C37" s="1"/>
      <c r="D37" s="14"/>
      <c r="E37" s="15"/>
      <c r="F37" s="15"/>
      <c r="G37" s="15"/>
      <c r="H37" s="15"/>
      <c r="I37" s="16"/>
    </row>
    <row r="38" spans="2:9" ht="26.25" customHeight="1" thickTop="1" thickBot="1" x14ac:dyDescent="0.2">
      <c r="B38" s="73"/>
      <c r="C38" s="10" t="s">
        <v>34</v>
      </c>
      <c r="D38" s="20">
        <f>SUM(D35:D37)</f>
        <v>1756803</v>
      </c>
      <c r="E38" s="20">
        <f>SUM(E35:E37)</f>
        <v>197012</v>
      </c>
      <c r="F38" s="20"/>
      <c r="G38" s="20">
        <f>SUM(G35:G37)</f>
        <v>5163</v>
      </c>
      <c r="H38" s="20">
        <f>SUM(H35:H37)</f>
        <v>0</v>
      </c>
      <c r="I38" s="21">
        <f>SUM(I35:I37)</f>
        <v>1554628</v>
      </c>
    </row>
    <row r="39" spans="2:9" ht="26.25" customHeight="1" thickBot="1" x14ac:dyDescent="0.2">
      <c r="B39" s="74" t="s">
        <v>33</v>
      </c>
      <c r="C39" s="75"/>
      <c r="D39" s="23">
        <f>SUM(D28,D34,D38)</f>
        <v>37318084</v>
      </c>
      <c r="E39" s="24">
        <f t="shared" ref="E39:I39" si="5">SUM(E28,E34,E38)</f>
        <v>19399300</v>
      </c>
      <c r="F39" s="24">
        <f t="shared" si="5"/>
        <v>128900</v>
      </c>
      <c r="G39" s="24">
        <f t="shared" si="5"/>
        <v>5251636</v>
      </c>
      <c r="H39" s="24">
        <f t="shared" si="5"/>
        <v>609744</v>
      </c>
      <c r="I39" s="25">
        <f t="shared" si="5"/>
        <v>11928504</v>
      </c>
    </row>
    <row r="40" spans="2:9" ht="26.25" customHeight="1" x14ac:dyDescent="0.15"/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0">
    <mergeCell ref="B29:B34"/>
    <mergeCell ref="B35:B38"/>
    <mergeCell ref="B39:C39"/>
    <mergeCell ref="A2:C2"/>
    <mergeCell ref="B17:C19"/>
    <mergeCell ref="D17:D19"/>
    <mergeCell ref="E17:I17"/>
    <mergeCell ref="E18:G18"/>
    <mergeCell ref="H18:I18"/>
    <mergeCell ref="B20:B28"/>
  </mergeCells>
  <phoneticPr fontId="2"/>
  <pageMargins left="0.70866141732283472" right="0.70866141732283472" top="0.94488188976377963" bottom="0.55118110236220474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workbookViewId="0">
      <selection activeCell="H21" sqref="H21:H22"/>
    </sheetView>
  </sheetViews>
  <sheetFormatPr defaultRowHeight="13.5" x14ac:dyDescent="0.15"/>
  <cols>
    <col min="1" max="1" width="3" customWidth="1"/>
    <col min="2" max="2" width="6.875" customWidth="1"/>
    <col min="3" max="3" width="31.25" customWidth="1"/>
    <col min="4" max="4" width="17.875" customWidth="1"/>
    <col min="5" max="9" width="13.75" customWidth="1"/>
  </cols>
  <sheetData>
    <row r="2" spans="1:9" ht="29.25" customHeight="1" x14ac:dyDescent="0.15">
      <c r="A2" s="83" t="s">
        <v>40</v>
      </c>
      <c r="B2" s="83"/>
      <c r="C2" s="83"/>
      <c r="D2" s="26"/>
    </row>
    <row r="5" spans="1:9" ht="20.25" customHeight="1" x14ac:dyDescent="0.15">
      <c r="B5" s="9" t="s">
        <v>1</v>
      </c>
      <c r="C5" s="7"/>
      <c r="D5" s="7"/>
      <c r="E5" s="7"/>
      <c r="F5" s="7"/>
    </row>
    <row r="8" spans="1:9" ht="23.25" customHeight="1" x14ac:dyDescent="0.15">
      <c r="B8" t="s">
        <v>2</v>
      </c>
    </row>
    <row r="9" spans="1:9" ht="23.25" customHeight="1" x14ac:dyDescent="0.15">
      <c r="B9" t="s">
        <v>3</v>
      </c>
      <c r="E9" s="8" t="s">
        <v>43</v>
      </c>
    </row>
    <row r="10" spans="1:9" ht="5.25" customHeight="1" x14ac:dyDescent="0.15">
      <c r="E10" s="8"/>
    </row>
    <row r="11" spans="1:9" ht="9.75" customHeight="1" x14ac:dyDescent="0.15">
      <c r="E11" s="8"/>
    </row>
    <row r="12" spans="1:9" ht="21" customHeight="1" x14ac:dyDescent="0.15">
      <c r="B12" t="s">
        <v>4</v>
      </c>
      <c r="E12" s="8"/>
    </row>
    <row r="13" spans="1:9" ht="21" customHeight="1" x14ac:dyDescent="0.15">
      <c r="B13" t="s">
        <v>5</v>
      </c>
      <c r="E13" s="8" t="s">
        <v>42</v>
      </c>
    </row>
    <row r="14" spans="1:9" x14ac:dyDescent="0.15">
      <c r="E14" s="8"/>
    </row>
    <row r="16" spans="1:9" ht="23.25" customHeight="1" thickBot="1" x14ac:dyDescent="0.2">
      <c r="B16" t="s">
        <v>6</v>
      </c>
      <c r="I16" s="8" t="s">
        <v>18</v>
      </c>
    </row>
    <row r="17" spans="2:9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</row>
    <row r="18" spans="2:9" ht="26.25" customHeight="1" x14ac:dyDescent="0.15">
      <c r="B18" s="80"/>
      <c r="C18" s="66"/>
      <c r="D18" s="66"/>
      <c r="E18" s="66" t="s">
        <v>9</v>
      </c>
      <c r="F18" s="66"/>
      <c r="G18" s="66"/>
      <c r="H18" s="66" t="s">
        <v>10</v>
      </c>
      <c r="I18" s="69"/>
    </row>
    <row r="19" spans="2:9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2" t="s">
        <v>12</v>
      </c>
      <c r="H19" s="6" t="s">
        <v>17</v>
      </c>
      <c r="I19" s="3" t="s">
        <v>12</v>
      </c>
    </row>
    <row r="20" spans="2:9" ht="26.25" customHeight="1" x14ac:dyDescent="0.15">
      <c r="B20" s="70" t="s">
        <v>15</v>
      </c>
      <c r="C20" s="4" t="s">
        <v>19</v>
      </c>
      <c r="D20" s="11">
        <v>2869303</v>
      </c>
      <c r="E20" s="12">
        <v>621862</v>
      </c>
      <c r="F20" s="12"/>
      <c r="G20" s="12">
        <v>6554</v>
      </c>
      <c r="H20" s="12"/>
      <c r="I20" s="13">
        <f>D20-E20-F20-G20-H20</f>
        <v>2240887</v>
      </c>
    </row>
    <row r="21" spans="2:9" ht="26.25" customHeight="1" x14ac:dyDescent="0.15">
      <c r="B21" s="71"/>
      <c r="C21" s="22" t="s">
        <v>20</v>
      </c>
      <c r="D21" s="11">
        <v>9537617</v>
      </c>
      <c r="E21" s="12">
        <v>5897076</v>
      </c>
      <c r="F21" s="12">
        <v>53900</v>
      </c>
      <c r="G21" s="12">
        <v>564010</v>
      </c>
      <c r="H21" s="27">
        <v>308201</v>
      </c>
      <c r="I21" s="13">
        <f t="shared" ref="I21:I27" si="0">D21-E21-F21-G21-H21</f>
        <v>2714430</v>
      </c>
    </row>
    <row r="22" spans="2:9" ht="26.25" customHeight="1" x14ac:dyDescent="0.15">
      <c r="B22" s="71"/>
      <c r="C22" s="22" t="s">
        <v>21</v>
      </c>
      <c r="D22" s="11">
        <v>4322054</v>
      </c>
      <c r="E22" s="12">
        <v>3103357</v>
      </c>
      <c r="F22" s="12"/>
      <c r="G22" s="12"/>
      <c r="H22" s="27">
        <v>376691</v>
      </c>
      <c r="I22" s="13">
        <f t="shared" si="0"/>
        <v>842006</v>
      </c>
    </row>
    <row r="23" spans="2:9" ht="26.25" customHeight="1" x14ac:dyDescent="0.15">
      <c r="B23" s="72"/>
      <c r="C23" s="1" t="s">
        <v>22</v>
      </c>
      <c r="D23" s="14">
        <v>158538</v>
      </c>
      <c r="E23" s="15">
        <v>1398</v>
      </c>
      <c r="F23" s="15"/>
      <c r="G23" s="15">
        <v>5007</v>
      </c>
      <c r="H23" s="28"/>
      <c r="I23" s="16">
        <f t="shared" si="0"/>
        <v>152133</v>
      </c>
    </row>
    <row r="24" spans="2:9" ht="26.25" customHeight="1" x14ac:dyDescent="0.15">
      <c r="B24" s="72"/>
      <c r="C24" s="1" t="s">
        <v>23</v>
      </c>
      <c r="D24" s="14">
        <v>216327</v>
      </c>
      <c r="E24" s="15">
        <v>113552</v>
      </c>
      <c r="F24" s="15"/>
      <c r="G24" s="15">
        <v>125</v>
      </c>
      <c r="H24" s="28"/>
      <c r="I24" s="16">
        <f t="shared" si="0"/>
        <v>102650</v>
      </c>
    </row>
    <row r="25" spans="2:9" ht="26.25" customHeight="1" x14ac:dyDescent="0.15">
      <c r="B25" s="72"/>
      <c r="C25" s="1" t="s">
        <v>24</v>
      </c>
      <c r="D25" s="14">
        <v>575</v>
      </c>
      <c r="E25" s="15"/>
      <c r="F25" s="15"/>
      <c r="G25" s="15"/>
      <c r="H25" s="28"/>
      <c r="I25" s="16">
        <f t="shared" si="0"/>
        <v>575</v>
      </c>
    </row>
    <row r="26" spans="2:9" ht="26.25" customHeight="1" x14ac:dyDescent="0.15">
      <c r="B26" s="72"/>
      <c r="C26" s="5" t="s">
        <v>25</v>
      </c>
      <c r="D26" s="17">
        <v>136</v>
      </c>
      <c r="E26" s="18">
        <v>28</v>
      </c>
      <c r="F26" s="18"/>
      <c r="G26" s="18"/>
      <c r="H26" s="29"/>
      <c r="I26" s="19">
        <f t="shared" si="0"/>
        <v>108</v>
      </c>
    </row>
    <row r="27" spans="2:9" ht="26.25" customHeight="1" thickBot="1" x14ac:dyDescent="0.2">
      <c r="B27" s="72"/>
      <c r="C27" s="5" t="s">
        <v>26</v>
      </c>
      <c r="D27" s="17">
        <v>3119200</v>
      </c>
      <c r="E27" s="18">
        <v>2131790</v>
      </c>
      <c r="F27" s="18"/>
      <c r="G27" s="18">
        <v>2</v>
      </c>
      <c r="H27" s="29"/>
      <c r="I27" s="19">
        <f t="shared" si="0"/>
        <v>987408</v>
      </c>
    </row>
    <row r="28" spans="2:9" ht="26.25" customHeight="1" thickTop="1" thickBot="1" x14ac:dyDescent="0.2">
      <c r="B28" s="73"/>
      <c r="C28" s="10" t="s">
        <v>34</v>
      </c>
      <c r="D28" s="20">
        <f>SUM(D20:D27)</f>
        <v>20223750</v>
      </c>
      <c r="E28" s="20">
        <f t="shared" ref="E28:I28" si="1">SUM(E20:E27)</f>
        <v>11869063</v>
      </c>
      <c r="F28" s="20">
        <f t="shared" si="1"/>
        <v>53900</v>
      </c>
      <c r="G28" s="20">
        <f t="shared" si="1"/>
        <v>575698</v>
      </c>
      <c r="H28" s="30">
        <f t="shared" si="1"/>
        <v>684892</v>
      </c>
      <c r="I28" s="21">
        <f t="shared" si="1"/>
        <v>7040197</v>
      </c>
    </row>
    <row r="29" spans="2:9" ht="26.25" customHeight="1" x14ac:dyDescent="0.15">
      <c r="B29" s="70" t="s">
        <v>27</v>
      </c>
      <c r="C29" s="4" t="s">
        <v>28</v>
      </c>
      <c r="D29" s="11">
        <v>10447426</v>
      </c>
      <c r="E29" s="12">
        <v>7306480</v>
      </c>
      <c r="F29" s="12"/>
      <c r="G29" s="12">
        <v>90678</v>
      </c>
      <c r="H29" s="12"/>
      <c r="I29" s="13">
        <f>D29-E29-F29-G29-H29</f>
        <v>3050268</v>
      </c>
    </row>
    <row r="30" spans="2:9" ht="26.25" customHeight="1" x14ac:dyDescent="0.15">
      <c r="B30" s="72"/>
      <c r="C30" s="1" t="s">
        <v>29</v>
      </c>
      <c r="D30" s="14">
        <v>5893724</v>
      </c>
      <c r="E30" s="15">
        <v>2221343</v>
      </c>
      <c r="F30" s="15"/>
      <c r="G30" s="15">
        <v>2938493</v>
      </c>
      <c r="H30" s="15"/>
      <c r="I30" s="16">
        <f t="shared" ref="I30:I31" si="2">D30-E30-F30-G30-H30</f>
        <v>733888</v>
      </c>
    </row>
    <row r="31" spans="2:9" ht="26.25" customHeight="1" x14ac:dyDescent="0.15">
      <c r="B31" s="72"/>
      <c r="C31" s="1" t="s">
        <v>30</v>
      </c>
      <c r="D31" s="14">
        <v>44641</v>
      </c>
      <c r="E31" s="15">
        <v>34319</v>
      </c>
      <c r="F31" s="15"/>
      <c r="G31" s="15"/>
      <c r="H31" s="15"/>
      <c r="I31" s="16">
        <f t="shared" si="2"/>
        <v>10322</v>
      </c>
    </row>
    <row r="32" spans="2:9" ht="26.25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customHeight="1" thickBot="1" x14ac:dyDescent="0.2">
      <c r="B33" s="72"/>
      <c r="C33" s="5"/>
      <c r="D33" s="17"/>
      <c r="E33" s="18"/>
      <c r="F33" s="18"/>
      <c r="G33" s="18"/>
      <c r="H33" s="18"/>
      <c r="I33" s="19"/>
    </row>
    <row r="34" spans="2:9" ht="26.25" customHeight="1" thickTop="1" thickBot="1" x14ac:dyDescent="0.2">
      <c r="B34" s="73"/>
      <c r="C34" s="10" t="s">
        <v>34</v>
      </c>
      <c r="D34" s="20">
        <f>SUM(D29:D33)</f>
        <v>16385791</v>
      </c>
      <c r="E34" s="20">
        <f t="shared" ref="E34" si="3">SUM(E29:E33)</f>
        <v>9562142</v>
      </c>
      <c r="F34" s="20"/>
      <c r="G34" s="20">
        <f t="shared" ref="G34:I34" si="4">SUM(G29:G33)</f>
        <v>3029171</v>
      </c>
      <c r="H34" s="20">
        <f t="shared" si="4"/>
        <v>0</v>
      </c>
      <c r="I34" s="21">
        <f t="shared" si="4"/>
        <v>3794478</v>
      </c>
    </row>
    <row r="35" spans="2:9" ht="26.25" customHeight="1" x14ac:dyDescent="0.15">
      <c r="B35" s="70" t="s">
        <v>31</v>
      </c>
      <c r="C35" s="4" t="s">
        <v>32</v>
      </c>
      <c r="D35" s="11">
        <v>1814725</v>
      </c>
      <c r="E35" s="12">
        <v>237592</v>
      </c>
      <c r="F35" s="12"/>
      <c r="G35" s="12">
        <v>19776</v>
      </c>
      <c r="H35" s="12"/>
      <c r="I35" s="13">
        <f>D35-E35-F35-G35-H35</f>
        <v>1557357</v>
      </c>
    </row>
    <row r="36" spans="2:9" ht="26.25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customHeight="1" thickBot="1" x14ac:dyDescent="0.2">
      <c r="B37" s="72"/>
      <c r="C37" s="1"/>
      <c r="D37" s="14"/>
      <c r="E37" s="15"/>
      <c r="F37" s="15"/>
      <c r="G37" s="15"/>
      <c r="H37" s="15"/>
      <c r="I37" s="16"/>
    </row>
    <row r="38" spans="2:9" ht="26.25" customHeight="1" thickTop="1" thickBot="1" x14ac:dyDescent="0.2">
      <c r="B38" s="73"/>
      <c r="C38" s="10" t="s">
        <v>34</v>
      </c>
      <c r="D38" s="20">
        <f>SUM(D35:D37)</f>
        <v>1814725</v>
      </c>
      <c r="E38" s="20">
        <f>SUM(E35:E37)</f>
        <v>237592</v>
      </c>
      <c r="F38" s="20"/>
      <c r="G38" s="20">
        <f>SUM(G35:G37)</f>
        <v>19776</v>
      </c>
      <c r="H38" s="20">
        <f>SUM(H35:H37)</f>
        <v>0</v>
      </c>
      <c r="I38" s="21">
        <f>SUM(I35:I37)</f>
        <v>1557357</v>
      </c>
    </row>
    <row r="39" spans="2:9" ht="26.25" customHeight="1" thickBot="1" x14ac:dyDescent="0.2">
      <c r="B39" s="74" t="s">
        <v>33</v>
      </c>
      <c r="C39" s="75"/>
      <c r="D39" s="23">
        <f>SUM(D28,D34,D38)</f>
        <v>38424266</v>
      </c>
      <c r="E39" s="24">
        <f t="shared" ref="E39:I39" si="5">SUM(E28,E34,E38)</f>
        <v>21668797</v>
      </c>
      <c r="F39" s="24">
        <f t="shared" si="5"/>
        <v>53900</v>
      </c>
      <c r="G39" s="24">
        <f t="shared" si="5"/>
        <v>3624645</v>
      </c>
      <c r="H39" s="24">
        <f t="shared" si="5"/>
        <v>684892</v>
      </c>
      <c r="I39" s="25">
        <f t="shared" si="5"/>
        <v>12392032</v>
      </c>
    </row>
    <row r="40" spans="2:9" ht="26.25" customHeight="1" x14ac:dyDescent="0.15"/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0">
    <mergeCell ref="B29:B34"/>
    <mergeCell ref="B35:B38"/>
    <mergeCell ref="B39:C39"/>
    <mergeCell ref="A2:C2"/>
    <mergeCell ref="B17:C19"/>
    <mergeCell ref="D17:D19"/>
    <mergeCell ref="E17:I17"/>
    <mergeCell ref="E18:G18"/>
    <mergeCell ref="H18:I18"/>
    <mergeCell ref="B20:B28"/>
  </mergeCells>
  <phoneticPr fontId="2"/>
  <pageMargins left="0.70866141732283472" right="0.70866141732283472" top="0.94488188976377963" bottom="0.55118110236220474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4" zoomScale="80" zoomScaleNormal="100" zoomScaleSheetLayoutView="80" workbookViewId="0">
      <selection activeCell="C4" sqref="C4"/>
    </sheetView>
  </sheetViews>
  <sheetFormatPr defaultRowHeight="13.5" x14ac:dyDescent="0.15"/>
  <cols>
    <col min="1" max="1" width="2.25" customWidth="1"/>
    <col min="2" max="2" width="9" customWidth="1"/>
    <col min="3" max="3" width="31.875" customWidth="1"/>
    <col min="4" max="4" width="17.875" customWidth="1"/>
    <col min="5" max="9" width="13.75" customWidth="1"/>
    <col min="10" max="10" width="6.75" customWidth="1"/>
    <col min="11" max="11" width="9.25" bestFit="1" customWidth="1"/>
    <col min="13" max="13" width="9.25" bestFit="1" customWidth="1"/>
  </cols>
  <sheetData>
    <row r="1" spans="1:13" ht="14.25" thickBot="1" x14ac:dyDescent="0.2"/>
    <row r="2" spans="1:13" ht="29.25" customHeight="1" thickBot="1" x14ac:dyDescent="0.2">
      <c r="A2" s="38"/>
      <c r="B2" s="86" t="s">
        <v>57</v>
      </c>
      <c r="C2" s="87"/>
      <c r="D2" s="87"/>
      <c r="E2" s="87"/>
      <c r="F2" s="87"/>
      <c r="G2" s="87"/>
      <c r="H2" s="87"/>
      <c r="I2" s="88"/>
      <c r="J2" s="56"/>
      <c r="K2" s="56"/>
      <c r="L2" s="56"/>
      <c r="M2" s="56"/>
    </row>
    <row r="3" spans="1:13" ht="9" customHeight="1" x14ac:dyDescent="0.15"/>
    <row r="4" spans="1:13" ht="20.100000000000001" customHeight="1" x14ac:dyDescent="0.15">
      <c r="B4" s="57" t="s">
        <v>58</v>
      </c>
      <c r="C4" s="7"/>
      <c r="D4" s="7"/>
      <c r="E4" s="7"/>
      <c r="F4" s="7"/>
    </row>
    <row r="5" spans="1:13" ht="20.100000000000001" customHeight="1" x14ac:dyDescent="0.15">
      <c r="B5" s="57" t="s">
        <v>56</v>
      </c>
      <c r="C5" s="7"/>
      <c r="D5" s="7"/>
      <c r="E5" s="7"/>
      <c r="F5" s="7"/>
    </row>
    <row r="6" spans="1:13" ht="20.100000000000001" customHeight="1" x14ac:dyDescent="0.15"/>
    <row r="8" spans="1:13" ht="23.25" customHeight="1" x14ac:dyDescent="0.15">
      <c r="B8" t="s">
        <v>2</v>
      </c>
    </row>
    <row r="9" spans="1:13" ht="23.25" customHeight="1" x14ac:dyDescent="0.15">
      <c r="B9" t="s">
        <v>48</v>
      </c>
      <c r="E9" s="40">
        <v>1038674</v>
      </c>
      <c r="F9" t="s">
        <v>44</v>
      </c>
    </row>
    <row r="10" spans="1:13" ht="5.25" customHeight="1" x14ac:dyDescent="0.15">
      <c r="E10" s="8"/>
    </row>
    <row r="11" spans="1:13" ht="9.75" customHeight="1" x14ac:dyDescent="0.15">
      <c r="E11" s="8"/>
    </row>
    <row r="12" spans="1:13" ht="21" customHeight="1" x14ac:dyDescent="0.15">
      <c r="B12" t="s">
        <v>4</v>
      </c>
      <c r="E12" s="8"/>
    </row>
    <row r="13" spans="1:13" ht="21" customHeight="1" x14ac:dyDescent="0.15">
      <c r="B13" t="s">
        <v>5</v>
      </c>
      <c r="E13" s="41">
        <f>D28</f>
        <v>11581395</v>
      </c>
      <c r="F13" t="s">
        <v>44</v>
      </c>
    </row>
    <row r="14" spans="1:13" ht="21" customHeight="1" x14ac:dyDescent="0.15">
      <c r="B14" s="36" t="s">
        <v>53</v>
      </c>
      <c r="E14" s="8"/>
    </row>
    <row r="15" spans="1:13" ht="21" customHeight="1" x14ac:dyDescent="0.15"/>
    <row r="16" spans="1:13" ht="23.25" customHeight="1" thickBot="1" x14ac:dyDescent="0.2">
      <c r="B16" t="s">
        <v>6</v>
      </c>
      <c r="I16" s="8" t="s">
        <v>18</v>
      </c>
    </row>
    <row r="17" spans="2:13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  <c r="K17" s="84" t="s">
        <v>52</v>
      </c>
      <c r="L17" s="84"/>
      <c r="M17" s="84"/>
    </row>
    <row r="18" spans="2:13" ht="26.25" customHeight="1" x14ac:dyDescent="0.15">
      <c r="B18" s="80"/>
      <c r="C18" s="66"/>
      <c r="D18" s="66"/>
      <c r="E18" s="66" t="s">
        <v>9</v>
      </c>
      <c r="F18" s="66"/>
      <c r="G18" s="66"/>
      <c r="H18" s="66" t="s">
        <v>10</v>
      </c>
      <c r="I18" s="69"/>
      <c r="K18" s="85"/>
      <c r="L18" s="85"/>
      <c r="M18" s="85"/>
    </row>
    <row r="19" spans="2:13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2" t="s">
        <v>12</v>
      </c>
      <c r="H19" s="6" t="s">
        <v>54</v>
      </c>
      <c r="I19" s="3" t="s">
        <v>12</v>
      </c>
      <c r="K19" s="49" t="s">
        <v>49</v>
      </c>
      <c r="L19" s="50" t="s">
        <v>50</v>
      </c>
      <c r="M19" s="51" t="s">
        <v>51</v>
      </c>
    </row>
    <row r="20" spans="2:13" ht="26.25" hidden="1" customHeight="1" x14ac:dyDescent="0.15">
      <c r="B20" s="70" t="s">
        <v>15</v>
      </c>
      <c r="C20" s="4" t="s">
        <v>19</v>
      </c>
      <c r="D20" s="11"/>
      <c r="E20" s="12"/>
      <c r="F20" s="12"/>
      <c r="G20" s="12"/>
      <c r="H20" s="12"/>
      <c r="I20" s="13">
        <f>D20-E20-F20-G20-H20</f>
        <v>0</v>
      </c>
      <c r="K20" s="51"/>
      <c r="L20" s="51"/>
      <c r="M20" s="51"/>
    </row>
    <row r="21" spans="2:13" ht="26.25" customHeight="1" x14ac:dyDescent="0.15">
      <c r="B21" s="71"/>
      <c r="C21" s="43" t="s">
        <v>20</v>
      </c>
      <c r="D21" s="15">
        <v>7539277</v>
      </c>
      <c r="E21" s="12">
        <v>5525893</v>
      </c>
      <c r="F21" s="12"/>
      <c r="G21" s="12">
        <v>197965</v>
      </c>
      <c r="H21" s="33">
        <f>M21</f>
        <v>523974</v>
      </c>
      <c r="I21" s="13">
        <f>D21-E21-F21-G21-H21</f>
        <v>1291445</v>
      </c>
      <c r="K21" s="15">
        <v>510368</v>
      </c>
      <c r="L21" s="15">
        <v>13606</v>
      </c>
      <c r="M21" s="52">
        <f>K21+L21</f>
        <v>523974</v>
      </c>
    </row>
    <row r="22" spans="2:13" ht="26.25" customHeight="1" thickBot="1" x14ac:dyDescent="0.2">
      <c r="B22" s="71"/>
      <c r="C22" s="43" t="s">
        <v>21</v>
      </c>
      <c r="D22" s="12">
        <v>4042118</v>
      </c>
      <c r="E22" s="12">
        <v>3515482</v>
      </c>
      <c r="F22" s="12"/>
      <c r="G22" s="12"/>
      <c r="H22" s="33">
        <f>M22</f>
        <v>514700</v>
      </c>
      <c r="I22" s="13">
        <f t="shared" ref="I22:I27" si="0">D22-E22-F22-G22-H22</f>
        <v>11936</v>
      </c>
      <c r="K22" s="15">
        <v>501093</v>
      </c>
      <c r="L22" s="15">
        <v>13607</v>
      </c>
      <c r="M22" s="52">
        <f>K22+L22</f>
        <v>514700</v>
      </c>
    </row>
    <row r="23" spans="2:13" ht="26.25" hidden="1" customHeight="1" x14ac:dyDescent="0.15">
      <c r="B23" s="72"/>
      <c r="C23" s="1" t="s">
        <v>22</v>
      </c>
      <c r="D23" s="14"/>
      <c r="E23" s="15"/>
      <c r="F23" s="15"/>
      <c r="G23" s="15"/>
      <c r="H23" s="28"/>
      <c r="I23" s="16">
        <f t="shared" si="0"/>
        <v>0</v>
      </c>
      <c r="K23" s="51"/>
      <c r="L23" s="51"/>
      <c r="M23" s="51"/>
    </row>
    <row r="24" spans="2:13" ht="26.25" hidden="1" customHeight="1" x14ac:dyDescent="0.15">
      <c r="B24" s="72"/>
      <c r="C24" s="1" t="s">
        <v>23</v>
      </c>
      <c r="D24" s="14"/>
      <c r="E24" s="15"/>
      <c r="F24" s="15"/>
      <c r="G24" s="15"/>
      <c r="H24" s="28"/>
      <c r="I24" s="16">
        <f t="shared" si="0"/>
        <v>0</v>
      </c>
      <c r="K24" s="51"/>
      <c r="L24" s="51"/>
      <c r="M24" s="51"/>
    </row>
    <row r="25" spans="2:13" ht="26.25" hidden="1" customHeight="1" x14ac:dyDescent="0.15">
      <c r="B25" s="72"/>
      <c r="C25" s="1" t="s">
        <v>24</v>
      </c>
      <c r="D25" s="14"/>
      <c r="E25" s="15"/>
      <c r="F25" s="15"/>
      <c r="G25" s="15"/>
      <c r="H25" s="28"/>
      <c r="I25" s="16">
        <f t="shared" si="0"/>
        <v>0</v>
      </c>
      <c r="K25" s="51"/>
      <c r="L25" s="51"/>
      <c r="M25" s="51"/>
    </row>
    <row r="26" spans="2:13" ht="26.25" hidden="1" customHeight="1" x14ac:dyDescent="0.15">
      <c r="B26" s="72"/>
      <c r="C26" s="5" t="s">
        <v>25</v>
      </c>
      <c r="D26" s="17"/>
      <c r="E26" s="18"/>
      <c r="F26" s="18"/>
      <c r="G26" s="18"/>
      <c r="H26" s="29"/>
      <c r="I26" s="19">
        <f t="shared" si="0"/>
        <v>0</v>
      </c>
      <c r="K26" s="51"/>
      <c r="L26" s="51"/>
      <c r="M26" s="51"/>
    </row>
    <row r="27" spans="2:13" ht="26.25" hidden="1" customHeight="1" thickBot="1" x14ac:dyDescent="0.2">
      <c r="B27" s="72"/>
      <c r="C27" s="5" t="s">
        <v>26</v>
      </c>
      <c r="D27" s="17"/>
      <c r="E27" s="18"/>
      <c r="F27" s="18"/>
      <c r="G27" s="18"/>
      <c r="H27" s="29"/>
      <c r="I27" s="19">
        <f t="shared" si="0"/>
        <v>0</v>
      </c>
      <c r="K27" s="51"/>
      <c r="L27" s="51"/>
      <c r="M27" s="51"/>
    </row>
    <row r="28" spans="2:13" ht="26.25" customHeight="1" thickTop="1" thickBot="1" x14ac:dyDescent="0.2">
      <c r="B28" s="73"/>
      <c r="C28" s="10" t="s">
        <v>34</v>
      </c>
      <c r="D28" s="37">
        <f>SUM(D20:D27)</f>
        <v>11581395</v>
      </c>
      <c r="E28" s="20">
        <f t="shared" ref="E28:I28" si="1">SUM(E20:E27)</f>
        <v>9041375</v>
      </c>
      <c r="F28" s="20">
        <f t="shared" si="1"/>
        <v>0</v>
      </c>
      <c r="G28" s="20">
        <f t="shared" si="1"/>
        <v>197965</v>
      </c>
      <c r="H28" s="34">
        <f t="shared" si="1"/>
        <v>1038674</v>
      </c>
      <c r="I28" s="21">
        <f t="shared" si="1"/>
        <v>1303381</v>
      </c>
      <c r="K28" s="53">
        <f>K21+K22</f>
        <v>1011461</v>
      </c>
      <c r="L28" s="54">
        <f>E9-K28</f>
        <v>27213</v>
      </c>
      <c r="M28" s="55">
        <f>K28+L28</f>
        <v>1038674</v>
      </c>
    </row>
    <row r="29" spans="2:13" ht="26.25" hidden="1" customHeight="1" x14ac:dyDescent="0.15">
      <c r="B29" s="70" t="s">
        <v>27</v>
      </c>
      <c r="C29" s="4" t="s">
        <v>28</v>
      </c>
      <c r="D29" s="11"/>
      <c r="E29" s="12"/>
      <c r="F29" s="12"/>
      <c r="G29" s="12"/>
      <c r="H29" s="12"/>
      <c r="I29" s="13">
        <f>D29-E29-F29-G29-H29</f>
        <v>0</v>
      </c>
    </row>
    <row r="30" spans="2:13" ht="26.25" hidden="1" customHeight="1" x14ac:dyDescent="0.15">
      <c r="B30" s="72"/>
      <c r="C30" s="1" t="s">
        <v>29</v>
      </c>
      <c r="D30" s="14"/>
      <c r="E30" s="15"/>
      <c r="F30" s="15"/>
      <c r="G30" s="15"/>
      <c r="H30" s="15"/>
      <c r="I30" s="16">
        <f t="shared" ref="I30:I31" si="2">D30-E30-F30-G30-H30</f>
        <v>0</v>
      </c>
    </row>
    <row r="31" spans="2:13" ht="26.25" hidden="1" customHeight="1" x14ac:dyDescent="0.15">
      <c r="B31" s="72"/>
      <c r="C31" s="1" t="s">
        <v>30</v>
      </c>
      <c r="D31" s="14"/>
      <c r="E31" s="15"/>
      <c r="F31" s="15"/>
      <c r="G31" s="15"/>
      <c r="H31" s="15"/>
      <c r="I31" s="16">
        <f t="shared" si="2"/>
        <v>0</v>
      </c>
    </row>
    <row r="32" spans="2:13" ht="26.25" hidden="1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hidden="1" customHeight="1" thickBot="1" x14ac:dyDescent="0.2">
      <c r="B33" s="72"/>
      <c r="C33" s="5"/>
      <c r="D33" s="17"/>
      <c r="E33" s="18"/>
      <c r="F33" s="18"/>
      <c r="G33" s="18"/>
      <c r="H33" s="18"/>
      <c r="I33" s="19"/>
    </row>
    <row r="34" spans="2:9" ht="26.25" hidden="1" customHeight="1" thickTop="1" thickBot="1" x14ac:dyDescent="0.2">
      <c r="B34" s="73"/>
      <c r="C34" s="10" t="s">
        <v>34</v>
      </c>
      <c r="D34" s="20">
        <f>SUM(D29:D33)</f>
        <v>0</v>
      </c>
      <c r="E34" s="20">
        <f t="shared" ref="E34" si="3">SUM(E29:E33)</f>
        <v>0</v>
      </c>
      <c r="F34" s="20"/>
      <c r="G34" s="20">
        <f t="shared" ref="G34:I34" si="4">SUM(G29:G33)</f>
        <v>0</v>
      </c>
      <c r="H34" s="20">
        <f t="shared" si="4"/>
        <v>0</v>
      </c>
      <c r="I34" s="21">
        <f t="shared" si="4"/>
        <v>0</v>
      </c>
    </row>
    <row r="35" spans="2:9" ht="26.25" hidden="1" customHeight="1" x14ac:dyDescent="0.15">
      <c r="B35" s="70" t="s">
        <v>31</v>
      </c>
      <c r="C35" s="4" t="s">
        <v>32</v>
      </c>
      <c r="D35" s="11"/>
      <c r="E35" s="12"/>
      <c r="F35" s="12"/>
      <c r="G35" s="12"/>
      <c r="H35" s="12"/>
      <c r="I35" s="13">
        <f>D35-E35-F35-G35-H35</f>
        <v>0</v>
      </c>
    </row>
    <row r="36" spans="2:9" ht="26.25" hidden="1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hidden="1" customHeight="1" thickBot="1" x14ac:dyDescent="0.2">
      <c r="B37" s="72"/>
      <c r="C37" s="1"/>
      <c r="D37" s="14"/>
      <c r="E37" s="15"/>
      <c r="F37" s="15"/>
      <c r="G37" s="15"/>
      <c r="H37" s="15"/>
      <c r="I37" s="16"/>
    </row>
    <row r="38" spans="2:9" ht="26.25" hidden="1" customHeight="1" thickTop="1" thickBot="1" x14ac:dyDescent="0.2">
      <c r="B38" s="73"/>
      <c r="C38" s="10" t="s">
        <v>34</v>
      </c>
      <c r="D38" s="20">
        <f>SUM(D35:D37)</f>
        <v>0</v>
      </c>
      <c r="E38" s="20">
        <f>SUM(E35:E37)</f>
        <v>0</v>
      </c>
      <c r="F38" s="20"/>
      <c r="G38" s="20">
        <f>SUM(G35:G37)</f>
        <v>0</v>
      </c>
      <c r="H38" s="20">
        <f>SUM(H35:H37)</f>
        <v>0</v>
      </c>
      <c r="I38" s="21">
        <f>SUM(I35:I37)</f>
        <v>0</v>
      </c>
    </row>
    <row r="39" spans="2:9" ht="26.25" hidden="1" customHeight="1" thickBot="1" x14ac:dyDescent="0.2">
      <c r="B39" s="74" t="s">
        <v>33</v>
      </c>
      <c r="C39" s="75"/>
      <c r="D39" s="32">
        <f>SUM(D28,D34,D38)</f>
        <v>11581395</v>
      </c>
      <c r="E39" s="24">
        <f t="shared" ref="E39:I39" si="5">SUM(E28,E34,E38)</f>
        <v>9041375</v>
      </c>
      <c r="F39" s="24">
        <f t="shared" si="5"/>
        <v>0</v>
      </c>
      <c r="G39" s="24">
        <f t="shared" si="5"/>
        <v>197965</v>
      </c>
      <c r="H39" s="35">
        <f t="shared" si="5"/>
        <v>1038674</v>
      </c>
      <c r="I39" s="25">
        <f t="shared" si="5"/>
        <v>1303381</v>
      </c>
    </row>
    <row r="40" spans="2:9" ht="26.25" customHeight="1" x14ac:dyDescent="0.15">
      <c r="B40" t="s">
        <v>55</v>
      </c>
    </row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1">
    <mergeCell ref="B20:B28"/>
    <mergeCell ref="B29:B34"/>
    <mergeCell ref="B35:B38"/>
    <mergeCell ref="B39:C39"/>
    <mergeCell ref="B2:I2"/>
    <mergeCell ref="K17:M18"/>
    <mergeCell ref="B17:C19"/>
    <mergeCell ref="D17:D19"/>
    <mergeCell ref="E17:I17"/>
    <mergeCell ref="E18:G18"/>
    <mergeCell ref="H18:I18"/>
  </mergeCells>
  <phoneticPr fontId="2"/>
  <pageMargins left="0.70866141732283472" right="0.70866141732283472" top="0.94488188976377963" bottom="0.55118110236220474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view="pageBreakPreview" zoomScaleNormal="100" zoomScaleSheetLayoutView="100" workbookViewId="0">
      <selection activeCell="H21" sqref="H21"/>
    </sheetView>
  </sheetViews>
  <sheetFormatPr defaultRowHeight="13.5" x14ac:dyDescent="0.15"/>
  <cols>
    <col min="1" max="1" width="3" customWidth="1"/>
    <col min="2" max="2" width="6.875" customWidth="1"/>
    <col min="3" max="3" width="32.125" customWidth="1"/>
    <col min="4" max="4" width="17.875" customWidth="1"/>
    <col min="5" max="9" width="13.75" customWidth="1"/>
  </cols>
  <sheetData>
    <row r="1" spans="1:9" ht="14.25" thickBot="1" x14ac:dyDescent="0.2"/>
    <row r="2" spans="1:9" ht="29.25" customHeight="1" thickBot="1" x14ac:dyDescent="0.2">
      <c r="A2" s="38"/>
      <c r="B2" s="89" t="s">
        <v>47</v>
      </c>
      <c r="C2" s="90"/>
      <c r="D2" s="26"/>
    </row>
    <row r="3" spans="1:9" ht="9" customHeight="1" x14ac:dyDescent="0.15">
      <c r="A3" s="38"/>
      <c r="B3" s="39"/>
      <c r="C3" s="39"/>
      <c r="D3" s="26"/>
    </row>
    <row r="4" spans="1:9" x14ac:dyDescent="0.15">
      <c r="B4" t="s">
        <v>45</v>
      </c>
    </row>
    <row r="7" spans="1:9" ht="23.25" customHeight="1" x14ac:dyDescent="0.15">
      <c r="B7" t="s">
        <v>2</v>
      </c>
    </row>
    <row r="8" spans="1:9" ht="23.25" customHeight="1" x14ac:dyDescent="0.15">
      <c r="B8" t="s">
        <v>46</v>
      </c>
      <c r="E8" s="40">
        <v>1229414</v>
      </c>
      <c r="F8" t="s">
        <v>44</v>
      </c>
    </row>
    <row r="9" spans="1:9" ht="5.25" customHeight="1" x14ac:dyDescent="0.15">
      <c r="E9" s="8"/>
    </row>
    <row r="10" spans="1:9" ht="9.75" customHeight="1" x14ac:dyDescent="0.15">
      <c r="E10" s="8"/>
    </row>
    <row r="11" spans="1:9" ht="21" customHeight="1" x14ac:dyDescent="0.15">
      <c r="B11" t="s">
        <v>4</v>
      </c>
      <c r="E11" s="8"/>
    </row>
    <row r="12" spans="1:9" ht="21" customHeight="1" x14ac:dyDescent="0.15">
      <c r="B12" t="s">
        <v>5</v>
      </c>
      <c r="E12" s="41">
        <f>D38</f>
        <v>42714946</v>
      </c>
      <c r="F12" t="s">
        <v>44</v>
      </c>
    </row>
    <row r="13" spans="1:9" x14ac:dyDescent="0.15">
      <c r="E13" s="8"/>
    </row>
    <row r="15" spans="1:9" ht="23.25" customHeight="1" thickBot="1" x14ac:dyDescent="0.2">
      <c r="B15" t="s">
        <v>6</v>
      </c>
      <c r="I15" s="8" t="s">
        <v>18</v>
      </c>
    </row>
    <row r="16" spans="1:9" ht="26.25" customHeight="1" x14ac:dyDescent="0.15">
      <c r="B16" s="79" t="s">
        <v>14</v>
      </c>
      <c r="C16" s="65"/>
      <c r="D16" s="65" t="s">
        <v>16</v>
      </c>
      <c r="E16" s="65" t="s">
        <v>8</v>
      </c>
      <c r="F16" s="65"/>
      <c r="G16" s="65"/>
      <c r="H16" s="65"/>
      <c r="I16" s="68"/>
    </row>
    <row r="17" spans="2:9" ht="26.25" customHeight="1" x14ac:dyDescent="0.15">
      <c r="B17" s="80"/>
      <c r="C17" s="66"/>
      <c r="D17" s="66"/>
      <c r="E17" s="66" t="s">
        <v>9</v>
      </c>
      <c r="F17" s="66"/>
      <c r="G17" s="66"/>
      <c r="H17" s="66" t="s">
        <v>10</v>
      </c>
      <c r="I17" s="69"/>
    </row>
    <row r="18" spans="2:9" ht="43.5" customHeight="1" thickBot="1" x14ac:dyDescent="0.2">
      <c r="B18" s="81"/>
      <c r="C18" s="67"/>
      <c r="D18" s="67"/>
      <c r="E18" s="2" t="s">
        <v>13</v>
      </c>
      <c r="F18" s="2" t="s">
        <v>11</v>
      </c>
      <c r="G18" s="2" t="s">
        <v>12</v>
      </c>
      <c r="H18" s="6" t="s">
        <v>54</v>
      </c>
      <c r="I18" s="3" t="s">
        <v>12</v>
      </c>
    </row>
    <row r="19" spans="2:9" ht="26.25" customHeight="1" x14ac:dyDescent="0.15">
      <c r="B19" s="70" t="s">
        <v>15</v>
      </c>
      <c r="C19" s="42" t="s">
        <v>19</v>
      </c>
      <c r="D19" s="47">
        <v>3224157</v>
      </c>
      <c r="E19" s="12">
        <v>944855</v>
      </c>
      <c r="F19" s="12"/>
      <c r="G19" s="12">
        <v>2959</v>
      </c>
      <c r="H19" s="12"/>
      <c r="I19" s="13">
        <f>D19-E19-F19-G19-H19</f>
        <v>2276343</v>
      </c>
    </row>
    <row r="20" spans="2:9" ht="26.25" customHeight="1" x14ac:dyDescent="0.15">
      <c r="B20" s="71"/>
      <c r="C20" s="43" t="s">
        <v>20</v>
      </c>
      <c r="D20" s="12">
        <v>9773083</v>
      </c>
      <c r="E20" s="12">
        <v>6178195</v>
      </c>
      <c r="F20" s="12"/>
      <c r="G20" s="12">
        <v>853826</v>
      </c>
      <c r="H20" s="33">
        <v>619624</v>
      </c>
      <c r="I20" s="13">
        <f>D20-E20-F20-G20-H20</f>
        <v>2121438</v>
      </c>
    </row>
    <row r="21" spans="2:9" ht="26.25" customHeight="1" x14ac:dyDescent="0.15">
      <c r="B21" s="71"/>
      <c r="C21" s="43" t="s">
        <v>21</v>
      </c>
      <c r="D21" s="12">
        <v>4420347</v>
      </c>
      <c r="E21" s="12">
        <v>3199491</v>
      </c>
      <c r="F21" s="12"/>
      <c r="G21" s="12">
        <v>609790</v>
      </c>
      <c r="H21" s="31">
        <v>609790</v>
      </c>
      <c r="I21" s="13">
        <f t="shared" ref="I21:I26" si="0">D21-E21-F21-G21-H21</f>
        <v>1276</v>
      </c>
    </row>
    <row r="22" spans="2:9" ht="26.25" customHeight="1" x14ac:dyDescent="0.15">
      <c r="B22" s="72"/>
      <c r="C22" s="44" t="s">
        <v>22</v>
      </c>
      <c r="D22" s="15">
        <v>151284</v>
      </c>
      <c r="E22" s="15">
        <v>1375</v>
      </c>
      <c r="F22" s="15">
        <v>8300</v>
      </c>
      <c r="G22" s="15">
        <v>6136</v>
      </c>
      <c r="H22" s="28"/>
      <c r="I22" s="16">
        <f t="shared" si="0"/>
        <v>135473</v>
      </c>
    </row>
    <row r="23" spans="2:9" ht="26.25" customHeight="1" x14ac:dyDescent="0.15">
      <c r="B23" s="72"/>
      <c r="C23" s="44" t="s">
        <v>23</v>
      </c>
      <c r="D23" s="15">
        <v>226148</v>
      </c>
      <c r="E23" s="15">
        <v>119756</v>
      </c>
      <c r="F23" s="15"/>
      <c r="G23" s="15">
        <v>31</v>
      </c>
      <c r="H23" s="28"/>
      <c r="I23" s="16">
        <f t="shared" si="0"/>
        <v>106361</v>
      </c>
    </row>
    <row r="24" spans="2:9" ht="26.25" customHeight="1" x14ac:dyDescent="0.15">
      <c r="B24" s="72"/>
      <c r="C24" s="44" t="s">
        <v>24</v>
      </c>
      <c r="D24" s="15">
        <v>575</v>
      </c>
      <c r="E24" s="15"/>
      <c r="F24" s="15"/>
      <c r="G24" s="15">
        <v>575</v>
      </c>
      <c r="H24" s="28"/>
      <c r="I24" s="16">
        <f t="shared" si="0"/>
        <v>0</v>
      </c>
    </row>
    <row r="25" spans="2:9" ht="26.25" customHeight="1" x14ac:dyDescent="0.15">
      <c r="B25" s="72"/>
      <c r="C25" s="45" t="s">
        <v>25</v>
      </c>
      <c r="D25" s="18">
        <v>6626</v>
      </c>
      <c r="E25" s="18">
        <v>3273</v>
      </c>
      <c r="F25" s="18"/>
      <c r="G25" s="18"/>
      <c r="H25" s="29"/>
      <c r="I25" s="19">
        <f t="shared" si="0"/>
        <v>3353</v>
      </c>
    </row>
    <row r="26" spans="2:9" ht="26.25" customHeight="1" thickBot="1" x14ac:dyDescent="0.2">
      <c r="B26" s="72"/>
      <c r="C26" s="45" t="s">
        <v>26</v>
      </c>
      <c r="D26" s="18">
        <v>4436796</v>
      </c>
      <c r="E26" s="18">
        <v>3042450</v>
      </c>
      <c r="F26" s="18"/>
      <c r="G26" s="18"/>
      <c r="H26" s="29"/>
      <c r="I26" s="19">
        <f t="shared" si="0"/>
        <v>1394346</v>
      </c>
    </row>
    <row r="27" spans="2:9" ht="26.25" customHeight="1" thickTop="1" thickBot="1" x14ac:dyDescent="0.2">
      <c r="B27" s="73"/>
      <c r="C27" s="46" t="s">
        <v>34</v>
      </c>
      <c r="D27" s="48">
        <f>SUM(D19:D26)</f>
        <v>22239016</v>
      </c>
      <c r="E27" s="20">
        <f t="shared" ref="E27:H27" si="1">SUM(E19:E26)</f>
        <v>13489395</v>
      </c>
      <c r="F27" s="20">
        <f>SUM(F19:F26)</f>
        <v>8300</v>
      </c>
      <c r="G27" s="20">
        <f t="shared" si="1"/>
        <v>1473317</v>
      </c>
      <c r="H27" s="34">
        <f t="shared" si="1"/>
        <v>1229414</v>
      </c>
      <c r="I27" s="21">
        <f>SUM(I19:I26)</f>
        <v>6038590</v>
      </c>
    </row>
    <row r="28" spans="2:9" ht="26.25" customHeight="1" x14ac:dyDescent="0.15">
      <c r="B28" s="70" t="s">
        <v>27</v>
      </c>
      <c r="C28" s="42" t="s">
        <v>28</v>
      </c>
      <c r="D28" s="12">
        <v>11002846</v>
      </c>
      <c r="E28" s="12">
        <v>7558137</v>
      </c>
      <c r="F28" s="12"/>
      <c r="G28" s="12">
        <v>52160</v>
      </c>
      <c r="H28" s="12"/>
      <c r="I28" s="13">
        <f>D28-E28-F28-G28-H28</f>
        <v>3392549</v>
      </c>
    </row>
    <row r="29" spans="2:9" ht="26.25" customHeight="1" x14ac:dyDescent="0.15">
      <c r="B29" s="72"/>
      <c r="C29" s="44" t="s">
        <v>29</v>
      </c>
      <c r="D29" s="15">
        <v>6736581</v>
      </c>
      <c r="E29" s="15">
        <v>2401750</v>
      </c>
      <c r="F29" s="15"/>
      <c r="G29" s="15">
        <v>3312515</v>
      </c>
      <c r="H29" s="15"/>
      <c r="I29" s="16">
        <f t="shared" ref="I29:I30" si="2">D29-E29-F29-G29-H29</f>
        <v>1022316</v>
      </c>
    </row>
    <row r="30" spans="2:9" ht="26.25" customHeight="1" x14ac:dyDescent="0.15">
      <c r="B30" s="72"/>
      <c r="C30" s="44" t="s">
        <v>30</v>
      </c>
      <c r="D30" s="15">
        <v>52361</v>
      </c>
      <c r="E30" s="15">
        <v>36735</v>
      </c>
      <c r="F30" s="15"/>
      <c r="G30" s="15"/>
      <c r="H30" s="15"/>
      <c r="I30" s="16">
        <f t="shared" si="2"/>
        <v>15626</v>
      </c>
    </row>
    <row r="31" spans="2:9" ht="26.25" customHeight="1" thickBot="1" x14ac:dyDescent="0.2">
      <c r="B31" s="72"/>
      <c r="C31" s="44"/>
      <c r="D31" s="15"/>
      <c r="E31" s="15"/>
      <c r="F31" s="15"/>
      <c r="G31" s="15"/>
      <c r="H31" s="15"/>
      <c r="I31" s="16"/>
    </row>
    <row r="32" spans="2:9" ht="26.25" hidden="1" customHeight="1" thickBot="1" x14ac:dyDescent="0.2">
      <c r="B32" s="72"/>
      <c r="C32" s="45"/>
      <c r="D32" s="18"/>
      <c r="E32" s="18"/>
      <c r="F32" s="18"/>
      <c r="G32" s="18"/>
      <c r="H32" s="18"/>
      <c r="I32" s="19"/>
    </row>
    <row r="33" spans="2:9" ht="26.25" customHeight="1" thickTop="1" thickBot="1" x14ac:dyDescent="0.2">
      <c r="B33" s="73"/>
      <c r="C33" s="46" t="s">
        <v>34</v>
      </c>
      <c r="D33" s="48">
        <f>SUM(D28:D32)</f>
        <v>17791788</v>
      </c>
      <c r="E33" s="20">
        <f t="shared" ref="E33" si="3">SUM(E28:E32)</f>
        <v>9996622</v>
      </c>
      <c r="F33" s="20"/>
      <c r="G33" s="20">
        <f t="shared" ref="G33:H33" si="4">SUM(G28:G32)</f>
        <v>3364675</v>
      </c>
      <c r="H33" s="20">
        <f t="shared" si="4"/>
        <v>0</v>
      </c>
      <c r="I33" s="21">
        <f>SUM(I28:I32)</f>
        <v>4430491</v>
      </c>
    </row>
    <row r="34" spans="2:9" ht="26.25" customHeight="1" x14ac:dyDescent="0.15">
      <c r="B34" s="70" t="s">
        <v>31</v>
      </c>
      <c r="C34" s="42" t="s">
        <v>32</v>
      </c>
      <c r="D34" s="12">
        <v>2684142</v>
      </c>
      <c r="E34" s="12">
        <v>881615</v>
      </c>
      <c r="F34" s="12">
        <v>1900</v>
      </c>
      <c r="G34" s="12">
        <v>27660</v>
      </c>
      <c r="H34" s="12"/>
      <c r="I34" s="13">
        <f>D34-E34-F34-G34-H34</f>
        <v>1772967</v>
      </c>
    </row>
    <row r="35" spans="2:9" ht="26.25" customHeight="1" thickBot="1" x14ac:dyDescent="0.2">
      <c r="B35" s="72"/>
      <c r="C35" s="44"/>
      <c r="D35" s="15"/>
      <c r="E35" s="15"/>
      <c r="F35" s="15"/>
      <c r="G35" s="15"/>
      <c r="H35" s="15"/>
      <c r="I35" s="16"/>
    </row>
    <row r="36" spans="2:9" ht="26.25" hidden="1" customHeight="1" thickBot="1" x14ac:dyDescent="0.2">
      <c r="B36" s="72"/>
      <c r="C36" s="44"/>
      <c r="D36" s="15"/>
      <c r="E36" s="15"/>
      <c r="F36" s="15"/>
      <c r="G36" s="15"/>
      <c r="H36" s="15"/>
      <c r="I36" s="16"/>
    </row>
    <row r="37" spans="2:9" ht="26.25" customHeight="1" thickTop="1" thickBot="1" x14ac:dyDescent="0.2">
      <c r="B37" s="73"/>
      <c r="C37" s="46" t="s">
        <v>34</v>
      </c>
      <c r="D37" s="48">
        <f t="shared" ref="D37:I37" si="5">SUM(D34:D36)</f>
        <v>2684142</v>
      </c>
      <c r="E37" s="20">
        <f t="shared" si="5"/>
        <v>881615</v>
      </c>
      <c r="F37" s="20">
        <f t="shared" si="5"/>
        <v>1900</v>
      </c>
      <c r="G37" s="20">
        <f t="shared" si="5"/>
        <v>27660</v>
      </c>
      <c r="H37" s="20">
        <f t="shared" si="5"/>
        <v>0</v>
      </c>
      <c r="I37" s="21">
        <f t="shared" si="5"/>
        <v>1772967</v>
      </c>
    </row>
    <row r="38" spans="2:9" ht="26.25" customHeight="1" thickBot="1" x14ac:dyDescent="0.2">
      <c r="B38" s="74" t="s">
        <v>33</v>
      </c>
      <c r="C38" s="75"/>
      <c r="D38" s="32">
        <f>SUM(D27,D33,D37)</f>
        <v>42714946</v>
      </c>
      <c r="E38" s="24">
        <f t="shared" ref="E38:I38" si="6">SUM(E27,E33,E37)</f>
        <v>24367632</v>
      </c>
      <c r="F38" s="24">
        <f>SUM(F27,F33,F37)</f>
        <v>10200</v>
      </c>
      <c r="G38" s="24">
        <f>SUM(G27,G33,G37)</f>
        <v>4865652</v>
      </c>
      <c r="H38" s="35">
        <f t="shared" si="6"/>
        <v>1229414</v>
      </c>
      <c r="I38" s="25">
        <f t="shared" si="6"/>
        <v>12242048</v>
      </c>
    </row>
    <row r="39" spans="2:9" ht="26.25" customHeight="1" x14ac:dyDescent="0.15"/>
    <row r="40" spans="2:9" ht="26.25" customHeight="1" x14ac:dyDescent="0.15"/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</sheetData>
  <mergeCells count="10">
    <mergeCell ref="B28:B33"/>
    <mergeCell ref="B34:B37"/>
    <mergeCell ref="B38:C38"/>
    <mergeCell ref="B16:C18"/>
    <mergeCell ref="B2:C2"/>
    <mergeCell ref="D16:D18"/>
    <mergeCell ref="E16:I16"/>
    <mergeCell ref="E17:G17"/>
    <mergeCell ref="H17:I17"/>
    <mergeCell ref="B19:B27"/>
  </mergeCells>
  <phoneticPr fontId="2"/>
  <pageMargins left="0.70866141732283472" right="0.70866141732283472" top="0.94488188976377963" bottom="0.55118110236220474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topLeftCell="A10" zoomScale="80" zoomScaleNormal="100" zoomScaleSheetLayoutView="80" workbookViewId="0">
      <selection activeCell="E13" sqref="E13"/>
    </sheetView>
  </sheetViews>
  <sheetFormatPr defaultRowHeight="13.5" x14ac:dyDescent="0.15"/>
  <cols>
    <col min="1" max="1" width="2.875" customWidth="1"/>
    <col min="2" max="2" width="10.125" customWidth="1"/>
    <col min="3" max="3" width="31.875" customWidth="1"/>
    <col min="4" max="4" width="17.875" customWidth="1"/>
    <col min="5" max="8" width="13.75" customWidth="1"/>
    <col min="9" max="9" width="14.875" customWidth="1"/>
    <col min="10" max="10" width="5.375" customWidth="1"/>
  </cols>
  <sheetData>
    <row r="1" spans="1:10" ht="14.25" thickBot="1" x14ac:dyDescent="0.2"/>
    <row r="2" spans="1:10" ht="29.25" customHeight="1" thickBot="1" x14ac:dyDescent="0.2">
      <c r="A2" s="38"/>
      <c r="B2" s="86" t="s">
        <v>59</v>
      </c>
      <c r="C2" s="87"/>
      <c r="D2" s="87"/>
      <c r="E2" s="87"/>
      <c r="F2" s="87"/>
      <c r="G2" s="87"/>
      <c r="H2" s="87"/>
      <c r="I2" s="88"/>
      <c r="J2" s="56"/>
    </row>
    <row r="3" spans="1:10" ht="9" customHeight="1" x14ac:dyDescent="0.15"/>
    <row r="4" spans="1:10" ht="20.100000000000001" customHeight="1" x14ac:dyDescent="0.15">
      <c r="B4" s="57" t="s">
        <v>58</v>
      </c>
      <c r="C4" s="7"/>
      <c r="D4" s="7"/>
      <c r="E4" s="7"/>
      <c r="F4" s="7"/>
    </row>
    <row r="5" spans="1:10" ht="20.100000000000001" customHeight="1" x14ac:dyDescent="0.15">
      <c r="B5" s="57" t="s">
        <v>60</v>
      </c>
      <c r="C5" s="7"/>
      <c r="D5" s="7"/>
      <c r="E5" s="7"/>
      <c r="F5" s="7"/>
    </row>
    <row r="6" spans="1:10" ht="20.100000000000001" customHeight="1" x14ac:dyDescent="0.15"/>
    <row r="8" spans="1:10" ht="23.25" customHeight="1" x14ac:dyDescent="0.15">
      <c r="B8" t="s">
        <v>2</v>
      </c>
    </row>
    <row r="9" spans="1:10" ht="23.25" customHeight="1" x14ac:dyDescent="0.15">
      <c r="B9" t="s">
        <v>48</v>
      </c>
      <c r="E9" s="40">
        <v>1229414</v>
      </c>
      <c r="F9" t="s">
        <v>44</v>
      </c>
    </row>
    <row r="10" spans="1:10" ht="5.25" customHeight="1" x14ac:dyDescent="0.15">
      <c r="E10" s="8"/>
    </row>
    <row r="11" spans="1:10" ht="9.75" customHeight="1" x14ac:dyDescent="0.15">
      <c r="E11" s="8"/>
    </row>
    <row r="12" spans="1:10" ht="21" customHeight="1" x14ac:dyDescent="0.15">
      <c r="B12" t="s">
        <v>4</v>
      </c>
      <c r="E12" s="8"/>
    </row>
    <row r="13" spans="1:10" ht="21" customHeight="1" x14ac:dyDescent="0.15">
      <c r="B13" t="s">
        <v>5</v>
      </c>
      <c r="E13" s="41">
        <f>D28</f>
        <v>14193430</v>
      </c>
      <c r="F13" t="s">
        <v>44</v>
      </c>
    </row>
    <row r="14" spans="1:10" ht="21" customHeight="1" x14ac:dyDescent="0.15">
      <c r="B14" s="36" t="s">
        <v>53</v>
      </c>
      <c r="E14" s="8"/>
    </row>
    <row r="15" spans="1:10" ht="21" customHeight="1" x14ac:dyDescent="0.15"/>
    <row r="16" spans="1:10" ht="23.25" customHeight="1" thickBot="1" x14ac:dyDescent="0.2">
      <c r="B16" t="s">
        <v>6</v>
      </c>
      <c r="I16" s="8" t="s">
        <v>18</v>
      </c>
    </row>
    <row r="17" spans="2:9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</row>
    <row r="18" spans="2:9" ht="26.25" customHeight="1" x14ac:dyDescent="0.15">
      <c r="B18" s="80"/>
      <c r="C18" s="66"/>
      <c r="D18" s="66"/>
      <c r="E18" s="66" t="s">
        <v>9</v>
      </c>
      <c r="F18" s="66"/>
      <c r="G18" s="66"/>
      <c r="H18" s="66" t="s">
        <v>10</v>
      </c>
      <c r="I18" s="69"/>
    </row>
    <row r="19" spans="2:9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2" t="s">
        <v>12</v>
      </c>
      <c r="H19" s="6" t="s">
        <v>54</v>
      </c>
      <c r="I19" s="3" t="s">
        <v>12</v>
      </c>
    </row>
    <row r="20" spans="2:9" ht="26.25" hidden="1" customHeight="1" x14ac:dyDescent="0.15">
      <c r="B20" s="70" t="s">
        <v>15</v>
      </c>
      <c r="C20" s="4" t="s">
        <v>19</v>
      </c>
      <c r="D20" s="11"/>
      <c r="E20" s="12"/>
      <c r="F20" s="12"/>
      <c r="G20" s="12"/>
      <c r="H20" s="12"/>
      <c r="I20" s="13">
        <f>D20-E20-F20-G20-H20</f>
        <v>0</v>
      </c>
    </row>
    <row r="21" spans="2:9" ht="26.25" customHeight="1" x14ac:dyDescent="0.15">
      <c r="B21" s="71"/>
      <c r="C21" s="43" t="s">
        <v>20</v>
      </c>
      <c r="D21" s="15">
        <v>9773083</v>
      </c>
      <c r="E21" s="12">
        <v>6178195</v>
      </c>
      <c r="F21" s="12"/>
      <c r="G21" s="12">
        <v>234202</v>
      </c>
      <c r="H21" s="33">
        <v>619624</v>
      </c>
      <c r="I21" s="13">
        <f>D21-E21-F21-G21-H21</f>
        <v>2741062</v>
      </c>
    </row>
    <row r="22" spans="2:9" ht="26.25" customHeight="1" thickBot="1" x14ac:dyDescent="0.2">
      <c r="B22" s="71"/>
      <c r="C22" s="43" t="s">
        <v>21</v>
      </c>
      <c r="D22" s="12">
        <v>4420347</v>
      </c>
      <c r="E22" s="12">
        <v>3199491</v>
      </c>
      <c r="F22" s="12"/>
      <c r="G22" s="12"/>
      <c r="H22" s="33">
        <v>609790</v>
      </c>
      <c r="I22" s="13">
        <f t="shared" ref="I22:I27" si="0">D22-E22-F22-G22-H22</f>
        <v>611066</v>
      </c>
    </row>
    <row r="23" spans="2:9" ht="26.25" hidden="1" customHeight="1" x14ac:dyDescent="0.2">
      <c r="B23" s="72"/>
      <c r="C23" s="1" t="s">
        <v>22</v>
      </c>
      <c r="D23" s="14"/>
      <c r="E23" s="15"/>
      <c r="F23" s="15"/>
      <c r="G23" s="15"/>
      <c r="H23" s="28"/>
      <c r="I23" s="16">
        <f t="shared" si="0"/>
        <v>0</v>
      </c>
    </row>
    <row r="24" spans="2:9" ht="26.25" hidden="1" customHeight="1" x14ac:dyDescent="0.2">
      <c r="B24" s="72"/>
      <c r="C24" s="1" t="s">
        <v>23</v>
      </c>
      <c r="D24" s="14"/>
      <c r="E24" s="15"/>
      <c r="F24" s="15"/>
      <c r="G24" s="15"/>
      <c r="H24" s="28"/>
      <c r="I24" s="16">
        <f t="shared" si="0"/>
        <v>0</v>
      </c>
    </row>
    <row r="25" spans="2:9" ht="26.25" hidden="1" customHeight="1" x14ac:dyDescent="0.2">
      <c r="B25" s="72"/>
      <c r="C25" s="1" t="s">
        <v>24</v>
      </c>
      <c r="D25" s="14"/>
      <c r="E25" s="15"/>
      <c r="F25" s="15"/>
      <c r="G25" s="15"/>
      <c r="H25" s="28"/>
      <c r="I25" s="16">
        <f t="shared" si="0"/>
        <v>0</v>
      </c>
    </row>
    <row r="26" spans="2:9" ht="26.25" hidden="1" customHeight="1" x14ac:dyDescent="0.2">
      <c r="B26" s="72"/>
      <c r="C26" s="5" t="s">
        <v>25</v>
      </c>
      <c r="D26" s="17"/>
      <c r="E26" s="18"/>
      <c r="F26" s="18"/>
      <c r="G26" s="18"/>
      <c r="H26" s="29"/>
      <c r="I26" s="19">
        <f t="shared" si="0"/>
        <v>0</v>
      </c>
    </row>
    <row r="27" spans="2:9" ht="26.25" hidden="1" customHeight="1" thickBot="1" x14ac:dyDescent="0.2">
      <c r="B27" s="72"/>
      <c r="C27" s="5" t="s">
        <v>26</v>
      </c>
      <c r="D27" s="17"/>
      <c r="E27" s="18"/>
      <c r="F27" s="18"/>
      <c r="G27" s="18"/>
      <c r="H27" s="29"/>
      <c r="I27" s="19">
        <f t="shared" si="0"/>
        <v>0</v>
      </c>
    </row>
    <row r="28" spans="2:9" ht="26.25" customHeight="1" thickTop="1" thickBot="1" x14ac:dyDescent="0.2">
      <c r="B28" s="73"/>
      <c r="C28" s="46" t="s">
        <v>34</v>
      </c>
      <c r="D28" s="58">
        <f>SUM(D20:D27)</f>
        <v>14193430</v>
      </c>
      <c r="E28" s="20">
        <f t="shared" ref="E28:I28" si="1">SUM(E20:E27)</f>
        <v>9377686</v>
      </c>
      <c r="F28" s="20">
        <f t="shared" si="1"/>
        <v>0</v>
      </c>
      <c r="G28" s="20">
        <f t="shared" si="1"/>
        <v>234202</v>
      </c>
      <c r="H28" s="34">
        <f t="shared" si="1"/>
        <v>1229414</v>
      </c>
      <c r="I28" s="21">
        <f t="shared" si="1"/>
        <v>3352128</v>
      </c>
    </row>
    <row r="29" spans="2:9" ht="26.25" hidden="1" customHeight="1" x14ac:dyDescent="0.15">
      <c r="B29" s="70" t="s">
        <v>27</v>
      </c>
      <c r="C29" s="4" t="s">
        <v>28</v>
      </c>
      <c r="D29" s="11"/>
      <c r="E29" s="12"/>
      <c r="F29" s="12"/>
      <c r="G29" s="12"/>
      <c r="H29" s="12"/>
      <c r="I29" s="13">
        <f>D29-E29-F29-G29-H29</f>
        <v>0</v>
      </c>
    </row>
    <row r="30" spans="2:9" ht="26.25" hidden="1" customHeight="1" x14ac:dyDescent="0.15">
      <c r="B30" s="72"/>
      <c r="C30" s="1" t="s">
        <v>29</v>
      </c>
      <c r="D30" s="14"/>
      <c r="E30" s="15"/>
      <c r="F30" s="15"/>
      <c r="G30" s="15"/>
      <c r="H30" s="15"/>
      <c r="I30" s="16">
        <f t="shared" ref="I30:I31" si="2">D30-E30-F30-G30-H30</f>
        <v>0</v>
      </c>
    </row>
    <row r="31" spans="2:9" ht="26.25" hidden="1" customHeight="1" x14ac:dyDescent="0.15">
      <c r="B31" s="72"/>
      <c r="C31" s="1" t="s">
        <v>30</v>
      </c>
      <c r="D31" s="14"/>
      <c r="E31" s="15"/>
      <c r="F31" s="15"/>
      <c r="G31" s="15"/>
      <c r="H31" s="15"/>
      <c r="I31" s="16">
        <f t="shared" si="2"/>
        <v>0</v>
      </c>
    </row>
    <row r="32" spans="2:9" ht="26.25" hidden="1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hidden="1" customHeight="1" thickBot="1" x14ac:dyDescent="0.15">
      <c r="B33" s="72"/>
      <c r="C33" s="5"/>
      <c r="D33" s="17"/>
      <c r="E33" s="18"/>
      <c r="F33" s="18"/>
      <c r="G33" s="18"/>
      <c r="H33" s="18"/>
      <c r="I33" s="19"/>
    </row>
    <row r="34" spans="2:9" ht="26.25" hidden="1" customHeight="1" thickTop="1" thickBot="1" x14ac:dyDescent="0.2">
      <c r="B34" s="73"/>
      <c r="C34" s="10" t="s">
        <v>34</v>
      </c>
      <c r="D34" s="20">
        <f>SUM(D29:D33)</f>
        <v>0</v>
      </c>
      <c r="E34" s="20">
        <f t="shared" ref="E34" si="3">SUM(E29:E33)</f>
        <v>0</v>
      </c>
      <c r="F34" s="20"/>
      <c r="G34" s="20">
        <f t="shared" ref="G34:I34" si="4">SUM(G29:G33)</f>
        <v>0</v>
      </c>
      <c r="H34" s="20">
        <f t="shared" si="4"/>
        <v>0</v>
      </c>
      <c r="I34" s="21">
        <f t="shared" si="4"/>
        <v>0</v>
      </c>
    </row>
    <row r="35" spans="2:9" ht="26.25" hidden="1" customHeight="1" x14ac:dyDescent="0.15">
      <c r="B35" s="70" t="s">
        <v>31</v>
      </c>
      <c r="C35" s="4" t="s">
        <v>32</v>
      </c>
      <c r="D35" s="11"/>
      <c r="E35" s="12"/>
      <c r="F35" s="12"/>
      <c r="G35" s="12"/>
      <c r="H35" s="12"/>
      <c r="I35" s="13">
        <f>D35-E35-F35-G35-H35</f>
        <v>0</v>
      </c>
    </row>
    <row r="36" spans="2:9" ht="26.25" hidden="1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hidden="1" customHeight="1" thickBot="1" x14ac:dyDescent="0.15">
      <c r="B37" s="72"/>
      <c r="C37" s="1"/>
      <c r="D37" s="14"/>
      <c r="E37" s="15"/>
      <c r="F37" s="15"/>
      <c r="G37" s="15"/>
      <c r="H37" s="15"/>
      <c r="I37" s="16"/>
    </row>
    <row r="38" spans="2:9" ht="26.25" hidden="1" customHeight="1" thickTop="1" thickBot="1" x14ac:dyDescent="0.2">
      <c r="B38" s="73"/>
      <c r="C38" s="10" t="s">
        <v>34</v>
      </c>
      <c r="D38" s="20">
        <f>SUM(D35:D37)</f>
        <v>0</v>
      </c>
      <c r="E38" s="20">
        <f>SUM(E35:E37)</f>
        <v>0</v>
      </c>
      <c r="F38" s="20"/>
      <c r="G38" s="20">
        <f>SUM(G35:G37)</f>
        <v>0</v>
      </c>
      <c r="H38" s="20">
        <f>SUM(H35:H37)</f>
        <v>0</v>
      </c>
      <c r="I38" s="21">
        <f>SUM(I35:I37)</f>
        <v>0</v>
      </c>
    </row>
    <row r="39" spans="2:9" ht="26.25" hidden="1" customHeight="1" thickBot="1" x14ac:dyDescent="0.2">
      <c r="B39" s="74" t="s">
        <v>33</v>
      </c>
      <c r="C39" s="75"/>
      <c r="D39" s="32">
        <f>SUM(D28,D34,D38)</f>
        <v>14193430</v>
      </c>
      <c r="E39" s="24">
        <f t="shared" ref="E39:I39" si="5">SUM(E28,E34,E38)</f>
        <v>9377686</v>
      </c>
      <c r="F39" s="24">
        <f t="shared" si="5"/>
        <v>0</v>
      </c>
      <c r="G39" s="24">
        <f t="shared" si="5"/>
        <v>234202</v>
      </c>
      <c r="H39" s="35">
        <f t="shared" si="5"/>
        <v>1229414</v>
      </c>
      <c r="I39" s="25">
        <f t="shared" si="5"/>
        <v>3352128</v>
      </c>
    </row>
    <row r="40" spans="2:9" ht="26.25" customHeight="1" x14ac:dyDescent="0.15">
      <c r="B40" t="s">
        <v>61</v>
      </c>
    </row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0">
    <mergeCell ref="B20:B28"/>
    <mergeCell ref="B29:B34"/>
    <mergeCell ref="B35:B38"/>
    <mergeCell ref="B39:C39"/>
    <mergeCell ref="B2:I2"/>
    <mergeCell ref="B17:C19"/>
    <mergeCell ref="D17:D19"/>
    <mergeCell ref="E17:I17"/>
    <mergeCell ref="E18:G18"/>
    <mergeCell ref="H18:I18"/>
  </mergeCells>
  <phoneticPr fontId="2"/>
  <pageMargins left="0.70866141732283472" right="0.70866141732283472" top="0.94488188976377963" bottom="0.55118110236220474" header="0.31496062992125984" footer="0.31496062992125984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80" zoomScaleNormal="100" zoomScaleSheetLayoutView="80" workbookViewId="0">
      <selection activeCell="D21" sqref="D21"/>
    </sheetView>
  </sheetViews>
  <sheetFormatPr defaultRowHeight="13.5" x14ac:dyDescent="0.15"/>
  <cols>
    <col min="1" max="1" width="2.875" customWidth="1"/>
    <col min="2" max="2" width="10.125" customWidth="1"/>
    <col min="3" max="3" width="31.875" customWidth="1"/>
    <col min="4" max="4" width="17.875" customWidth="1"/>
    <col min="5" max="8" width="13.75" customWidth="1"/>
    <col min="9" max="9" width="14.875" customWidth="1"/>
    <col min="10" max="10" width="5.375" customWidth="1"/>
    <col min="11" max="11" width="9.25" bestFit="1" customWidth="1"/>
    <col min="12" max="12" width="10.25" bestFit="1" customWidth="1"/>
    <col min="13" max="13" width="9.25" bestFit="1" customWidth="1"/>
  </cols>
  <sheetData>
    <row r="1" spans="1:13" ht="14.25" thickBot="1" x14ac:dyDescent="0.2"/>
    <row r="2" spans="1:13" ht="29.25" customHeight="1" thickBot="1" x14ac:dyDescent="0.2">
      <c r="A2" s="38"/>
      <c r="B2" s="86" t="s">
        <v>64</v>
      </c>
      <c r="C2" s="87"/>
      <c r="D2" s="87"/>
      <c r="E2" s="87"/>
      <c r="F2" s="87"/>
      <c r="G2" s="87"/>
      <c r="H2" s="87"/>
      <c r="I2" s="88"/>
      <c r="J2" s="56"/>
      <c r="K2" s="56"/>
      <c r="L2" s="56"/>
      <c r="M2" s="56"/>
    </row>
    <row r="3" spans="1:13" ht="9" customHeight="1" x14ac:dyDescent="0.15"/>
    <row r="4" spans="1:13" ht="20.100000000000001" customHeight="1" x14ac:dyDescent="0.15">
      <c r="B4" s="57" t="s">
        <v>58</v>
      </c>
      <c r="C4" s="7"/>
      <c r="D4" s="7"/>
      <c r="E4" s="7"/>
      <c r="F4" s="7"/>
    </row>
    <row r="5" spans="1:13" ht="20.100000000000001" customHeight="1" x14ac:dyDescent="0.15">
      <c r="B5" s="57" t="s">
        <v>65</v>
      </c>
      <c r="C5" s="7"/>
      <c r="D5" s="7"/>
      <c r="E5" s="7"/>
      <c r="F5" s="7"/>
    </row>
    <row r="6" spans="1:13" ht="20.100000000000001" customHeight="1" x14ac:dyDescent="0.15"/>
    <row r="8" spans="1:13" ht="23.25" customHeight="1" x14ac:dyDescent="0.15">
      <c r="B8" t="s">
        <v>2</v>
      </c>
    </row>
    <row r="9" spans="1:13" ht="23.25" customHeight="1" x14ac:dyDescent="0.15">
      <c r="B9" t="s">
        <v>48</v>
      </c>
      <c r="E9" s="40">
        <f>G28</f>
        <v>1187671</v>
      </c>
      <c r="F9" t="s">
        <v>44</v>
      </c>
    </row>
    <row r="10" spans="1:13" ht="5.25" customHeight="1" x14ac:dyDescent="0.15">
      <c r="E10" s="8"/>
    </row>
    <row r="11" spans="1:13" ht="9.75" customHeight="1" x14ac:dyDescent="0.15">
      <c r="E11" s="8"/>
    </row>
    <row r="12" spans="1:13" ht="21" customHeight="1" x14ac:dyDescent="0.15">
      <c r="B12" t="s">
        <v>4</v>
      </c>
      <c r="E12" s="8"/>
    </row>
    <row r="13" spans="1:13" ht="21" customHeight="1" x14ac:dyDescent="0.15">
      <c r="B13" t="s">
        <v>5</v>
      </c>
      <c r="E13" s="41">
        <f>D28</f>
        <v>13437805</v>
      </c>
      <c r="F13" t="s">
        <v>44</v>
      </c>
    </row>
    <row r="14" spans="1:13" ht="21" customHeight="1" x14ac:dyDescent="0.15">
      <c r="B14" s="36" t="s">
        <v>53</v>
      </c>
      <c r="E14" s="8"/>
    </row>
    <row r="15" spans="1:13" ht="21" customHeight="1" x14ac:dyDescent="0.15"/>
    <row r="16" spans="1:13" ht="23.25" customHeight="1" thickBot="1" x14ac:dyDescent="0.2">
      <c r="B16" t="s">
        <v>6</v>
      </c>
      <c r="I16" s="8" t="s">
        <v>18</v>
      </c>
    </row>
    <row r="17" spans="2:13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  <c r="K17" s="84" t="s">
        <v>52</v>
      </c>
      <c r="L17" s="84"/>
      <c r="M17" s="84"/>
    </row>
    <row r="18" spans="2:13" ht="26.25" customHeight="1" x14ac:dyDescent="0.15">
      <c r="B18" s="80"/>
      <c r="C18" s="66"/>
      <c r="D18" s="66"/>
      <c r="E18" s="76" t="s">
        <v>9</v>
      </c>
      <c r="F18" s="77"/>
      <c r="G18" s="77"/>
      <c r="H18" s="78"/>
      <c r="I18" s="91" t="s">
        <v>66</v>
      </c>
      <c r="K18" s="85"/>
      <c r="L18" s="85"/>
      <c r="M18" s="85"/>
    </row>
    <row r="19" spans="2:13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6" t="s">
        <v>54</v>
      </c>
      <c r="H19" s="6" t="s">
        <v>12</v>
      </c>
      <c r="I19" s="92"/>
      <c r="K19" s="64" t="s">
        <v>67</v>
      </c>
      <c r="L19" s="50" t="s">
        <v>50</v>
      </c>
      <c r="M19" s="51" t="s">
        <v>51</v>
      </c>
    </row>
    <row r="20" spans="2:13" ht="26.25" hidden="1" customHeight="1" x14ac:dyDescent="0.15">
      <c r="B20" s="70" t="s">
        <v>15</v>
      </c>
      <c r="C20" s="4" t="s">
        <v>19</v>
      </c>
      <c r="D20" s="11"/>
      <c r="E20" s="12"/>
      <c r="F20" s="12"/>
      <c r="G20" s="12"/>
      <c r="H20" s="12"/>
      <c r="I20" s="13">
        <f>D20-E20-F20-G20-H20</f>
        <v>0</v>
      </c>
      <c r="K20" s="51"/>
      <c r="L20" s="51"/>
      <c r="M20" s="51"/>
    </row>
    <row r="21" spans="2:13" ht="26.25" customHeight="1" x14ac:dyDescent="0.15">
      <c r="B21" s="71"/>
      <c r="C21" s="43" t="s">
        <v>20</v>
      </c>
      <c r="D21" s="15">
        <v>9414877</v>
      </c>
      <c r="E21" s="12">
        <f>5918796+1468975</f>
        <v>7387771</v>
      </c>
      <c r="F21" s="12"/>
      <c r="G21" s="33">
        <f>M21</f>
        <v>676144</v>
      </c>
      <c r="H21" s="60">
        <v>188253</v>
      </c>
      <c r="I21" s="13">
        <f>D21-E21-F21-G21-H21</f>
        <v>1162709</v>
      </c>
      <c r="K21" s="15">
        <f>517194+154376</f>
        <v>671570</v>
      </c>
      <c r="L21" s="15">
        <v>4574</v>
      </c>
      <c r="M21" s="52">
        <f>K21+L21</f>
        <v>676144</v>
      </c>
    </row>
    <row r="22" spans="2:13" ht="26.25" customHeight="1" thickBot="1" x14ac:dyDescent="0.2">
      <c r="B22" s="71"/>
      <c r="C22" s="43" t="s">
        <v>21</v>
      </c>
      <c r="D22" s="12">
        <v>4022928</v>
      </c>
      <c r="E22" s="12">
        <f>3111408+56990</f>
        <v>3168398</v>
      </c>
      <c r="F22" s="12"/>
      <c r="G22" s="33">
        <f>M22</f>
        <v>511527</v>
      </c>
      <c r="H22" s="60"/>
      <c r="I22" s="13">
        <f>D22-E22-F22-G22-H22</f>
        <v>343003</v>
      </c>
      <c r="K22" s="15">
        <v>506954</v>
      </c>
      <c r="L22" s="15">
        <v>4573</v>
      </c>
      <c r="M22" s="52">
        <f>K22+L22</f>
        <v>511527</v>
      </c>
    </row>
    <row r="23" spans="2:13" ht="26.25" hidden="1" customHeight="1" x14ac:dyDescent="0.15">
      <c r="B23" s="72"/>
      <c r="C23" s="1" t="s">
        <v>22</v>
      </c>
      <c r="D23" s="14"/>
      <c r="E23" s="15"/>
      <c r="F23" s="15"/>
      <c r="G23" s="28"/>
      <c r="H23" s="53"/>
      <c r="I23" s="16">
        <f t="shared" ref="I23:I27" si="0">D23-E23-F23-G23-H23</f>
        <v>0</v>
      </c>
      <c r="K23" s="51"/>
      <c r="L23" s="51"/>
      <c r="M23" s="51"/>
    </row>
    <row r="24" spans="2:13" ht="26.25" hidden="1" customHeight="1" x14ac:dyDescent="0.15">
      <c r="B24" s="72"/>
      <c r="C24" s="1" t="s">
        <v>23</v>
      </c>
      <c r="D24" s="14"/>
      <c r="E24" s="15"/>
      <c r="F24" s="15"/>
      <c r="G24" s="28"/>
      <c r="H24" s="53"/>
      <c r="I24" s="16">
        <f t="shared" si="0"/>
        <v>0</v>
      </c>
      <c r="K24" s="51"/>
      <c r="L24" s="51"/>
      <c r="M24" s="51"/>
    </row>
    <row r="25" spans="2:13" ht="26.25" hidden="1" customHeight="1" x14ac:dyDescent="0.15">
      <c r="B25" s="72"/>
      <c r="C25" s="1" t="s">
        <v>24</v>
      </c>
      <c r="D25" s="14"/>
      <c r="E25" s="15"/>
      <c r="F25" s="15"/>
      <c r="G25" s="28"/>
      <c r="H25" s="53"/>
      <c r="I25" s="16">
        <f t="shared" si="0"/>
        <v>0</v>
      </c>
      <c r="K25" s="51"/>
      <c r="L25" s="51"/>
      <c r="M25" s="51"/>
    </row>
    <row r="26" spans="2:13" ht="26.25" hidden="1" customHeight="1" x14ac:dyDescent="0.15">
      <c r="B26" s="72"/>
      <c r="C26" s="5" t="s">
        <v>25</v>
      </c>
      <c r="D26" s="17"/>
      <c r="E26" s="18"/>
      <c r="F26" s="18"/>
      <c r="G26" s="29"/>
      <c r="H26" s="61"/>
      <c r="I26" s="19">
        <f t="shared" si="0"/>
        <v>0</v>
      </c>
      <c r="K26" s="51"/>
      <c r="L26" s="51"/>
      <c r="M26" s="51"/>
    </row>
    <row r="27" spans="2:13" ht="26.25" hidden="1" customHeight="1" thickBot="1" x14ac:dyDescent="0.2">
      <c r="B27" s="72"/>
      <c r="C27" s="5" t="s">
        <v>26</v>
      </c>
      <c r="D27" s="17"/>
      <c r="E27" s="18"/>
      <c r="F27" s="18"/>
      <c r="G27" s="29"/>
      <c r="H27" s="61"/>
      <c r="I27" s="19">
        <f t="shared" si="0"/>
        <v>0</v>
      </c>
      <c r="K27" s="51"/>
      <c r="L27" s="51"/>
      <c r="M27" s="51"/>
    </row>
    <row r="28" spans="2:13" ht="26.25" customHeight="1" thickTop="1" thickBot="1" x14ac:dyDescent="0.2">
      <c r="B28" s="73"/>
      <c r="C28" s="46" t="s">
        <v>34</v>
      </c>
      <c r="D28" s="58">
        <f>SUM(D20:D27)</f>
        <v>13437805</v>
      </c>
      <c r="E28" s="20">
        <f t="shared" ref="E28:I28" si="1">SUM(E20:E27)</f>
        <v>10556169</v>
      </c>
      <c r="F28" s="20">
        <f t="shared" si="1"/>
        <v>0</v>
      </c>
      <c r="G28" s="34">
        <f t="shared" ref="G28" si="2">SUM(G20:G27)</f>
        <v>1187671</v>
      </c>
      <c r="H28" s="62">
        <f t="shared" si="1"/>
        <v>188253</v>
      </c>
      <c r="I28" s="21">
        <f t="shared" si="1"/>
        <v>1505712</v>
      </c>
      <c r="K28" s="53">
        <f>K21+K22</f>
        <v>1178524</v>
      </c>
      <c r="L28" s="54">
        <f>E9-K28</f>
        <v>9147</v>
      </c>
      <c r="M28" s="55">
        <f>K28+L28</f>
        <v>1187671</v>
      </c>
    </row>
    <row r="29" spans="2:13" ht="26.25" hidden="1" customHeight="1" x14ac:dyDescent="0.15">
      <c r="B29" s="70" t="s">
        <v>27</v>
      </c>
      <c r="C29" s="4" t="s">
        <v>28</v>
      </c>
      <c r="D29" s="11"/>
      <c r="E29" s="12"/>
      <c r="F29" s="12"/>
      <c r="G29" s="12"/>
      <c r="H29" s="12"/>
      <c r="I29" s="13">
        <f>D29-E29-F29-G29-H29</f>
        <v>0</v>
      </c>
    </row>
    <row r="30" spans="2:13" ht="26.25" hidden="1" customHeight="1" x14ac:dyDescent="0.15">
      <c r="B30" s="72"/>
      <c r="C30" s="1" t="s">
        <v>29</v>
      </c>
      <c r="D30" s="14"/>
      <c r="E30" s="15"/>
      <c r="F30" s="15"/>
      <c r="G30" s="15"/>
      <c r="H30" s="15"/>
      <c r="I30" s="16">
        <f t="shared" ref="I30:I31" si="3">D30-E30-F30-G30-H30</f>
        <v>0</v>
      </c>
    </row>
    <row r="31" spans="2:13" ht="26.25" hidden="1" customHeight="1" x14ac:dyDescent="0.15">
      <c r="B31" s="72"/>
      <c r="C31" s="1" t="s">
        <v>30</v>
      </c>
      <c r="D31" s="14"/>
      <c r="E31" s="15"/>
      <c r="F31" s="15"/>
      <c r="G31" s="15"/>
      <c r="H31" s="15"/>
      <c r="I31" s="16">
        <f t="shared" si="3"/>
        <v>0</v>
      </c>
    </row>
    <row r="32" spans="2:13" ht="26.25" hidden="1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hidden="1" customHeight="1" thickBot="1" x14ac:dyDescent="0.2">
      <c r="B33" s="72"/>
      <c r="C33" s="5"/>
      <c r="D33" s="17"/>
      <c r="E33" s="18"/>
      <c r="F33" s="18"/>
      <c r="G33" s="18"/>
      <c r="H33" s="18"/>
      <c r="I33" s="19"/>
    </row>
    <row r="34" spans="2:9" ht="26.25" hidden="1" customHeight="1" thickTop="1" thickBot="1" x14ac:dyDescent="0.2">
      <c r="B34" s="73"/>
      <c r="C34" s="10" t="s">
        <v>34</v>
      </c>
      <c r="D34" s="20">
        <f>SUM(D29:D33)</f>
        <v>0</v>
      </c>
      <c r="E34" s="20">
        <f t="shared" ref="E34" si="4">SUM(E29:E33)</f>
        <v>0</v>
      </c>
      <c r="F34" s="20"/>
      <c r="G34" s="20">
        <f t="shared" ref="G34:I34" si="5">SUM(G29:G33)</f>
        <v>0</v>
      </c>
      <c r="H34" s="20">
        <f t="shared" si="5"/>
        <v>0</v>
      </c>
      <c r="I34" s="21">
        <f t="shared" si="5"/>
        <v>0</v>
      </c>
    </row>
    <row r="35" spans="2:9" ht="26.25" hidden="1" customHeight="1" x14ac:dyDescent="0.15">
      <c r="B35" s="70" t="s">
        <v>31</v>
      </c>
      <c r="C35" s="4" t="s">
        <v>32</v>
      </c>
      <c r="D35" s="11"/>
      <c r="E35" s="12"/>
      <c r="F35" s="12"/>
      <c r="G35" s="12"/>
      <c r="H35" s="12"/>
      <c r="I35" s="13">
        <f>D35-E35-F35-G35-H35</f>
        <v>0</v>
      </c>
    </row>
    <row r="36" spans="2:9" ht="26.25" hidden="1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hidden="1" customHeight="1" thickBot="1" x14ac:dyDescent="0.2">
      <c r="B37" s="72"/>
      <c r="C37" s="1"/>
      <c r="D37" s="14"/>
      <c r="E37" s="15"/>
      <c r="F37" s="15"/>
      <c r="G37" s="15"/>
      <c r="H37" s="15"/>
      <c r="I37" s="16"/>
    </row>
    <row r="38" spans="2:9" ht="26.25" hidden="1" customHeight="1" thickTop="1" thickBot="1" x14ac:dyDescent="0.2">
      <c r="B38" s="73"/>
      <c r="C38" s="10" t="s">
        <v>34</v>
      </c>
      <c r="D38" s="20">
        <f>SUM(D35:D37)</f>
        <v>0</v>
      </c>
      <c r="E38" s="20">
        <f>SUM(E35:E37)</f>
        <v>0</v>
      </c>
      <c r="F38" s="20"/>
      <c r="G38" s="20">
        <f>SUM(G35:G37)</f>
        <v>0</v>
      </c>
      <c r="H38" s="20">
        <f>SUM(H35:H37)</f>
        <v>0</v>
      </c>
      <c r="I38" s="21">
        <f>SUM(I35:I37)</f>
        <v>0</v>
      </c>
    </row>
    <row r="39" spans="2:9" ht="26.25" hidden="1" customHeight="1" thickBot="1" x14ac:dyDescent="0.2">
      <c r="B39" s="74" t="s">
        <v>33</v>
      </c>
      <c r="C39" s="75"/>
      <c r="D39" s="32">
        <f>SUM(D28,D34,D38)</f>
        <v>13437805</v>
      </c>
      <c r="E39" s="24">
        <f t="shared" ref="E39:I39" si="6">SUM(E28,E34,E38)</f>
        <v>10556169</v>
      </c>
      <c r="F39" s="24">
        <f t="shared" si="6"/>
        <v>0</v>
      </c>
      <c r="G39" s="24">
        <f t="shared" si="6"/>
        <v>1187671</v>
      </c>
      <c r="H39" s="35">
        <f t="shared" si="6"/>
        <v>188253</v>
      </c>
      <c r="I39" s="25">
        <f t="shared" si="6"/>
        <v>1505712</v>
      </c>
    </row>
    <row r="40" spans="2:9" ht="26.25" customHeight="1" x14ac:dyDescent="0.15">
      <c r="B40" t="s">
        <v>68</v>
      </c>
    </row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1">
    <mergeCell ref="B20:B28"/>
    <mergeCell ref="B29:B34"/>
    <mergeCell ref="B35:B38"/>
    <mergeCell ref="B39:C39"/>
    <mergeCell ref="E18:H18"/>
    <mergeCell ref="K17:M18"/>
    <mergeCell ref="I18:I19"/>
    <mergeCell ref="B2:I2"/>
    <mergeCell ref="B17:C19"/>
    <mergeCell ref="D17:D19"/>
    <mergeCell ref="E17:I17"/>
  </mergeCells>
  <phoneticPr fontId="2"/>
  <pageMargins left="0.70866141732283472" right="0.70866141732283472" top="0.94488188976377963" bottom="0.55118110236220474" header="0.31496062992125984" footer="0.31496062992125984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topLeftCell="A10" zoomScale="80" zoomScaleNormal="100" zoomScaleSheetLayoutView="80" workbookViewId="0">
      <selection activeCell="M15" sqref="M15"/>
    </sheetView>
  </sheetViews>
  <sheetFormatPr defaultRowHeight="13.5" x14ac:dyDescent="0.15"/>
  <cols>
    <col min="1" max="1" width="2.875" customWidth="1"/>
    <col min="2" max="2" width="10.125" customWidth="1"/>
    <col min="3" max="3" width="31.875" customWidth="1"/>
    <col min="4" max="4" width="17.875" customWidth="1"/>
    <col min="5" max="8" width="13.75" customWidth="1"/>
    <col min="9" max="9" width="14.875" customWidth="1"/>
    <col min="10" max="10" width="5.375" customWidth="1"/>
  </cols>
  <sheetData>
    <row r="1" spans="1:10" ht="14.25" thickBot="1" x14ac:dyDescent="0.2"/>
    <row r="2" spans="1:10" ht="29.25" customHeight="1" thickBot="1" x14ac:dyDescent="0.2">
      <c r="A2" s="38"/>
      <c r="B2" s="86" t="s">
        <v>62</v>
      </c>
      <c r="C2" s="87"/>
      <c r="D2" s="87"/>
      <c r="E2" s="87"/>
      <c r="F2" s="87"/>
      <c r="G2" s="87"/>
      <c r="H2" s="87"/>
      <c r="I2" s="88"/>
      <c r="J2" s="56"/>
    </row>
    <row r="3" spans="1:10" ht="9" customHeight="1" x14ac:dyDescent="0.15"/>
    <row r="4" spans="1:10" ht="20.100000000000001" customHeight="1" x14ac:dyDescent="0.15">
      <c r="B4" s="57" t="s">
        <v>58</v>
      </c>
      <c r="C4" s="7"/>
      <c r="D4" s="7"/>
      <c r="E4" s="7"/>
      <c r="F4" s="7"/>
    </row>
    <row r="5" spans="1:10" ht="20.100000000000001" customHeight="1" x14ac:dyDescent="0.15">
      <c r="B5" s="57" t="s">
        <v>63</v>
      </c>
      <c r="C5" s="7"/>
      <c r="D5" s="7"/>
      <c r="E5" s="7"/>
      <c r="F5" s="7"/>
    </row>
    <row r="6" spans="1:10" ht="20.100000000000001" customHeight="1" x14ac:dyDescent="0.15"/>
    <row r="8" spans="1:10" ht="23.25" customHeight="1" x14ac:dyDescent="0.15">
      <c r="B8" t="s">
        <v>2</v>
      </c>
    </row>
    <row r="9" spans="1:10" ht="23.25" customHeight="1" x14ac:dyDescent="0.15">
      <c r="B9" t="s">
        <v>48</v>
      </c>
      <c r="E9" s="40">
        <f>G28</f>
        <v>1321254</v>
      </c>
      <c r="F9" t="s">
        <v>44</v>
      </c>
    </row>
    <row r="10" spans="1:10" ht="5.25" customHeight="1" x14ac:dyDescent="0.15">
      <c r="E10" s="8"/>
    </row>
    <row r="11" spans="1:10" ht="9.75" customHeight="1" x14ac:dyDescent="0.15">
      <c r="E11" s="8"/>
    </row>
    <row r="12" spans="1:10" ht="21" customHeight="1" x14ac:dyDescent="0.15">
      <c r="B12" t="s">
        <v>4</v>
      </c>
      <c r="E12" s="8"/>
    </row>
    <row r="13" spans="1:10" ht="21" customHeight="1" x14ac:dyDescent="0.15">
      <c r="B13" t="s">
        <v>5</v>
      </c>
      <c r="E13" s="41">
        <f>D28</f>
        <v>14393720</v>
      </c>
      <c r="F13" t="s">
        <v>44</v>
      </c>
    </row>
    <row r="14" spans="1:10" ht="21" customHeight="1" x14ac:dyDescent="0.15">
      <c r="B14" s="36" t="s">
        <v>53</v>
      </c>
      <c r="E14" s="8"/>
    </row>
    <row r="15" spans="1:10" ht="21" customHeight="1" x14ac:dyDescent="0.15"/>
    <row r="16" spans="1:10" ht="23.25" customHeight="1" thickBot="1" x14ac:dyDescent="0.2">
      <c r="B16" t="s">
        <v>6</v>
      </c>
      <c r="I16" s="8" t="s">
        <v>18</v>
      </c>
    </row>
    <row r="17" spans="2:12" ht="26.25" customHeight="1" x14ac:dyDescent="0.15">
      <c r="B17" s="79" t="s">
        <v>14</v>
      </c>
      <c r="C17" s="65"/>
      <c r="D17" s="65" t="s">
        <v>16</v>
      </c>
      <c r="E17" s="65" t="s">
        <v>8</v>
      </c>
      <c r="F17" s="65"/>
      <c r="G17" s="65"/>
      <c r="H17" s="65"/>
      <c r="I17" s="68"/>
    </row>
    <row r="18" spans="2:12" ht="26.25" customHeight="1" x14ac:dyDescent="0.15">
      <c r="B18" s="80"/>
      <c r="C18" s="66"/>
      <c r="D18" s="66"/>
      <c r="E18" s="93" t="s">
        <v>9</v>
      </c>
      <c r="F18" s="94"/>
      <c r="G18" s="94"/>
      <c r="H18" s="95"/>
      <c r="I18" s="91" t="s">
        <v>10</v>
      </c>
      <c r="J18" s="59"/>
    </row>
    <row r="19" spans="2:12" ht="43.5" customHeight="1" thickBot="1" x14ac:dyDescent="0.2">
      <c r="B19" s="81"/>
      <c r="C19" s="67"/>
      <c r="D19" s="67"/>
      <c r="E19" s="2" t="s">
        <v>13</v>
      </c>
      <c r="F19" s="2" t="s">
        <v>11</v>
      </c>
      <c r="G19" s="6" t="s">
        <v>54</v>
      </c>
      <c r="H19" s="6" t="s">
        <v>12</v>
      </c>
      <c r="I19" s="92"/>
      <c r="L19" s="63"/>
    </row>
    <row r="20" spans="2:12" ht="26.25" hidden="1" customHeight="1" x14ac:dyDescent="0.15">
      <c r="B20" s="70" t="s">
        <v>15</v>
      </c>
      <c r="C20" s="4" t="s">
        <v>19</v>
      </c>
      <c r="D20" s="11"/>
      <c r="E20" s="12"/>
      <c r="F20" s="12"/>
      <c r="G20" s="12"/>
      <c r="H20" s="12"/>
      <c r="I20" s="13">
        <f>D20-E20-F20-G20-H20</f>
        <v>0</v>
      </c>
    </row>
    <row r="21" spans="2:12" ht="26.25" customHeight="1" x14ac:dyDescent="0.15">
      <c r="B21" s="71"/>
      <c r="C21" s="43" t="s">
        <v>20</v>
      </c>
      <c r="D21" s="15">
        <v>9927131</v>
      </c>
      <c r="E21" s="12">
        <v>6327179</v>
      </c>
      <c r="F21" s="12"/>
      <c r="G21" s="33">
        <v>619624</v>
      </c>
      <c r="H21" s="60">
        <f>864506-G21</f>
        <v>244882</v>
      </c>
      <c r="I21" s="13">
        <f>D21-E21-F21-G21-H21</f>
        <v>2735446</v>
      </c>
    </row>
    <row r="22" spans="2:12" ht="26.25" customHeight="1" thickBot="1" x14ac:dyDescent="0.2">
      <c r="B22" s="71"/>
      <c r="C22" s="43" t="s">
        <v>21</v>
      </c>
      <c r="D22" s="12">
        <v>4466589</v>
      </c>
      <c r="E22" s="12">
        <v>3218011</v>
      </c>
      <c r="F22" s="12"/>
      <c r="G22" s="33">
        <v>701630</v>
      </c>
      <c r="H22" s="60">
        <f>701630-G22</f>
        <v>0</v>
      </c>
      <c r="I22" s="13">
        <f t="shared" ref="I22:I27" si="0">D22-E22-F22-G22-H22</f>
        <v>546948</v>
      </c>
    </row>
    <row r="23" spans="2:12" ht="26.25" hidden="1" customHeight="1" x14ac:dyDescent="0.15">
      <c r="B23" s="72"/>
      <c r="C23" s="1" t="s">
        <v>22</v>
      </c>
      <c r="D23" s="14"/>
      <c r="E23" s="15"/>
      <c r="F23" s="15"/>
      <c r="G23" s="28"/>
      <c r="H23" s="53"/>
      <c r="I23" s="16">
        <f t="shared" si="0"/>
        <v>0</v>
      </c>
    </row>
    <row r="24" spans="2:12" ht="26.25" hidden="1" customHeight="1" x14ac:dyDescent="0.15">
      <c r="B24" s="72"/>
      <c r="C24" s="1" t="s">
        <v>23</v>
      </c>
      <c r="D24" s="14"/>
      <c r="E24" s="15"/>
      <c r="F24" s="15"/>
      <c r="G24" s="28"/>
      <c r="H24" s="53"/>
      <c r="I24" s="16">
        <f t="shared" si="0"/>
        <v>0</v>
      </c>
    </row>
    <row r="25" spans="2:12" ht="26.25" hidden="1" customHeight="1" x14ac:dyDescent="0.15">
      <c r="B25" s="72"/>
      <c r="C25" s="1" t="s">
        <v>24</v>
      </c>
      <c r="D25" s="14"/>
      <c r="E25" s="15"/>
      <c r="F25" s="15"/>
      <c r="G25" s="28"/>
      <c r="H25" s="53"/>
      <c r="I25" s="16">
        <f t="shared" si="0"/>
        <v>0</v>
      </c>
    </row>
    <row r="26" spans="2:12" ht="26.25" hidden="1" customHeight="1" x14ac:dyDescent="0.15">
      <c r="B26" s="72"/>
      <c r="C26" s="5" t="s">
        <v>25</v>
      </c>
      <c r="D26" s="17"/>
      <c r="E26" s="18"/>
      <c r="F26" s="18"/>
      <c r="G26" s="29"/>
      <c r="H26" s="61"/>
      <c r="I26" s="19">
        <f t="shared" si="0"/>
        <v>0</v>
      </c>
    </row>
    <row r="27" spans="2:12" ht="26.25" hidden="1" customHeight="1" thickBot="1" x14ac:dyDescent="0.2">
      <c r="B27" s="72"/>
      <c r="C27" s="5" t="s">
        <v>26</v>
      </c>
      <c r="D27" s="17"/>
      <c r="E27" s="18"/>
      <c r="F27" s="18"/>
      <c r="G27" s="29"/>
      <c r="H27" s="61"/>
      <c r="I27" s="19">
        <f t="shared" si="0"/>
        <v>0</v>
      </c>
    </row>
    <row r="28" spans="2:12" ht="26.25" customHeight="1" thickTop="1" thickBot="1" x14ac:dyDescent="0.2">
      <c r="B28" s="73"/>
      <c r="C28" s="46" t="s">
        <v>34</v>
      </c>
      <c r="D28" s="58">
        <f>SUM(D20:D27)</f>
        <v>14393720</v>
      </c>
      <c r="E28" s="20">
        <f t="shared" ref="E28:I28" si="1">SUM(E20:E27)</f>
        <v>9545190</v>
      </c>
      <c r="F28" s="20">
        <f t="shared" si="1"/>
        <v>0</v>
      </c>
      <c r="G28" s="34">
        <f t="shared" ref="G28" si="2">SUM(G20:G27)</f>
        <v>1321254</v>
      </c>
      <c r="H28" s="62">
        <f t="shared" si="1"/>
        <v>244882</v>
      </c>
      <c r="I28" s="21">
        <f t="shared" si="1"/>
        <v>3282394</v>
      </c>
    </row>
    <row r="29" spans="2:12" ht="26.25" hidden="1" customHeight="1" x14ac:dyDescent="0.15">
      <c r="B29" s="70" t="s">
        <v>27</v>
      </c>
      <c r="C29" s="4" t="s">
        <v>28</v>
      </c>
      <c r="D29" s="11"/>
      <c r="E29" s="12"/>
      <c r="F29" s="12"/>
      <c r="G29" s="12"/>
      <c r="H29" s="12"/>
      <c r="I29" s="13">
        <f>D29-E29-F29-G29-H29</f>
        <v>0</v>
      </c>
    </row>
    <row r="30" spans="2:12" ht="26.25" hidden="1" customHeight="1" x14ac:dyDescent="0.15">
      <c r="B30" s="72"/>
      <c r="C30" s="1" t="s">
        <v>29</v>
      </c>
      <c r="D30" s="14"/>
      <c r="E30" s="15"/>
      <c r="F30" s="15"/>
      <c r="G30" s="15"/>
      <c r="H30" s="15"/>
      <c r="I30" s="16">
        <f t="shared" ref="I30:I31" si="3">D30-E30-F30-G30-H30</f>
        <v>0</v>
      </c>
    </row>
    <row r="31" spans="2:12" ht="26.25" hidden="1" customHeight="1" x14ac:dyDescent="0.15">
      <c r="B31" s="72"/>
      <c r="C31" s="1" t="s">
        <v>30</v>
      </c>
      <c r="D31" s="14"/>
      <c r="E31" s="15"/>
      <c r="F31" s="15"/>
      <c r="G31" s="15"/>
      <c r="H31" s="15"/>
      <c r="I31" s="16">
        <f t="shared" si="3"/>
        <v>0</v>
      </c>
    </row>
    <row r="32" spans="2:12" ht="26.25" hidden="1" customHeight="1" x14ac:dyDescent="0.15">
      <c r="B32" s="72"/>
      <c r="C32" s="1"/>
      <c r="D32" s="14"/>
      <c r="E32" s="15"/>
      <c r="F32" s="15"/>
      <c r="G32" s="15"/>
      <c r="H32" s="15"/>
      <c r="I32" s="16"/>
    </row>
    <row r="33" spans="2:9" ht="26.25" hidden="1" customHeight="1" thickBot="1" x14ac:dyDescent="0.2">
      <c r="B33" s="72"/>
      <c r="C33" s="5"/>
      <c r="D33" s="17"/>
      <c r="E33" s="18"/>
      <c r="F33" s="18"/>
      <c r="G33" s="18"/>
      <c r="H33" s="18"/>
      <c r="I33" s="19"/>
    </row>
    <row r="34" spans="2:9" ht="26.25" hidden="1" customHeight="1" thickTop="1" thickBot="1" x14ac:dyDescent="0.2">
      <c r="B34" s="73"/>
      <c r="C34" s="10" t="s">
        <v>34</v>
      </c>
      <c r="D34" s="20">
        <f>SUM(D29:D33)</f>
        <v>0</v>
      </c>
      <c r="E34" s="20">
        <f t="shared" ref="E34" si="4">SUM(E29:E33)</f>
        <v>0</v>
      </c>
      <c r="F34" s="20"/>
      <c r="G34" s="20">
        <f t="shared" ref="G34:I34" si="5">SUM(G29:G33)</f>
        <v>0</v>
      </c>
      <c r="H34" s="20">
        <f t="shared" si="5"/>
        <v>0</v>
      </c>
      <c r="I34" s="21">
        <f t="shared" si="5"/>
        <v>0</v>
      </c>
    </row>
    <row r="35" spans="2:9" ht="26.25" hidden="1" customHeight="1" x14ac:dyDescent="0.15">
      <c r="B35" s="70" t="s">
        <v>31</v>
      </c>
      <c r="C35" s="4" t="s">
        <v>32</v>
      </c>
      <c r="D35" s="11"/>
      <c r="E35" s="12"/>
      <c r="F35" s="12"/>
      <c r="G35" s="12"/>
      <c r="H35" s="12"/>
      <c r="I35" s="13">
        <f>D35-E35-F35-G35-H35</f>
        <v>0</v>
      </c>
    </row>
    <row r="36" spans="2:9" ht="26.25" hidden="1" customHeight="1" x14ac:dyDescent="0.15">
      <c r="B36" s="72"/>
      <c r="C36" s="1"/>
      <c r="D36" s="14"/>
      <c r="E36" s="15"/>
      <c r="F36" s="15"/>
      <c r="G36" s="15"/>
      <c r="H36" s="15"/>
      <c r="I36" s="16"/>
    </row>
    <row r="37" spans="2:9" ht="26.25" hidden="1" customHeight="1" thickBot="1" x14ac:dyDescent="0.2">
      <c r="B37" s="72"/>
      <c r="C37" s="1"/>
      <c r="D37" s="14"/>
      <c r="E37" s="15"/>
      <c r="F37" s="15"/>
      <c r="G37" s="15"/>
      <c r="H37" s="15"/>
      <c r="I37" s="16"/>
    </row>
    <row r="38" spans="2:9" ht="26.25" hidden="1" customHeight="1" thickTop="1" thickBot="1" x14ac:dyDescent="0.2">
      <c r="B38" s="73"/>
      <c r="C38" s="10" t="s">
        <v>34</v>
      </c>
      <c r="D38" s="20">
        <f>SUM(D35:D37)</f>
        <v>0</v>
      </c>
      <c r="E38" s="20">
        <f>SUM(E35:E37)</f>
        <v>0</v>
      </c>
      <c r="F38" s="20"/>
      <c r="G38" s="20">
        <f>SUM(G35:G37)</f>
        <v>0</v>
      </c>
      <c r="H38" s="20">
        <f>SUM(H35:H37)</f>
        <v>0</v>
      </c>
      <c r="I38" s="21">
        <f>SUM(I35:I37)</f>
        <v>0</v>
      </c>
    </row>
    <row r="39" spans="2:9" ht="26.25" hidden="1" customHeight="1" thickBot="1" x14ac:dyDescent="0.2">
      <c r="B39" s="74" t="s">
        <v>33</v>
      </c>
      <c r="C39" s="75"/>
      <c r="D39" s="32">
        <f>SUM(D28,D34,D38)</f>
        <v>14393720</v>
      </c>
      <c r="E39" s="24">
        <f t="shared" ref="E39:I39" si="6">SUM(E28,E34,E38)</f>
        <v>9545190</v>
      </c>
      <c r="F39" s="24">
        <f t="shared" si="6"/>
        <v>0</v>
      </c>
      <c r="G39" s="24">
        <f t="shared" si="6"/>
        <v>1321254</v>
      </c>
      <c r="H39" s="35">
        <f t="shared" si="6"/>
        <v>244882</v>
      </c>
      <c r="I39" s="25">
        <f t="shared" si="6"/>
        <v>3282394</v>
      </c>
    </row>
    <row r="40" spans="2:9" ht="26.25" customHeight="1" x14ac:dyDescent="0.15">
      <c r="B40" t="s">
        <v>61</v>
      </c>
    </row>
    <row r="41" spans="2:9" ht="26.25" customHeight="1" x14ac:dyDescent="0.15"/>
    <row r="42" spans="2:9" ht="26.25" customHeight="1" x14ac:dyDescent="0.15"/>
    <row r="43" spans="2:9" ht="26.25" customHeight="1" x14ac:dyDescent="0.15"/>
    <row r="44" spans="2:9" ht="26.25" customHeight="1" x14ac:dyDescent="0.15"/>
    <row r="45" spans="2:9" ht="26.25" customHeight="1" x14ac:dyDescent="0.15"/>
  </sheetData>
  <mergeCells count="10">
    <mergeCell ref="I18:I19"/>
    <mergeCell ref="B2:I2"/>
    <mergeCell ref="B17:C19"/>
    <mergeCell ref="D17:D19"/>
    <mergeCell ref="E17:I17"/>
    <mergeCell ref="B20:B28"/>
    <mergeCell ref="B29:B34"/>
    <mergeCell ref="B35:B38"/>
    <mergeCell ref="B39:C39"/>
    <mergeCell ref="E18:H18"/>
  </mergeCells>
  <phoneticPr fontId="2"/>
  <pageMargins left="0.70866141732283472" right="0.70866141732283472" top="0.94488188976377963" bottom="0.55118110236220474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H27</vt:lpstr>
      <vt:lpstr>H28</vt:lpstr>
      <vt:lpstr>H29</vt:lpstr>
      <vt:lpstr>H30</vt:lpstr>
      <vt:lpstr>R2決算</vt:lpstr>
      <vt:lpstr>R4当初</vt:lpstr>
      <vt:lpstr>R4当初（２）</vt:lpstr>
      <vt:lpstr>R3決算</vt:lpstr>
      <vt:lpstr>R5当初</vt:lpstr>
      <vt:lpstr>R4決算 </vt:lpstr>
      <vt:lpstr>R6当初 </vt:lpstr>
      <vt:lpstr>'R2決算'!Print_Area</vt:lpstr>
      <vt:lpstr>'R3決算'!Print_Area</vt:lpstr>
      <vt:lpstr>'R4決算 '!Print_Area</vt:lpstr>
      <vt:lpstr>'R4当初'!Print_Area</vt:lpstr>
      <vt:lpstr>'R4当初（２）'!Print_Area</vt:lpstr>
      <vt:lpstr>'R5当初'!Print_Area</vt:lpstr>
      <vt:lpstr>'R6当初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Administrator</cp:lastModifiedBy>
  <cp:lastPrinted>2024-02-22T00:07:13Z</cp:lastPrinted>
  <dcterms:created xsi:type="dcterms:W3CDTF">2015-05-27T01:28:24Z</dcterms:created>
  <dcterms:modified xsi:type="dcterms:W3CDTF">2024-02-22T00:07:17Z</dcterms:modified>
</cp:coreProperties>
</file>