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dvfs-01\専用\10企画部\15財政課\課共有\■03. 【決算統計担当用フォルダ】\令和７年度決算統計担当\05_決算関連調査（1-2-0）\20260302_【県市町村課 3_12(木)〆】令和６年度財政状況資料集の作成・公表について（依頼）\③回答\"/>
    </mc:Choice>
  </mc:AlternateContent>
  <xr:revisionPtr revIDLastSave="0" documentId="13_ncr:1_{2DA202F5-2D79-421D-8925-B1FE24E2CF1F}" xr6:coauthVersionLast="47" xr6:coauthVersionMax="47" xr10:uidLastSave="{00000000-0000-0000-0000-000000000000}"/>
  <bookViews>
    <workbookView xWindow="20370" yWindow="-2070" windowWidth="29040" windowHeight="157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W39" i="10"/>
  <c r="BW40" i="10" s="1"/>
  <c r="BE39" i="10"/>
  <c r="AM39" i="10"/>
  <c r="U39" i="10"/>
  <c r="C39" i="10"/>
  <c r="CO38" i="10"/>
  <c r="BW38" i="10"/>
  <c r="BE38" i="10"/>
  <c r="AM38" i="10"/>
  <c r="U38" i="10"/>
  <c r="C38" i="10"/>
  <c r="CO37" i="10"/>
  <c r="BW37" i="10"/>
  <c r="BE37" i="10"/>
  <c r="AM37" i="10"/>
  <c r="U37" i="10"/>
  <c r="CO36" i="10"/>
  <c r="BW36" i="10"/>
  <c r="BE36" i="10"/>
  <c r="AM36" i="10"/>
  <c r="CO35" i="10"/>
  <c r="BW35" i="10"/>
  <c r="BE35" i="10"/>
  <c r="C35" i="10"/>
  <c r="C36" i="10" s="1"/>
  <c r="C37" i="10" s="1"/>
  <c r="CO34" i="10"/>
  <c r="BW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<sst xmlns="http://schemas.openxmlformats.org/spreadsheetml/2006/main" count="1086" uniqueCount="567">
  <si>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</si>
  <si>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</si>
  <si>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</si>
  <si>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</si>
  <si>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</si>
  <si>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</si>
  <si>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</si>
  <si>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</si>
  <si>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</si>
  <si>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</si>
  <si>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</si>
  <si>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</si>
  <si>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</si>
  <si>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</si>
  <si>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</si>
  <si>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</si>
  <si>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</si>
  <si>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</si>
  <si>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</si>
  <si>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</si>
  <si>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</si>
  <si>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</si>
  <si>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</si>
  <si>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</si>
  <si>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</si>
  <si>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</si>
  <si>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</si>
  <si>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</si>
  <si>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</si>
  <si>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</si>
  <si>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</si>
  <si>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</si>
  <si>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</si>
  <si>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</si>
  <si>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</si>
  <si>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</si>
  <si>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</si>
  <si>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</si>
  <si>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</si>
  <si>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</si>
  <si>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</si>
  <si>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</si>
  <si>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</si>
  <si>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</si>
  <si>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</si>
  <si>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</si>
  <si>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</si>
  <si>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</si>
  <si>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</si>
  <si>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</si>
  <si>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</si>
  <si>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</si>
  <si>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</si>
  <si>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</si>
  <si>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</si>
  <si>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</si>
  <si>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</si>
  <si>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</si>
  <si>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</si>
  <si>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</si>
  <si>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</si>
  <si>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</si>
  <si>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</si>
  <si>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</si>
  <si>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</si>
  <si>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</si>
  <si>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</si>
  <si>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</si>
  <si>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</si>
  <si>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</si>
  <si>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</si>
  <si>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</si>
  <si>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</si>
  <si>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</si>
  <si>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</si>
  <si>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</si>
  <si>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</si>
  <si>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</si>
  <si>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</si>
  <si>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</si>
  <si>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</si>
  <si>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</si>
  <si>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</si>
  <si>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</si>
  <si>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</si>
  <si>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</si>
  <si>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</si>
  <si>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</si>
  <si>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</si>
  <si>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</si>
  <si>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</si>
  <si>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</si>
  <si>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</si>
  <si>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</si>
  <si>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宜野湾市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</si>
  <si>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</si>
  <si>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</si>
  <si>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</si>
  <si>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</si>
  <si>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</si>
  <si>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</si>
  <si>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</si>
  <si>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</si>
  <si>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</si>
  <si>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</si>
  <si>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</si>
  <si>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</si>
  <si>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</si>
  <si>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</si>
  <si>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</si>
  <si>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</si>
  <si>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</si>
  <si>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</si>
  <si>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</si>
  <si>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</si>
  <si>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</si>
  <si>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</si>
  <si>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</si>
  <si>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</si>
  <si>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</si>
  <si>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</si>
  <si>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</si>
  <si>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</si>
  <si>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</si>
  <si>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</si>
  <si>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</si>
  <si>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</si>
  <si>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</si>
  <si>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</si>
  <si>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</si>
  <si>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</si>
  <si>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</si>
  <si>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</si>
  <si>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</si>
  <si>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</si>
  <si>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</si>
  <si>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</si>
  <si>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</si>
  <si>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</si>
  <si>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</si>
  <si>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</si>
  <si>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</si>
  <si>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</si>
  <si>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</si>
  <si>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</si>
  <si>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</si>
  <si>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</si>
  <si>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</si>
  <si>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</si>
  <si>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</si>
  <si>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</si>
  <si>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</si>
  <si>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</si>
  <si>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</si>
  <si>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</si>
  <si>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</si>
  <si>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</si>
  <si>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</si>
  <si>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</si>
  <si>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</si>
  <si>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</si>
  <si>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</si>
  <si>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</si>
  <si>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</si>
  <si>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</si>
  <si>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</si>
  <si>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</si>
  <si>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</si>
  <si>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</si>
  <si>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</si>
  <si>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</si>
  <si>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</si>
  <si>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</si>
  <si>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</si>
  <si>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</si>
  <si>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</si>
  <si>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</si>
  <si>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</si>
  <si>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</si>
  <si>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</si>
  <si>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</si>
  <si>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</si>
  <si>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</si>
  <si>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</si>
  <si>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</si>
  <si>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</si>
  <si>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</si>
  <si>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</si>
  <si>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</si>
  <si>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</si>
  <si>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</si>
  <si>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</si>
  <si>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</si>
  <si>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</si>
  <si>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</si>
  <si>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</si>
  <si>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</si>
  <si>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</si>
  <si>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</si>
  <si>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</si>
  <si>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</si>
  <si>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</si>
  <si>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</si>
  <si>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沖縄県宜野湾市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</si>
  <si>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</si>
  <si>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</si>
  <si>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</si>
  <si>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</si>
  <si>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</si>
  <si>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</si>
  <si>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</si>
  <si>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</si>
  <si>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</si>
  <si>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</si>
  <si>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</si>
  <si>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</si>
  <si>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</si>
  <si>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</si>
  <si>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</si>
  <si>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</si>
  <si>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</si>
  <si>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</si>
  <si>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</si>
  <si>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</si>
  <si>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</si>
  <si>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</si>
  <si>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</si>
  <si>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</si>
  <si>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</si>
  <si>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</si>
  <si>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</si>
  <si>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</si>
  <si>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</si>
  <si>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</si>
  <si>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</si>
  <si>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</si>
  <si>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</si>
  <si>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</si>
  <si>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</si>
  <si>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</si>
  <si>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</si>
  <si>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</si>
  <si>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</si>
  <si>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</si>
  <si>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</si>
  <si>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</si>
  <si>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</si>
  <si>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</si>
  <si>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</si>
  <si>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</si>
  <si>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</si>
  <si>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</si>
  <si>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</si>
  <si>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</si>
  <si>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</si>
  <si>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</si>
  <si>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</si>
  <si>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</si>
  <si>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</si>
  <si>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</si>
  <si>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</si>
  <si>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</si>
  <si>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</si>
  <si>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</si>
  <si>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</si>
  <si>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</si>
  <si>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</si>
  <si>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</si>
  <si>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</si>
  <si>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</si>
  <si>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</si>
  <si>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</si>
  <si>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</si>
  <si>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</si>
  <si>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</si>
  <si>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</si>
  <si>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</si>
  <si>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</si>
  <si>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</si>
  <si>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</si>
  <si>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</si>
  <si>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</si>
  <si>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</si>
  <si>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</si>
  <si>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</si>
  <si>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</si>
  <si>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</si>
  <si>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</si>
  <si>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</si>
  <si>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</si>
  <si>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</si>
  <si>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</si>
  <si>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</si>
  <si>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</si>
  <si>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</si>
  <si>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</si>
  <si>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</si>
  <si>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</si>
  <si>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</si>
  <si>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</si>
  <si>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</si>
  <si>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</si>
  <si>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</si>
  <si>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</si>
  <si>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</si>
  <si>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</si>
  <si>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</si>
  <si>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</si>
  <si>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</si>
  <si>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</si>
  <si>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</si>
  <si>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</si>
  <si>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</si>
  <si>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</si>
  <si>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</si>
  <si>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</si>
  <si>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</si>
  <si>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</si>
  <si>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</si>
  <si>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</si>
  <si>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</si>
  <si>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</si>
  <si>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</si>
  <si>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</si>
  <si>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</si>
  <si>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</si>
  <si>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</si>
  <si>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</si>
  <si>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</si>
  <si>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</si>
  <si>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</si>
  <si>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</si>
  <si>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</si>
  <si>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</si>
  <si>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</si>
  <si>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</si>
  <si>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</si>
  <si>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</si>
  <si>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</si>
  <si>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</si>
  <si>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</si>
  <si>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</si>
  <si>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</si>
  <si>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</si>
  <si>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</si>
  <si>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</si>
  <si>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</si>
  <si>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</si>
  <si>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</si>
  <si>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</si>
  <si>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</si>
  <si>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</si>
  <si>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</si>
  <si>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</si>
  <si>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沖縄県宜野湾市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</si>
  <si>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</si>
  <si>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</si>
  <si>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</si>
  <si>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</si>
  <si>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</si>
  <si>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</si>
  <si>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</si>
  <si>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</si>
  <si>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</si>
  <si>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</si>
  <si>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</si>
  <si>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</si>
  <si>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</si>
  <si>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</si>
  <si>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</si>
  <si>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</si>
  <si>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</si>
  <si>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</si>
  <si>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</si>
  <si>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</si>
  <si>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宇地泊第二土地区画整理事業特別会計</t>
    <phoneticPr fontId="5"/>
  </si>
  <si>
    <t>佐真下第二土地区画整理事業特別会計</t>
    <phoneticPr fontId="5"/>
  </si>
  <si>
    <t>西普天間住宅地区土地区画整理事業特別会計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</si>
  <si>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</si>
  <si>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</si>
  <si>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</si>
  <si>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</si>
  <si>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</si>
  <si>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</si>
  <si>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</si>
  <si>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</si>
  <si>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</si>
  <si>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</si>
  <si>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</si>
  <si>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</si>
  <si>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</si>
  <si>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</si>
  <si>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</si>
  <si>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</si>
  <si>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</si>
  <si>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</si>
  <si>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</si>
  <si>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</si>
  <si>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</si>
  <si>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</si>
  <si>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</si>
  <si>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</si>
  <si>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</si>
  <si>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</si>
  <si>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</si>
  <si>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</si>
  <si>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</si>
  <si>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</si>
  <si>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</si>
  <si>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</si>
  <si>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</si>
  <si>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</si>
  <si>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</si>
  <si>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</si>
  <si>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</si>
  <si>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</si>
  <si>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</si>
  <si>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</si>
  <si>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</si>
  <si>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</si>
  <si>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</si>
  <si>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</si>
  <si>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</si>
  <si>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</si>
  <si>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</si>
  <si>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</si>
  <si>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</si>
  <si>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</si>
  <si>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</si>
  <si>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</si>
  <si>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</si>
  <si>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</si>
  <si>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</si>
  <si>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</si>
  <si>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</si>
  <si>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</si>
  <si>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</si>
  <si>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</si>
  <si>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</si>
  <si>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</si>
  <si>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</si>
  <si>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</si>
  <si>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</si>
  <si>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</si>
  <si>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</si>
  <si>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</si>
  <si>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</si>
  <si>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</si>
  <si>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</si>
  <si>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</si>
  <si>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</si>
  <si>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</si>
  <si>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</si>
  <si>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</si>
  <si>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</si>
  <si>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</si>
  <si>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</si>
  <si>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</si>
  <si>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</si>
  <si>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</si>
  <si>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</si>
  <si>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</si>
  <si>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</si>
  <si>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</si>
  <si>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</si>
  <si>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</si>
  <si>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</si>
  <si>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</si>
  <si>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</si>
  <si>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</si>
  <si>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</si>
  <si>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</si>
  <si>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</si>
  <si>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</si>
  <si>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</si>
  <si>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</si>
  <si>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</si>
  <si>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</si>
  <si>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</si>
  <si>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</si>
  <si>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</si>
  <si>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</si>
  <si>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</si>
  <si>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</si>
  <si>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</si>
  <si>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</si>
  <si>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</si>
  <si>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</si>
  <si>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</si>
  <si>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</si>
  <si>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</si>
  <si>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</si>
  <si>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</si>
  <si>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</si>
  <si>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</si>
  <si>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</si>
  <si>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</si>
  <si>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</si>
  <si>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</si>
  <si>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</si>
  <si>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</si>
  <si>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</si>
  <si>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</si>
  <si>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</si>
  <si>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</si>
  <si>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</si>
  <si>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</si>
  <si>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</si>
  <si>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</si>
  <si>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</si>
  <si>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</si>
  <si>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</si>
  <si>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</si>
  <si>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</si>
  <si>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</si>
  <si>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</si>
  <si>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</si>
  <si>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</si>
  <si>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</si>
  <si>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</si>
  <si>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</si>
  <si>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</si>
  <si>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</si>
  <si>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</si>
  <si>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</si>
  <si>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</si>
  <si>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</si>
  <si>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</si>
  <si>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</si>
  <si>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</si>
  <si>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</si>
  <si>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</si>
  <si>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1.22</t>
  </si>
  <si>
    <t>水道事業会計</t>
  </si>
  <si>
    <t>一般会計</t>
  </si>
  <si>
    <t>下水道事業会計</t>
  </si>
  <si>
    <t>介護保険特別会計</t>
  </si>
  <si>
    <t>後期高齢者医療特別会計</t>
  </si>
  <si>
    <t>国民健康保険特別会計</t>
  </si>
  <si>
    <t>▲ 5.61</t>
  </si>
  <si>
    <t>▲ 2.94</t>
  </si>
  <si>
    <t>▲ 1.60</t>
  </si>
  <si>
    <t>▲ 0.09</t>
  </si>
  <si>
    <t>西普天間住宅地区土地区画整理事業特別会計</t>
  </si>
  <si>
    <t>佐真下第二土地区画整理事業特別会計</t>
  </si>
  <si>
    <t>その他会計（赤字）</t>
  </si>
  <si>
    <t>その他会計（黒字）</t>
  </si>
  <si>
    <t>R02</t>
    <phoneticPr fontId="5"/>
  </si>
  <si>
    <t>R03</t>
    <phoneticPr fontId="5"/>
  </si>
  <si>
    <t>R04</t>
    <phoneticPr fontId="5"/>
  </si>
  <si>
    <t>R05</t>
    <phoneticPr fontId="5"/>
  </si>
  <si>
    <t>R06</t>
    <phoneticPr fontId="5"/>
  </si>
  <si>
    <t>-</t>
    <phoneticPr fontId="2"/>
  </si>
  <si>
    <t>倉浜衛生施設組合</t>
    <rPh sb="0" eb="2">
      <t>クラハマ</t>
    </rPh>
    <rPh sb="2" eb="4">
      <t>エイセイ</t>
    </rPh>
    <rPh sb="4" eb="6">
      <t>シセツ</t>
    </rPh>
    <rPh sb="6" eb="8">
      <t>クミアイ</t>
    </rPh>
    <phoneticPr fontId="2"/>
  </si>
  <si>
    <t>沖縄県市町村自治会館管理組合</t>
    <rPh sb="0" eb="3">
      <t>オキナワケン</t>
    </rPh>
    <rPh sb="3" eb="6">
      <t>シチョウソン</t>
    </rPh>
    <rPh sb="6" eb="8">
      <t>ジチ</t>
    </rPh>
    <rPh sb="8" eb="10">
      <t>カイカン</t>
    </rPh>
    <rPh sb="10" eb="12">
      <t>カンリ</t>
    </rPh>
    <rPh sb="12" eb="14">
      <t>クミアイ</t>
    </rPh>
    <phoneticPr fontId="2"/>
  </si>
  <si>
    <t>沖縄県市町村総合事務組合</t>
    <rPh sb="0" eb="6">
      <t>オキナワケンシチョウソン</t>
    </rPh>
    <rPh sb="6" eb="12">
      <t>ソウゴウジムクミアイ</t>
    </rPh>
    <phoneticPr fontId="2"/>
  </si>
  <si>
    <t>中部広域市町村圏事務組合</t>
    <rPh sb="0" eb="7">
      <t>チュウブコウイキシチョウソン</t>
    </rPh>
    <rPh sb="7" eb="8">
      <t>ケン</t>
    </rPh>
    <rPh sb="8" eb="12">
      <t>ジムクミアイ</t>
    </rPh>
    <phoneticPr fontId="2"/>
  </si>
  <si>
    <t>沖縄県後期高齢者医療広域連合（事業勘定）</t>
    <phoneticPr fontId="2"/>
  </si>
  <si>
    <t>中部広域特別会計（ふるさと市町村圏基金）</t>
    <rPh sb="4" eb="8">
      <t>トクベツカイケイ</t>
    </rPh>
    <rPh sb="13" eb="16">
      <t>シチョウソン</t>
    </rPh>
    <rPh sb="16" eb="17">
      <t>ケン</t>
    </rPh>
    <rPh sb="17" eb="19">
      <t>キキン</t>
    </rPh>
    <phoneticPr fontId="2"/>
  </si>
  <si>
    <t>沖縄県後期高齢者医療広域連合</t>
    <phoneticPr fontId="2"/>
  </si>
  <si>
    <t>宜野湾市土地開発公社</t>
    <rPh sb="0" eb="4">
      <t>ギノワンシ</t>
    </rPh>
    <rPh sb="4" eb="6">
      <t>トチ</t>
    </rPh>
    <rPh sb="6" eb="8">
      <t>カイハツ</t>
    </rPh>
    <rPh sb="8" eb="10">
      <t>コウシャ</t>
    </rPh>
    <phoneticPr fontId="2"/>
  </si>
  <si>
    <t>株式会社ティ・エム・オ普天間</t>
    <rPh sb="0" eb="4">
      <t>カブシキカイシャ</t>
    </rPh>
    <rPh sb="11" eb="14">
      <t>フテンマ</t>
    </rPh>
    <phoneticPr fontId="2"/>
  </si>
  <si>
    <t>退職手当基金(R06年度末現在))</t>
    <rPh sb="0" eb="6">
      <t>タイショクテアテキキン</t>
    </rPh>
    <phoneticPr fontId="5"/>
  </si>
  <si>
    <t>公共施設等整備基金(R06年度末現在))</t>
    <rPh sb="0" eb="5">
      <t>コウキョウシセツトウ</t>
    </rPh>
    <rPh sb="5" eb="7">
      <t>セイビ</t>
    </rPh>
    <rPh sb="7" eb="9">
      <t>キキン</t>
    </rPh>
    <phoneticPr fontId="5"/>
  </si>
  <si>
    <t>市庁舎建設基金(R06年度末現在))</t>
    <rPh sb="0" eb="1">
      <t>シ</t>
    </rPh>
    <rPh sb="1" eb="3">
      <t>チョウシャ</t>
    </rPh>
    <rPh sb="3" eb="5">
      <t>ケンセツ</t>
    </rPh>
    <rPh sb="5" eb="7">
      <t>キキン</t>
    </rPh>
    <phoneticPr fontId="5"/>
  </si>
  <si>
    <t>市営住宅整備基金(R06年度末現在))</t>
    <rPh sb="0" eb="4">
      <t>シエイジュウタク</t>
    </rPh>
    <rPh sb="4" eb="6">
      <t>セイビ</t>
    </rPh>
    <rPh sb="6" eb="8">
      <t>キキン</t>
    </rPh>
    <phoneticPr fontId="5"/>
  </si>
  <si>
    <t>市道潰地補償基金(R06年度末現在))</t>
    <rPh sb="0" eb="2">
      <t>シドウ</t>
    </rPh>
    <rPh sb="2" eb="3">
      <t>ツブ</t>
    </rPh>
    <rPh sb="3" eb="4">
      <t>チ</t>
    </rPh>
    <rPh sb="4" eb="6">
      <t>ホショウ</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</si>
</sst>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72756</c:v>
                </c:pt>
                <c:pt idx="1">
                  <c:v>43955</c:v>
                </c:pt>
                <c:pt idx="2">
                  <c:v>41921</c:v>
                </c:pt>
                <c:pt idx="3">
                  <c:v>44585</c:v>
                </c:pt>
                <c:pt idx="4">
                  <c:v>49779</c:v>
                </c:pt>
              </c:numCache>
            </c:numRef>
          </c:val>
          <c:smooth val="0"/>
          <c:extLst>
            <c:ext xmlns:c16="http://schemas.microsoft.com/office/drawing/2014/chart" uri="{C3380CC4-5D6E-409C-BE32-E72D297353CC}">
              <c16:uniqueId val="{00000000-CF02-44E9-91E5-2F7C36261A0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75849</c:v>
                </c:pt>
                <c:pt idx="1">
                  <c:v>79282</c:v>
                </c:pt>
                <c:pt idx="2">
                  <c:v>102006</c:v>
                </c:pt>
                <c:pt idx="3">
                  <c:v>92875</c:v>
                </c:pt>
                <c:pt idx="4">
                  <c:v>120577</c:v>
                </c:pt>
              </c:numCache>
            </c:numRef>
          </c:val>
          <c:smooth val="0"/>
          <c:extLst>
            <c:ext xmlns:c16="http://schemas.microsoft.com/office/drawing/2014/chart" uri="{C3380CC4-5D6E-409C-BE32-E72D297353CC}">
              <c16:uniqueId val="{00000001-CF02-44E9-91E5-2F7C36261A0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7.17</c:v>
                </c:pt>
                <c:pt idx="1">
                  <c:v>6.59</c:v>
                </c:pt>
                <c:pt idx="2">
                  <c:v>8.1</c:v>
                </c:pt>
                <c:pt idx="3">
                  <c:v>6.75</c:v>
                </c:pt>
                <c:pt idx="4">
                  <c:v>5.23</c:v>
                </c:pt>
              </c:numCache>
            </c:numRef>
          </c:val>
          <c:extLst>
            <c:ext xmlns:c16="http://schemas.microsoft.com/office/drawing/2014/chart" uri="{C3380CC4-5D6E-409C-BE32-E72D297353CC}">
              <c16:uniqueId val="{00000000-E138-4ADA-BAA9-278B1961938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14.45</c:v>
                </c:pt>
                <c:pt idx="1">
                  <c:v>17.11</c:v>
                </c:pt>
                <c:pt idx="2">
                  <c:v>20.72</c:v>
                </c:pt>
                <c:pt idx="3">
                  <c:v>24.35</c:v>
                </c:pt>
                <c:pt idx="4">
                  <c:v>23.04</c:v>
                </c:pt>
              </c:numCache>
            </c:numRef>
          </c:val>
          <c:extLst>
            <c:ext xmlns:c16="http://schemas.microsoft.com/office/drawing/2014/chart" uri="{C3380CC4-5D6E-409C-BE32-E72D297353CC}">
              <c16:uniqueId val="{00000001-E138-4ADA-BAA9-278B1961938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4.83</c:v>
                </c:pt>
                <c:pt idx="1">
                  <c:v>3.41</c:v>
                </c:pt>
                <c:pt idx="2">
                  <c:v>4.93</c:v>
                </c:pt>
                <c:pt idx="3">
                  <c:v>2.82</c:v>
                </c:pt>
                <c:pt idx="4">
                  <c:v>-1.22</c:v>
                </c:pt>
              </c:numCache>
            </c:numRef>
          </c:val>
          <c:smooth val="0"/>
          <c:extLst>
            <c:ext xmlns:c16="http://schemas.microsoft.com/office/drawing/2014/chart" uri="{C3380CC4-5D6E-409C-BE32-E72D297353CC}">
              <c16:uniqueId val="{00000002-E138-4ADA-BAA9-278B1961938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0.03</c:v>
                </c:pt>
                <c:pt idx="4">
                  <c:v>#N/A</c:v>
                </c:pt>
                <c:pt idx="5">
                  <c:v>0</c:v>
                </c:pt>
                <c:pt idx="6">
                  <c:v>#N/A</c:v>
                </c:pt>
                <c:pt idx="7">
                  <c:v>0.02</c:v>
                </c:pt>
                <c:pt idx="8">
                  <c:v>#N/A</c:v>
                </c:pt>
                <c:pt idx="9">
                  <c:v>0</c:v>
                </c:pt>
              </c:numCache>
            </c:numRef>
          </c:val>
          <c:extLst>
            <c:ext xmlns:c16="http://schemas.microsoft.com/office/drawing/2014/chart" uri="{C3380CC4-5D6E-409C-BE32-E72D297353CC}">
              <c16:uniqueId val="{00000000-F31E-4073-A303-0980A6F3AE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31E-4073-A303-0980A6F3AE68}"/>
            </c:ext>
          </c:extLst>
        </c:ser>
        <c:ser>
          <c:idx val="2"/>
          <c:order val="2"/>
          <c:tx>
            <c:strRef>
              <c:f>データシート!$A$29</c:f>
              <c:strCache>
                <c:ptCount val="1"/>
                <c:pt idx="0">
                  <c:v>佐真下第二土地区画整理事業特別会計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0.36</c:v>
                </c:pt>
                <c:pt idx="4">
                  <c:v>#N/A</c:v>
                </c:pt>
                <c:pt idx="5">
                  <c:v>0.01</c:v>
                </c:pt>
                <c:pt idx="6">
                  <c:v>#N/A</c:v>
                </c:pt>
                <c:pt idx="7">
                  <c:v>0.06</c:v>
                </c:pt>
                <c:pt idx="8">
                  <c:v>#N/A</c:v>
                </c:pt>
                <c:pt idx="9">
                  <c:v>0.03</c:v>
                </c:pt>
              </c:numCache>
            </c:numRef>
          </c:val>
          <c:extLst>
            <c:ext xmlns:c16="http://schemas.microsoft.com/office/drawing/2014/chart" uri="{C3380CC4-5D6E-409C-BE32-E72D297353CC}">
              <c16:uniqueId val="{00000002-F31E-4073-A303-0980A6F3AE68}"/>
            </c:ext>
          </c:extLst>
        </c:ser>
        <c:ser>
          <c:idx val="3"/>
          <c:order val="3"/>
          <c:tx>
            <c:strRef>
              <c:f>データシート!$A$30</c:f>
              <c:strCache>
                <c:ptCount val="1"/>
                <c:pt idx="0">
                  <c:v>西普天間住宅地区土地区画整理事業特別会計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0.15</c:v>
                </c:pt>
                <c:pt idx="4">
                  <c:v>#N/A</c:v>
                </c:pt>
                <c:pt idx="5">
                  <c:v>0.2</c:v>
                </c:pt>
                <c:pt idx="6">
                  <c:v>#N/A</c:v>
                </c:pt>
                <c:pt idx="7">
                  <c:v>0.02</c:v>
                </c:pt>
                <c:pt idx="8">
                  <c:v>#N/A</c:v>
                </c:pt>
                <c:pt idx="9">
                  <c:v>0.06</c:v>
                </c:pt>
              </c:numCache>
            </c:numRef>
          </c:val>
          <c:extLst>
            <c:ext xmlns:c16="http://schemas.microsoft.com/office/drawing/2014/chart" uri="{C3380CC4-5D6E-409C-BE32-E72D297353CC}">
              <c16:uniqueId val="{00000003-F31E-4073-A303-0980A6F3AE6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5.61</c:v>
                </c:pt>
                <c:pt idx="1">
                  <c:v>#N/A</c:v>
                </c:pt>
                <c:pt idx="2">
                  <c:v>2.94</c:v>
                </c:pt>
                <c:pt idx="3">
                  <c:v>#N/A</c:v>
                </c:pt>
                <c:pt idx="4">
                  <c:v>1.6</c:v>
                </c:pt>
                <c:pt idx="5">
                  <c:v>#N/A</c:v>
                </c:pt>
                <c:pt idx="6">
                  <c:v>0.09</c:v>
                </c:pt>
                <c:pt idx="7">
                  <c:v>#N/A</c:v>
                </c:pt>
                <c:pt idx="8">
                  <c:v>#N/A</c:v>
                </c:pt>
                <c:pt idx="9">
                  <c:v>0.09</c:v>
                </c:pt>
              </c:numCache>
            </c:numRef>
          </c:val>
          <c:extLst>
            <c:ext xmlns:c16="http://schemas.microsoft.com/office/drawing/2014/chart" uri="{C3380CC4-5D6E-409C-BE32-E72D297353CC}">
              <c16:uniqueId val="{00000004-F31E-4073-A303-0980A6F3AE6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0.17</c:v>
                </c:pt>
                <c:pt idx="2">
                  <c:v>#N/A</c:v>
                </c:pt>
                <c:pt idx="3">
                  <c:v>0.15</c:v>
                </c:pt>
                <c:pt idx="4">
                  <c:v>#N/A</c:v>
                </c:pt>
                <c:pt idx="5">
                  <c:v>0.17</c:v>
                </c:pt>
                <c:pt idx="6">
                  <c:v>#N/A</c:v>
                </c:pt>
                <c:pt idx="7">
                  <c:v>0.18</c:v>
                </c:pt>
                <c:pt idx="8">
                  <c:v>#N/A</c:v>
                </c:pt>
                <c:pt idx="9">
                  <c:v>0.27</c:v>
                </c:pt>
              </c:numCache>
            </c:numRef>
          </c:val>
          <c:extLst>
            <c:ext xmlns:c16="http://schemas.microsoft.com/office/drawing/2014/chart" uri="{C3380CC4-5D6E-409C-BE32-E72D297353CC}">
              <c16:uniqueId val="{00000005-F31E-4073-A303-0980A6F3AE6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0.31</c:v>
                </c:pt>
                <c:pt idx="2">
                  <c:v>#N/A</c:v>
                </c:pt>
                <c:pt idx="3">
                  <c:v>1.01</c:v>
                </c:pt>
                <c:pt idx="4">
                  <c:v>#N/A</c:v>
                </c:pt>
                <c:pt idx="5">
                  <c:v>1.56</c:v>
                </c:pt>
                <c:pt idx="6">
                  <c:v>#N/A</c:v>
                </c:pt>
                <c:pt idx="7">
                  <c:v>1.31</c:v>
                </c:pt>
                <c:pt idx="8">
                  <c:v>#N/A</c:v>
                </c:pt>
                <c:pt idx="9">
                  <c:v>0.38</c:v>
                </c:pt>
              </c:numCache>
            </c:numRef>
          </c:val>
          <c:extLst>
            <c:ext xmlns:c16="http://schemas.microsoft.com/office/drawing/2014/chart" uri="{C3380CC4-5D6E-409C-BE32-E72D297353CC}">
              <c16:uniqueId val="{00000006-F31E-4073-A303-0980A6F3AE6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2.67</c:v>
                </c:pt>
                <c:pt idx="2">
                  <c:v>#N/A</c:v>
                </c:pt>
                <c:pt idx="3">
                  <c:v>2.59</c:v>
                </c:pt>
                <c:pt idx="4">
                  <c:v>#N/A</c:v>
                </c:pt>
                <c:pt idx="5">
                  <c:v>2</c:v>
                </c:pt>
                <c:pt idx="6">
                  <c:v>#N/A</c:v>
                </c:pt>
                <c:pt idx="7">
                  <c:v>1.55</c:v>
                </c:pt>
                <c:pt idx="8">
                  <c:v>#N/A</c:v>
                </c:pt>
                <c:pt idx="9">
                  <c:v>1.34</c:v>
                </c:pt>
              </c:numCache>
            </c:numRef>
          </c:val>
          <c:extLst>
            <c:ext xmlns:c16="http://schemas.microsoft.com/office/drawing/2014/chart" uri="{C3380CC4-5D6E-409C-BE32-E72D297353CC}">
              <c16:uniqueId val="{00000007-F31E-4073-A303-0980A6F3AE6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7.15</c:v>
                </c:pt>
                <c:pt idx="2">
                  <c:v>#N/A</c:v>
                </c:pt>
                <c:pt idx="3">
                  <c:v>6.54</c:v>
                </c:pt>
                <c:pt idx="4">
                  <c:v>#N/A</c:v>
                </c:pt>
                <c:pt idx="5">
                  <c:v>8.08</c:v>
                </c:pt>
                <c:pt idx="6">
                  <c:v>#N/A</c:v>
                </c:pt>
                <c:pt idx="7">
                  <c:v>6.65</c:v>
                </c:pt>
                <c:pt idx="8">
                  <c:v>#N/A</c:v>
                </c:pt>
                <c:pt idx="9">
                  <c:v>5.21</c:v>
                </c:pt>
              </c:numCache>
            </c:numRef>
          </c:val>
          <c:extLst>
            <c:ext xmlns:c16="http://schemas.microsoft.com/office/drawing/2014/chart" uri="{C3380CC4-5D6E-409C-BE32-E72D297353CC}">
              <c16:uniqueId val="{00000008-F31E-4073-A303-0980A6F3AE6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14.58</c:v>
                </c:pt>
                <c:pt idx="2">
                  <c:v>#N/A</c:v>
                </c:pt>
                <c:pt idx="3">
                  <c:v>13.66</c:v>
                </c:pt>
                <c:pt idx="4">
                  <c:v>#N/A</c:v>
                </c:pt>
                <c:pt idx="5">
                  <c:v>14.79</c:v>
                </c:pt>
                <c:pt idx="6">
                  <c:v>#N/A</c:v>
                </c:pt>
                <c:pt idx="7">
                  <c:v>14.42</c:v>
                </c:pt>
                <c:pt idx="8">
                  <c:v>#N/A</c:v>
                </c:pt>
                <c:pt idx="9">
                  <c:v>13.64</c:v>
                </c:pt>
              </c:numCache>
            </c:numRef>
          </c:val>
          <c:extLst>
            <c:ext xmlns:c16="http://schemas.microsoft.com/office/drawing/2014/chart" uri="{C3380CC4-5D6E-409C-BE32-E72D297353CC}">
              <c16:uniqueId val="{00000009-F31E-4073-A303-0980A6F3AE6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1840</c:v>
                </c:pt>
                <c:pt idx="5">
                  <c:v>1827</c:v>
                </c:pt>
                <c:pt idx="8">
                  <c:v>1795</c:v>
                </c:pt>
                <c:pt idx="11">
                  <c:v>1725</c:v>
                </c:pt>
                <c:pt idx="14">
                  <c:v>1738</c:v>
                </c:pt>
              </c:numCache>
            </c:numRef>
          </c:val>
          <c:extLst>
            <c:ext xmlns:c16="http://schemas.microsoft.com/office/drawing/2014/chart" uri="{C3380CC4-5D6E-409C-BE32-E72D297353CC}">
              <c16:uniqueId val="{00000000-9EA2-442F-AD23-B8D35C29078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EA2-442F-AD23-B8D35C29078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EA2-442F-AD23-B8D35C29078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104</c:v>
                </c:pt>
                <c:pt idx="3">
                  <c:v>104</c:v>
                </c:pt>
                <c:pt idx="6">
                  <c:v>98</c:v>
                </c:pt>
                <c:pt idx="9">
                  <c:v>91</c:v>
                </c:pt>
                <c:pt idx="12">
                  <c:v>63</c:v>
                </c:pt>
              </c:numCache>
            </c:numRef>
          </c:val>
          <c:extLst>
            <c:ext xmlns:c16="http://schemas.microsoft.com/office/drawing/2014/chart" uri="{C3380CC4-5D6E-409C-BE32-E72D297353CC}">
              <c16:uniqueId val="{00000003-9EA2-442F-AD23-B8D35C29078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173</c:v>
                </c:pt>
                <c:pt idx="3">
                  <c:v>155</c:v>
                </c:pt>
                <c:pt idx="6">
                  <c:v>136</c:v>
                </c:pt>
                <c:pt idx="9">
                  <c:v>143</c:v>
                </c:pt>
                <c:pt idx="12">
                  <c:v>182</c:v>
                </c:pt>
              </c:numCache>
            </c:numRef>
          </c:val>
          <c:extLst>
            <c:ext xmlns:c16="http://schemas.microsoft.com/office/drawing/2014/chart" uri="{C3380CC4-5D6E-409C-BE32-E72D297353CC}">
              <c16:uniqueId val="{00000004-9EA2-442F-AD23-B8D35C29078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A2-442F-AD23-B8D35C29078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A2-442F-AD23-B8D35C29078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2829</c:v>
                </c:pt>
                <c:pt idx="3">
                  <c:v>2821</c:v>
                </c:pt>
                <c:pt idx="6">
                  <c:v>2806</c:v>
                </c:pt>
                <c:pt idx="9">
                  <c:v>2832</c:v>
                </c:pt>
                <c:pt idx="12">
                  <c:v>2785</c:v>
                </c:pt>
              </c:numCache>
            </c:numRef>
          </c:val>
          <c:extLst>
            <c:ext xmlns:c16="http://schemas.microsoft.com/office/drawing/2014/chart" uri="{C3380CC4-5D6E-409C-BE32-E72D297353CC}">
              <c16:uniqueId val="{00000007-9EA2-442F-AD23-B8D35C29078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1266</c:v>
                </c:pt>
                <c:pt idx="2">
                  <c:v>#N/A</c:v>
                </c:pt>
                <c:pt idx="3">
                  <c:v>#N/A</c:v>
                </c:pt>
                <c:pt idx="4">
                  <c:v>1253</c:v>
                </c:pt>
                <c:pt idx="5">
                  <c:v>#N/A</c:v>
                </c:pt>
                <c:pt idx="6">
                  <c:v>#N/A</c:v>
                </c:pt>
                <c:pt idx="7">
                  <c:v>1245</c:v>
                </c:pt>
                <c:pt idx="8">
                  <c:v>#N/A</c:v>
                </c:pt>
                <c:pt idx="9">
                  <c:v>#N/A</c:v>
                </c:pt>
                <c:pt idx="10">
                  <c:v>1341</c:v>
                </c:pt>
                <c:pt idx="11">
                  <c:v>#N/A</c:v>
                </c:pt>
                <c:pt idx="12">
                  <c:v>#N/A</c:v>
                </c:pt>
                <c:pt idx="13">
                  <c:v>1292</c:v>
                </c:pt>
                <c:pt idx="14">
                  <c:v>#N/A</c:v>
                </c:pt>
              </c:numCache>
            </c:numRef>
          </c:val>
          <c:smooth val="0"/>
          <c:extLst>
            <c:ext xmlns:c16="http://schemas.microsoft.com/office/drawing/2014/chart" uri="{C3380CC4-5D6E-409C-BE32-E72D297353CC}">
              <c16:uniqueId val="{00000008-9EA2-442F-AD23-B8D35C29078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20753</c:v>
                </c:pt>
                <c:pt idx="5">
                  <c:v>21000</c:v>
                </c:pt>
                <c:pt idx="8">
                  <c:v>20601</c:v>
                </c:pt>
                <c:pt idx="11">
                  <c:v>19745</c:v>
                </c:pt>
                <c:pt idx="14">
                  <c:v>19702</c:v>
                </c:pt>
              </c:numCache>
            </c:numRef>
          </c:val>
          <c:extLst>
            <c:ext xmlns:c16="http://schemas.microsoft.com/office/drawing/2014/chart" uri="{C3380CC4-5D6E-409C-BE32-E72D297353CC}">
              <c16:uniqueId val="{00000000-CCB0-48BF-B04A-80B65B6A0B3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536</c:v>
                </c:pt>
                <c:pt idx="5">
                  <c:v>489</c:v>
                </c:pt>
                <c:pt idx="8">
                  <c:v>443</c:v>
                </c:pt>
                <c:pt idx="11">
                  <c:v>403</c:v>
                </c:pt>
                <c:pt idx="14">
                  <c:v>365</c:v>
                </c:pt>
              </c:numCache>
            </c:numRef>
          </c:val>
          <c:extLst>
            <c:ext xmlns:c16="http://schemas.microsoft.com/office/drawing/2014/chart" uri="{C3380CC4-5D6E-409C-BE32-E72D297353CC}">
              <c16:uniqueId val="{00000001-CCB0-48BF-B04A-80B65B6A0B3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4844</c:v>
                </c:pt>
                <c:pt idx="5">
                  <c:v>3829</c:v>
                </c:pt>
                <c:pt idx="8">
                  <c:v>5435</c:v>
                </c:pt>
                <c:pt idx="11">
                  <c:v>10626</c:v>
                </c:pt>
                <c:pt idx="14">
                  <c:v>10242</c:v>
                </c:pt>
              </c:numCache>
            </c:numRef>
          </c:val>
          <c:extLst>
            <c:ext xmlns:c16="http://schemas.microsoft.com/office/drawing/2014/chart" uri="{C3380CC4-5D6E-409C-BE32-E72D297353CC}">
              <c16:uniqueId val="{00000002-CCB0-48BF-B04A-80B65B6A0B3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B0-48BF-B04A-80B65B6A0B3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B0-48BF-B04A-80B65B6A0B3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5-CCB0-48BF-B04A-80B65B6A0B3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3734</c:v>
                </c:pt>
                <c:pt idx="3">
                  <c:v>3917</c:v>
                </c:pt>
                <c:pt idx="6">
                  <c:v>4056</c:v>
                </c:pt>
                <c:pt idx="9">
                  <c:v>4294</c:v>
                </c:pt>
                <c:pt idx="12">
                  <c:v>4472</c:v>
                </c:pt>
              </c:numCache>
            </c:numRef>
          </c:val>
          <c:extLst>
            <c:ext xmlns:c16="http://schemas.microsoft.com/office/drawing/2014/chart" uri="{C3380CC4-5D6E-409C-BE32-E72D297353CC}">
              <c16:uniqueId val="{00000006-CCB0-48BF-B04A-80B65B6A0B3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344</c:v>
                </c:pt>
                <c:pt idx="3">
                  <c:v>783</c:v>
                </c:pt>
                <c:pt idx="6">
                  <c:v>879</c:v>
                </c:pt>
                <c:pt idx="9">
                  <c:v>819</c:v>
                </c:pt>
                <c:pt idx="12">
                  <c:v>893</c:v>
                </c:pt>
              </c:numCache>
            </c:numRef>
          </c:val>
          <c:extLst>
            <c:ext xmlns:c16="http://schemas.microsoft.com/office/drawing/2014/chart" uri="{C3380CC4-5D6E-409C-BE32-E72D297353CC}">
              <c16:uniqueId val="{00000007-CCB0-48BF-B04A-80B65B6A0B3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2643</c:v>
                </c:pt>
                <c:pt idx="3">
                  <c:v>1674</c:v>
                </c:pt>
                <c:pt idx="6">
                  <c:v>682</c:v>
                </c:pt>
                <c:pt idx="9">
                  <c:v>643</c:v>
                </c:pt>
                <c:pt idx="12">
                  <c:v>653</c:v>
                </c:pt>
              </c:numCache>
            </c:numRef>
          </c:val>
          <c:extLst>
            <c:ext xmlns:c16="http://schemas.microsoft.com/office/drawing/2014/chart" uri="{C3380CC4-5D6E-409C-BE32-E72D297353CC}">
              <c16:uniqueId val="{00000008-CCB0-48BF-B04A-80B65B6A0B3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CB0-48BF-B04A-80B65B6A0B3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30127</c:v>
                </c:pt>
                <c:pt idx="3">
                  <c:v>30379</c:v>
                </c:pt>
                <c:pt idx="6">
                  <c:v>30166</c:v>
                </c:pt>
                <c:pt idx="9">
                  <c:v>29072</c:v>
                </c:pt>
                <c:pt idx="12">
                  <c:v>28866</c:v>
                </c:pt>
              </c:numCache>
            </c:numRef>
          </c:val>
          <c:extLst>
            <c:ext xmlns:c16="http://schemas.microsoft.com/office/drawing/2014/chart" uri="{C3380CC4-5D6E-409C-BE32-E72D297353CC}">
              <c16:uniqueId val="{0000000A-CCB0-48BF-B04A-80B65B6A0B3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10718</c:v>
                </c:pt>
                <c:pt idx="2">
                  <c:v>#N/A</c:v>
                </c:pt>
                <c:pt idx="3">
                  <c:v>#N/A</c:v>
                </c:pt>
                <c:pt idx="4">
                  <c:v>11434</c:v>
                </c:pt>
                <c:pt idx="5">
                  <c:v>#N/A</c:v>
                </c:pt>
                <c:pt idx="6">
                  <c:v>#N/A</c:v>
                </c:pt>
                <c:pt idx="7">
                  <c:v>9303</c:v>
                </c:pt>
                <c:pt idx="8">
                  <c:v>#N/A</c:v>
                </c:pt>
                <c:pt idx="9">
                  <c:v>#N/A</c:v>
                </c:pt>
                <c:pt idx="10">
                  <c:v>4055</c:v>
                </c:pt>
                <c:pt idx="11">
                  <c:v>#N/A</c:v>
                </c:pt>
                <c:pt idx="12">
                  <c:v>#N/A</c:v>
                </c:pt>
                <c:pt idx="13">
                  <c:v>4576</c:v>
                </c:pt>
                <c:pt idx="14">
                  <c:v>#N/A</c:v>
                </c:pt>
              </c:numCache>
            </c:numRef>
          </c:val>
          <c:smooth val="0"/>
          <c:extLst>
            <c:ext xmlns:c16="http://schemas.microsoft.com/office/drawing/2014/chart" uri="{C3380CC4-5D6E-409C-BE32-E72D297353CC}">
              <c16:uniqueId val="{0000000B-CCB0-48BF-B04A-80B65B6A0B3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4440</c:v>
                </c:pt>
                <c:pt idx="1">
                  <c:v>5318</c:v>
                </c:pt>
                <c:pt idx="2">
                  <c:v>5308</c:v>
                </c:pt>
              </c:numCache>
            </c:numRef>
          </c:val>
          <c:extLst>
            <c:ext xmlns:c16="http://schemas.microsoft.com/office/drawing/2014/chart" uri="{C3380CC4-5D6E-409C-BE32-E72D297353CC}">
              <c16:uniqueId val="{00000000-60DD-4417-9EEB-637D52FB11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581</c:v>
                </c:pt>
                <c:pt idx="1">
                  <c:v>673</c:v>
                </c:pt>
                <c:pt idx="2">
                  <c:v>747</c:v>
                </c:pt>
              </c:numCache>
            </c:numRef>
          </c:val>
          <c:extLst>
            <c:ext xmlns:c16="http://schemas.microsoft.com/office/drawing/2014/chart" uri="{C3380CC4-5D6E-409C-BE32-E72D297353CC}">
              <c16:uniqueId val="{00000001-60DD-4417-9EEB-637D52FB11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6286</c:v>
                </c:pt>
                <c:pt idx="1">
                  <c:v>5435</c:v>
                </c:pt>
                <c:pt idx="2">
                  <c:v>3934</c:v>
                </c:pt>
              </c:numCache>
            </c:numRef>
          </c:val>
          <c:extLst>
            <c:ext xmlns:c16="http://schemas.microsoft.com/office/drawing/2014/chart" uri="{C3380CC4-5D6E-409C-BE32-E72D297353CC}">
              <c16:uniqueId val="{00000002-60DD-4417-9EEB-637D52FB11E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沖縄県宜野湾市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年度は、地方債元金が前年度より</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減（別途繰越</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百万あり）、</a:t>
          </a:r>
          <a:r>
            <a:rPr kumimoji="1" lang="ja-JP" altLang="ja-JP" sz="1100">
              <a:solidFill>
                <a:schemeClr val="dk1"/>
              </a:solidFill>
              <a:effectLst/>
              <a:latin typeface="+mn-lt"/>
              <a:ea typeface="+mn-ea"/>
              <a:cs typeface="+mn-cs"/>
            </a:rPr>
            <a:t>地方債利子が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百万円の減となっており、総じて、</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の状況となっている。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年度以降は、</a:t>
          </a:r>
          <a:r>
            <a:rPr kumimoji="1" lang="ja-JP" altLang="en-US" sz="1100">
              <a:solidFill>
                <a:schemeClr val="dk1"/>
              </a:solidFill>
              <a:effectLst/>
              <a:latin typeface="+mn-lt"/>
              <a:ea typeface="+mn-ea"/>
              <a:cs typeface="+mn-cs"/>
            </a:rPr>
            <a:t>普天間飛行場周辺まちづくり事業や</a:t>
          </a:r>
          <a:r>
            <a:rPr kumimoji="1" lang="ja-JP" altLang="ja-JP" sz="1100">
              <a:solidFill>
                <a:schemeClr val="dk1"/>
              </a:solidFill>
              <a:effectLst/>
              <a:latin typeface="+mn-lt"/>
              <a:ea typeface="+mn-ea"/>
              <a:cs typeface="+mn-cs"/>
            </a:rPr>
            <a:t>大謝名小学校屋内運動場・水泳プール増改築事業、普天間小学校校舎増改築事業等の学校建設に係る地方債元金償還の据置期間の終了に伴い、元金償還額の増が見込まれる。</a:t>
          </a:r>
          <a:r>
            <a:rPr kumimoji="1" lang="ja-JP" altLang="en-US" sz="1100">
              <a:solidFill>
                <a:schemeClr val="dk1"/>
              </a:solidFill>
              <a:effectLst/>
              <a:latin typeface="+mn-lt"/>
              <a:ea typeface="+mn-ea"/>
              <a:cs typeface="+mn-cs"/>
            </a:rPr>
            <a:t>また、利子についても令和７年度以降借入分より利率上昇の傾向から、利子額の増額が見込まれる。</a:t>
          </a:r>
          <a:endParaRPr lang="ja-JP" altLang="ja-JP" sz="1400">
            <a:effectLst/>
          </a:endParaRPr>
        </a:p>
        <a:p>
          <a:r>
            <a:rPr kumimoji="1" lang="ja-JP" altLang="ja-JP" sz="1100">
              <a:solidFill>
                <a:schemeClr val="dk1"/>
              </a:solidFill>
              <a:effectLst/>
              <a:latin typeface="+mn-lt"/>
              <a:ea typeface="+mn-ea"/>
              <a:cs typeface="+mn-cs"/>
            </a:rPr>
            <a:t>　今後も老朽化した公共施設の改築事業等に係る地方債発行が見込まれるが、計画的に地方債発行し元利償還金の額が平準化できるよう努める。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本市は、満期一括償還地方債の発行実績無し。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沖縄県宜野湾市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将来負担額については、昨年度に引き続き退職手当負担見込額等が増となっているものの、一般会計等に係る地方債の現在高が減となっているため、全体としては</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充当可能財源が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となっていることから、将来負担比率の分子となる数値は、</a:t>
          </a:r>
          <a:r>
            <a:rPr kumimoji="1" lang="en-US" altLang="ja-JP" sz="1100">
              <a:solidFill>
                <a:schemeClr val="dk1"/>
              </a:solidFill>
              <a:effectLst/>
              <a:latin typeface="+mn-lt"/>
              <a:ea typeface="+mn-ea"/>
              <a:cs typeface="+mn-cs"/>
            </a:rPr>
            <a:t>521</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今後将来負担を軽減・平準化していくためにも、長期的な視野での財源確保、計画的な事業実施を行っていく必要がある。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沖縄県宜野湾市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百万円の大幅減となり、残高は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百万円の減、その他特定目的基金の残高は合計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・特定駐留軍用地内土地取得事業基金については、事業計画どおりの執行を行うことにより基金残高の減が見込まれる。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・財政調整基金及び公共施設等整備基金などは、今後の財政需要へ対応できるよう、残高の維持または増額に努める。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・令和６年度において、基金残高が最も大きいのは退職手当基金であり、退職手当の支出に備えるための基金である。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・その他、公共施設等の整備に係る多額の事業費支出に備える公共施設等整備基金や新庁舎建設に係る支出に備える市庁舎建設基金等である。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・特定駐留軍用地内土地取得事業基金については、土地購入に係る経費に充当するための取崩により、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・公共施設等整備基金については、公共施設等の整備に係る経費に充当するための取崩額が増となったことにより、基金残高は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百万円の減になっている。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・退職手当基金の基金残高については、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・特定駐留軍用地内土地取得事業基金については、計画的な土地取得など、適正な執行により基金の積立及び取り崩しを行っていく方針である。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・令和５年度より新設された市庁舎建設基金については、庁舎の建替え時期や事業費を勘案し、適切に積立を行っていく方針である。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・その他については、今後も各種目的に沿った運用を図り、適切に管理していく方針である。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・財政調整基金残高については、前年度より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・要因としては、前年度繰越金が減となったことや、普通交付税が前年度よりも減となっている点が挙げられる。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・財政調整基金の残高については、災害時等に対応しうる額を維持できるよう管理・運用していく方針である。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・令和６年度は臨時財政対策債償還基金費の積立および基金利子の積立により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・今後も、収支における財政調整基金取崩額とのバランスを見ながら、管理・運用していく方針である。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令和３年度中に交付された地方交付税のうち臨時財政対策債償還基金費の積立分は、令和７年度より上積み増した臨時財政対策債償還分を毎年度取り崩すこととしている。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令和５年度中に交付された地方交付税のうち臨時財政対策債償還基金費の積立分は、令和６・７年度の臨時財政対策債償還分を各年度で取り崩すこととしている。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沖縄県宜野湾市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100,443
98,338
19.80
60,546,297
59,200,887
1,203,609
23,032,753
28,866,055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年度から同水準（</a:t>
          </a:r>
          <a:r>
            <a:rPr kumimoji="1" lang="en-US" altLang="ja-JP" sz="1100">
              <a:solidFill>
                <a:schemeClr val="dk1"/>
              </a:solidFill>
              <a:effectLst/>
              <a:latin typeface="+mn-lt"/>
              <a:ea typeface="+mn-ea"/>
              <a:cs typeface="+mn-cs"/>
            </a:rPr>
            <a:t>0.03</a:t>
          </a:r>
          <a:r>
            <a:rPr kumimoji="1" lang="ja-JP" altLang="ja-JP" sz="1100">
              <a:solidFill>
                <a:schemeClr val="dk1"/>
              </a:solidFill>
              <a:effectLst/>
              <a:latin typeface="+mn-lt"/>
              <a:ea typeface="+mn-ea"/>
              <a:cs typeface="+mn-cs"/>
            </a:rPr>
            <a:t>ポイント以内の増減）となっており、令和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年度においても、扶助費が増となったもののたばこ税などの市税等の増により、同水準を維持している。</a:t>
          </a:r>
          <a:endParaRPr lang="ja-JP" altLang="ja-JP" sz="1400">
            <a:effectLst/>
          </a:endParaRPr>
        </a:p>
        <a:p>
          <a:r>
            <a:rPr kumimoji="1" lang="ja-JP" altLang="ja-JP" sz="1100">
              <a:solidFill>
                <a:schemeClr val="dk1"/>
              </a:solidFill>
              <a:effectLst/>
              <a:latin typeface="+mn-lt"/>
              <a:ea typeface="+mn-ea"/>
              <a:cs typeface="+mn-cs"/>
            </a:rPr>
            <a:t>　ただし、依然として、依存財源の割合が高い傾向にあるため、事務事業の見直し等による歳出抑制を引き続き行い、財政健全化に努める。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9072</xdr:rowOff>
    </xdr:from>
    <xdr:to>
      <xdr:col>23</xdr:col>
      <xdr:colOff>133350</xdr:colOff>
      <xdr:row>43</xdr:row>
      <xdr:rowOff>43543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38142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43543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26307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43</xdr:row>
      <xdr:rowOff>9072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641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101799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0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164193</xdr:rowOff>
    </xdr:from>
    <xdr:to>
      <xdr:col>19</xdr:col>
      <xdr:colOff>184150</xdr:colOff>
      <xdr:row>43</xdr:row>
      <xdr:rowOff>94343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79120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52812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ポイントの増となっている。</a:t>
          </a:r>
          <a:endParaRPr lang="ja-JP" altLang="ja-JP" sz="1400">
            <a:effectLst/>
          </a:endParaRPr>
        </a:p>
        <a:p>
          <a:r>
            <a:rPr kumimoji="1" lang="ja-JP" altLang="ja-JP" sz="1100">
              <a:solidFill>
                <a:schemeClr val="dk1"/>
              </a:solidFill>
              <a:effectLst/>
              <a:latin typeface="+mn-lt"/>
              <a:ea typeface="+mn-ea"/>
              <a:cs typeface="+mn-cs"/>
            </a:rPr>
            <a:t>　市民税など一般財源となる歳入の増があるものの、</a:t>
          </a:r>
          <a:r>
            <a:rPr kumimoji="1" lang="ja-JP" altLang="en-US" sz="1100">
              <a:solidFill>
                <a:schemeClr val="dk1"/>
              </a:solidFill>
              <a:effectLst/>
              <a:latin typeface="+mn-lt"/>
              <a:ea typeface="+mn-ea"/>
              <a:cs typeface="+mn-cs"/>
            </a:rPr>
            <a:t>普通交付税の減や</a:t>
          </a:r>
          <a:r>
            <a:rPr kumimoji="1" lang="ja-JP" altLang="ja-JP" sz="1100">
              <a:solidFill>
                <a:schemeClr val="dk1"/>
              </a:solidFill>
              <a:effectLst/>
              <a:latin typeface="+mn-lt"/>
              <a:ea typeface="+mn-ea"/>
              <a:cs typeface="+mn-cs"/>
            </a:rPr>
            <a:t>人件費や扶助費等の増が要因として挙げられる。</a:t>
          </a:r>
          <a:endParaRPr lang="ja-JP" altLang="ja-JP" sz="1400">
            <a:effectLst/>
          </a:endParaRPr>
        </a:p>
        <a:p>
          <a:r>
            <a:rPr kumimoji="1" lang="ja-JP" altLang="ja-JP" sz="1100">
              <a:solidFill>
                <a:schemeClr val="dk1"/>
              </a:solidFill>
              <a:effectLst/>
              <a:latin typeface="+mn-lt"/>
              <a:ea typeface="+mn-ea"/>
              <a:cs typeface="+mn-cs"/>
            </a:rPr>
            <a:t>　今後も人件費や扶助費等の増は傾向として続くと見込まれるため、事務事業の見直し等による歳出抑制を引き続き行うとともに、経常的な歳入確保にも取り組む。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36406</xdr:rowOff>
    </xdr:from>
    <xdr:to>
      <xdr:col>23</xdr:col>
      <xdr:colOff>133350</xdr:colOff>
      <xdr:row>63</xdr:row>
      <xdr:rowOff>49954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666306"/>
          <a:ext cx="8382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62</xdr:row>
      <xdr:rowOff>36406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50544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57573</xdr:rowOff>
    </xdr:from>
    <xdr:to>
      <xdr:col>15</xdr:col>
      <xdr:colOff>82550</xdr:colOff>
      <xdr:row>61</xdr:row>
      <xdr:rowOff>46990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4457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27940</xdr:rowOff>
    </xdr:from>
    <xdr:to>
      <xdr:col>11</xdr:col>
      <xdr:colOff>31750</xdr:colOff>
      <xdr:row>60</xdr:row>
      <xdr:rowOff>57573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14349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170604</xdr:rowOff>
    </xdr:from>
    <xdr:to>
      <xdr:col>23</xdr:col>
      <xdr:colOff>184150</xdr:colOff>
      <xdr:row>63</xdr:row>
      <xdr:rowOff>100754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142681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7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157056</xdr:rowOff>
    </xdr:from>
    <xdr:to>
      <xdr:col>19</xdr:col>
      <xdr:colOff>184150</xdr:colOff>
      <xdr:row>62</xdr:row>
      <xdr:rowOff>87206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97383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38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107967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6773</xdr:rowOff>
    </xdr:from>
    <xdr:to>
      <xdr:col>11</xdr:col>
      <xdr:colOff>82550</xdr:colOff>
      <xdr:row>60</xdr:row>
      <xdr:rowOff>108373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118550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148590</xdr:rowOff>
    </xdr:from>
    <xdr:to>
      <xdr:col>7</xdr:col>
      <xdr:colOff>31750</xdr:colOff>
      <xdr:row>59</xdr:row>
      <xdr:rowOff>78740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88917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[130,456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14,253</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となっている。類似団体内の平均と比較すると、</a:t>
          </a:r>
          <a:r>
            <a:rPr kumimoji="1" lang="en-US" altLang="ja-JP" sz="1100">
              <a:solidFill>
                <a:schemeClr val="dk1"/>
              </a:solidFill>
              <a:effectLst/>
              <a:latin typeface="+mn-lt"/>
              <a:ea typeface="+mn-ea"/>
              <a:cs typeface="+mn-cs"/>
            </a:rPr>
            <a:t>8,307</a:t>
          </a:r>
          <a:r>
            <a:rPr kumimoji="1" lang="ja-JP" altLang="ja-JP" sz="1100">
              <a:solidFill>
                <a:schemeClr val="dk1"/>
              </a:solidFill>
              <a:effectLst/>
              <a:latin typeface="+mn-lt"/>
              <a:ea typeface="+mn-ea"/>
              <a:cs typeface="+mn-cs"/>
            </a:rPr>
            <a:t>円下回っており、過去５年と同様に下回った金額で推移している。人件費は、職員数の増や会計年度任用職員の報酬・共済費・期末手当の増</a:t>
          </a:r>
          <a:r>
            <a:rPr kumimoji="1" lang="ja-JP" altLang="en-US" sz="1100">
              <a:solidFill>
                <a:schemeClr val="dk1"/>
              </a:solidFill>
              <a:effectLst/>
              <a:latin typeface="+mn-lt"/>
              <a:ea typeface="+mn-ea"/>
              <a:cs typeface="+mn-cs"/>
            </a:rPr>
            <a:t>、物件費は行政サービスデジタル化整備事業費の増</a:t>
          </a:r>
          <a:r>
            <a:rPr kumimoji="1" lang="ja-JP" altLang="ja-JP" sz="1100">
              <a:solidFill>
                <a:schemeClr val="dk1"/>
              </a:solidFill>
              <a:effectLst/>
              <a:latin typeface="+mn-lt"/>
              <a:ea typeface="+mn-ea"/>
              <a:cs typeface="+mn-cs"/>
            </a:rPr>
            <a:t>などにより、全体として増となっている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今後は、老朽化した施設の維持補修などの経費増が見込まれるため、公共施設等総合管理計画に基づき、財政負担の軽減・平準化を図る。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93033</xdr:rowOff>
    </xdr:from>
    <xdr:to>
      <xdr:col>23</xdr:col>
      <xdr:colOff>133350</xdr:colOff>
      <xdr:row>83</xdr:row>
      <xdr:rowOff>112652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51933"/>
          <a:ext cx="838200" cy="19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93033</xdr:rowOff>
    </xdr:from>
    <xdr:to>
      <xdr:col>19</xdr:col>
      <xdr:colOff>133350</xdr:colOff>
      <xdr:row>82</xdr:row>
      <xdr:rowOff>145838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51933"/>
          <a:ext cx="889000" cy="5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145838</xdr:rowOff>
    </xdr:from>
    <xdr:to>
      <xdr:col>15</xdr:col>
      <xdr:colOff>82550</xdr:colOff>
      <xdr:row>83</xdr:row>
      <xdr:rowOff>6051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204738"/>
          <a:ext cx="889000" cy="3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42280</xdr:rowOff>
    </xdr:from>
    <xdr:to>
      <xdr:col>11</xdr:col>
      <xdr:colOff>31750</xdr:colOff>
      <xdr:row>83</xdr:row>
      <xdr:rowOff>6051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01180"/>
          <a:ext cx="889000" cy="13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33493</xdr:rowOff>
    </xdr:from>
    <xdr:to>
      <xdr:col>7</xdr:col>
      <xdr:colOff>31750</xdr:colOff>
      <xdr:row>84</xdr:row>
      <xdr:rowOff>135093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119870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52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61852</xdr:rowOff>
    </xdr:from>
    <xdr:to>
      <xdr:col>23</xdr:col>
      <xdr:colOff>184150</xdr:colOff>
      <xdr:row>83</xdr:row>
      <xdr:rowOff>163452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9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78379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3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42233</xdr:rowOff>
    </xdr:from>
    <xdr:to>
      <xdr:col>19</xdr:col>
      <xdr:colOff>184150</xdr:colOff>
      <xdr:row>82</xdr:row>
      <xdr:rowOff>143833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0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154010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70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95038</xdr:rowOff>
    </xdr:from>
    <xdr:to>
      <xdr:col>15</xdr:col>
      <xdr:colOff>133350</xdr:colOff>
      <xdr:row>83</xdr:row>
      <xdr:rowOff>25188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5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35365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22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126701</xdr:rowOff>
    </xdr:from>
    <xdr:to>
      <xdr:col>11</xdr:col>
      <xdr:colOff>82550</xdr:colOff>
      <xdr:row>83</xdr:row>
      <xdr:rowOff>56851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8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67028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5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162930</xdr:rowOff>
    </xdr:from>
    <xdr:to>
      <xdr:col>7</xdr:col>
      <xdr:colOff>31750</xdr:colOff>
      <xdr:row>82</xdr:row>
      <xdr:rowOff>93080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103257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1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今後も国の動向を注視しながら、適正な値を維持していく。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134409</xdr:rowOff>
    </xdr:from>
    <xdr:to>
      <xdr:col>81</xdr:col>
      <xdr:colOff>44450</xdr:colOff>
      <xdr:row>82</xdr:row>
      <xdr:rowOff>3175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02185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134409</xdr:rowOff>
    </xdr:from>
    <xdr:to>
      <xdr:col>77</xdr:col>
      <xdr:colOff>44450</xdr:colOff>
      <xdr:row>81</xdr:row>
      <xdr:rowOff>154516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0218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114300</xdr:rowOff>
    </xdr:from>
    <xdr:to>
      <xdr:col>72</xdr:col>
      <xdr:colOff>203200</xdr:colOff>
      <xdr:row>81</xdr:row>
      <xdr:rowOff>154516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0017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82</xdr:row>
      <xdr:rowOff>23284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0017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123825</xdr:rowOff>
    </xdr:from>
    <xdr:to>
      <xdr:col>81</xdr:col>
      <xdr:colOff>95250</xdr:colOff>
      <xdr:row>82</xdr:row>
      <xdr:rowOff>53975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140352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85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83609</xdr:rowOff>
    </xdr:from>
    <xdr:to>
      <xdr:col>77</xdr:col>
      <xdr:colOff>95250</xdr:colOff>
      <xdr:row>82</xdr:row>
      <xdr:rowOff>13759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9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23936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739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103716</xdr:rowOff>
    </xdr:from>
    <xdr:to>
      <xdr:col>73</xdr:col>
      <xdr:colOff>44450</xdr:colOff>
      <xdr:row>82</xdr:row>
      <xdr:rowOff>33866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44043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63500</xdr:rowOff>
    </xdr:from>
    <xdr:to>
      <xdr:col>68</xdr:col>
      <xdr:colOff>203200</xdr:colOff>
      <xdr:row>81</xdr:row>
      <xdr:rowOff>165100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143934</xdr:rowOff>
    </xdr:from>
    <xdr:to>
      <xdr:col>64</xdr:col>
      <xdr:colOff>152400</xdr:colOff>
      <xdr:row>82</xdr:row>
      <xdr:rowOff>74084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84261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0.05</a:t>
          </a:r>
          <a:r>
            <a:rPr kumimoji="1" lang="ja-JP" altLang="ja-JP" sz="1100">
              <a:solidFill>
                <a:schemeClr val="dk1"/>
              </a:solidFill>
              <a:effectLst/>
              <a:latin typeface="+mn-lt"/>
              <a:ea typeface="+mn-ea"/>
              <a:cs typeface="+mn-cs"/>
            </a:rPr>
            <a:t>ポイント増となっている。</a:t>
          </a:r>
          <a:endParaRPr lang="ja-JP" altLang="ja-JP" sz="1400">
            <a:effectLst/>
          </a:endParaRPr>
        </a:p>
        <a:p>
          <a:r>
            <a:rPr kumimoji="1" lang="ja-JP" altLang="ja-JP" sz="1100">
              <a:solidFill>
                <a:schemeClr val="dk1"/>
              </a:solidFill>
              <a:effectLst/>
              <a:latin typeface="+mn-lt"/>
              <a:ea typeface="+mn-ea"/>
              <a:cs typeface="+mn-cs"/>
            </a:rPr>
            <a:t>　基地返還跡地開発事業や生活保護業務など、多様化・高度化する行政ニーズに対応するため、定員の増を行っていることから、令和３年度より類似団体平均値を上回る状況となっている。</a:t>
          </a:r>
          <a:endParaRPr lang="ja-JP" altLang="ja-JP" sz="1400">
            <a:effectLst/>
          </a:endParaRPr>
        </a:p>
        <a:p>
          <a:r>
            <a:rPr kumimoji="1" lang="ja-JP" altLang="ja-JP" sz="1100">
              <a:solidFill>
                <a:schemeClr val="dk1"/>
              </a:solidFill>
              <a:effectLst/>
              <a:latin typeface="+mn-lt"/>
              <a:ea typeface="+mn-ea"/>
              <a:cs typeface="+mn-cs"/>
            </a:rPr>
            <a:t>　今後も、窓口業務などの外部委託等の民間活用の推進、事務事業の見直しなどの取組みを行いながら、計画的に定員管理を行っていく。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144463</xdr:rowOff>
    </xdr:from>
    <xdr:to>
      <xdr:col>81</xdr:col>
      <xdr:colOff>44450</xdr:colOff>
      <xdr:row>63</xdr:row>
      <xdr:rowOff>154517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45813"/>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124354</xdr:rowOff>
    </xdr:from>
    <xdr:to>
      <xdr:col>77</xdr:col>
      <xdr:colOff>44450</xdr:colOff>
      <xdr:row>63</xdr:row>
      <xdr:rowOff>144463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92570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90170</xdr:rowOff>
    </xdr:from>
    <xdr:to>
      <xdr:col>72</xdr:col>
      <xdr:colOff>203200</xdr:colOff>
      <xdr:row>63</xdr:row>
      <xdr:rowOff>124354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91520"/>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88159</xdr:rowOff>
    </xdr:from>
    <xdr:to>
      <xdr:col>68</xdr:col>
      <xdr:colOff>152400</xdr:colOff>
      <xdr:row>63</xdr:row>
      <xdr:rowOff>90170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8950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10689</xdr:rowOff>
    </xdr:from>
    <xdr:to>
      <xdr:col>64</xdr:col>
      <xdr:colOff>152400</xdr:colOff>
      <xdr:row>64</xdr:row>
      <xdr:rowOff>112289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98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97066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106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103717</xdr:rowOff>
    </xdr:from>
    <xdr:to>
      <xdr:col>81</xdr:col>
      <xdr:colOff>95250</xdr:colOff>
      <xdr:row>64</xdr:row>
      <xdr:rowOff>33867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75794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7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93663</xdr:rowOff>
    </xdr:from>
    <xdr:to>
      <xdr:col>77</xdr:col>
      <xdr:colOff>95250</xdr:colOff>
      <xdr:row>64</xdr:row>
      <xdr:rowOff>23813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8590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8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73554</xdr:rowOff>
    </xdr:from>
    <xdr:to>
      <xdr:col>73</xdr:col>
      <xdr:colOff>44450</xdr:colOff>
      <xdr:row>64</xdr:row>
      <xdr:rowOff>3704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7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159931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6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39370</xdr:rowOff>
    </xdr:from>
    <xdr:to>
      <xdr:col>68</xdr:col>
      <xdr:colOff>203200</xdr:colOff>
      <xdr:row>63</xdr:row>
      <xdr:rowOff>140970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125747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37359</xdr:rowOff>
    </xdr:from>
    <xdr:to>
      <xdr:col>64</xdr:col>
      <xdr:colOff>152400</xdr:colOff>
      <xdr:row>63</xdr:row>
      <xdr:rowOff>138959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3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149136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0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減となっ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今後も老朽化した公共施設の改築事業等が控えており、地方債発行額は増になる見込みである。これに伴う後年度負担も視野に入れ、効果的に事業実施していく。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162378</xdr:rowOff>
    </xdr:from>
    <xdr:to>
      <xdr:col>81</xdr:col>
      <xdr:colOff>44450</xdr:colOff>
      <xdr:row>42</xdr:row>
      <xdr:rowOff>2419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19182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2419</xdr:rowOff>
    </xdr:from>
    <xdr:to>
      <xdr:col>77</xdr:col>
      <xdr:colOff>44450</xdr:colOff>
      <xdr:row>42</xdr:row>
      <xdr:rowOff>2419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2033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2419</xdr:rowOff>
    </xdr:from>
    <xdr:to>
      <xdr:col>72</xdr:col>
      <xdr:colOff>203200</xdr:colOff>
      <xdr:row>42</xdr:row>
      <xdr:rowOff>71362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20331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71362</xdr:rowOff>
    </xdr:from>
    <xdr:to>
      <xdr:col>68</xdr:col>
      <xdr:colOff>152400</xdr:colOff>
      <xdr:row>42</xdr:row>
      <xdr:rowOff>140305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2722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155320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111578</xdr:rowOff>
    </xdr:from>
    <xdr:to>
      <xdr:col>81</xdr:col>
      <xdr:colOff>95250</xdr:colOff>
      <xdr:row>42</xdr:row>
      <xdr:rowOff>41728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83655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123069</xdr:rowOff>
    </xdr:from>
    <xdr:to>
      <xdr:col>77</xdr:col>
      <xdr:colOff>95250</xdr:colOff>
      <xdr:row>42</xdr:row>
      <xdr:rowOff>53219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37996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3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123069</xdr:rowOff>
    </xdr:from>
    <xdr:to>
      <xdr:col>73</xdr:col>
      <xdr:colOff>44450</xdr:colOff>
      <xdr:row>42</xdr:row>
      <xdr:rowOff>53219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37996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20562</xdr:rowOff>
    </xdr:from>
    <xdr:to>
      <xdr:col>68</xdr:col>
      <xdr:colOff>203200</xdr:colOff>
      <xdr:row>42</xdr:row>
      <xdr:rowOff>122162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106939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89505</xdr:rowOff>
    </xdr:from>
    <xdr:to>
      <xdr:col>64</xdr:col>
      <xdr:colOff>152400</xdr:colOff>
      <xdr:row>43</xdr:row>
      <xdr:rowOff>19655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4432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主な要因としては、公営企業債等繰入見込額の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や充当可能基金の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が挙げられる。</a:t>
          </a:r>
          <a:endParaRPr lang="ja-JP" altLang="ja-JP" sz="1400">
            <a:effectLst/>
          </a:endParaRPr>
        </a:p>
        <a:p>
          <a:r>
            <a:rPr kumimoji="1" lang="ja-JP" altLang="ja-JP" sz="1100">
              <a:solidFill>
                <a:schemeClr val="dk1"/>
              </a:solidFill>
              <a:effectLst/>
              <a:latin typeface="+mn-lt"/>
              <a:ea typeface="+mn-ea"/>
              <a:cs typeface="+mn-cs"/>
            </a:rPr>
            <a:t>　今後、将来負担を軽減・平準化していくためにも、計画的な事業の執行を図るとともに、財政調整基金等の充当可能基金の残高の増額に努める。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87902</xdr:rowOff>
    </xdr:from>
    <xdr:to>
      <xdr:col>81</xdr:col>
      <xdr:colOff>44450</xdr:colOff>
      <xdr:row>15</xdr:row>
      <xdr:rowOff>108585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659652"/>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87902</xdr:rowOff>
    </xdr:from>
    <xdr:to>
      <xdr:col>77</xdr:col>
      <xdr:colOff>44450</xdr:colOff>
      <xdr:row>18</xdr:row>
      <xdr:rowOff>40640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659652"/>
          <a:ext cx="889000" cy="46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40640</xdr:rowOff>
    </xdr:from>
    <xdr:to>
      <xdr:col>72</xdr:col>
      <xdr:colOff>203200</xdr:colOff>
      <xdr:row>19</xdr:row>
      <xdr:rowOff>48442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126740"/>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48442</xdr:rowOff>
    </xdr:from>
    <xdr:to>
      <xdr:col>68</xdr:col>
      <xdr:colOff>152400</xdr:colOff>
      <xdr:row>19</xdr:row>
      <xdr:rowOff>53612</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305992"/>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156119</xdr:rowOff>
    </xdr:from>
    <xdr:to>
      <xdr:col>64</xdr:col>
      <xdr:colOff>152400</xdr:colOff>
      <xdr:row>18</xdr:row>
      <xdr:rowOff>86269</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307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96446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83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57785</xdr:rowOff>
    </xdr:from>
    <xdr:to>
      <xdr:col>81</xdr:col>
      <xdr:colOff>95250</xdr:colOff>
      <xdr:row>15</xdr:row>
      <xdr:rowOff>159385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29862</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60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37102</xdr:rowOff>
    </xdr:from>
    <xdr:to>
      <xdr:col>77</xdr:col>
      <xdr:colOff>95250</xdr:colOff>
      <xdr:row>15</xdr:row>
      <xdr:rowOff>138702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60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123479</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695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161290</xdr:rowOff>
    </xdr:from>
    <xdr:to>
      <xdr:col>73</xdr:col>
      <xdr:colOff>44450</xdr:colOff>
      <xdr:row>18</xdr:row>
      <xdr:rowOff>91440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0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76217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16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169092</xdr:rowOff>
    </xdr:from>
    <xdr:to>
      <xdr:col>68</xdr:col>
      <xdr:colOff>203200</xdr:colOff>
      <xdr:row>19</xdr:row>
      <xdr:rowOff>99242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25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84019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34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2812</xdr:rowOff>
    </xdr:from>
    <xdr:to>
      <xdr:col>64</xdr:col>
      <xdr:colOff>152400</xdr:colOff>
      <xdr:row>19</xdr:row>
      <xdr:rowOff>104412</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26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89189</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34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沖縄県宜野湾市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100,443
98,338
19.80
60,546,297
59,200,887
1,203,609
23,032,753
28,866,055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ポイントの増となっている。</a:t>
          </a:r>
          <a:endParaRPr lang="ja-JP" altLang="ja-JP" sz="1400">
            <a:effectLst/>
          </a:endParaRPr>
        </a:p>
        <a:p>
          <a:r>
            <a:rPr kumimoji="1" lang="ja-JP" altLang="ja-JP" sz="1100">
              <a:solidFill>
                <a:schemeClr val="dk1"/>
              </a:solidFill>
              <a:effectLst/>
              <a:latin typeface="+mn-lt"/>
              <a:ea typeface="+mn-ea"/>
              <a:cs typeface="+mn-cs"/>
            </a:rPr>
            <a:t>　主な要因として、会計年度任用職員の報酬・共済費・期末手当の増が挙げられる。</a:t>
          </a:r>
          <a:endParaRPr lang="ja-JP" altLang="ja-JP" sz="1400">
            <a:effectLst/>
          </a:endParaRPr>
        </a:p>
        <a:p>
          <a:r>
            <a:rPr kumimoji="1" lang="ja-JP" altLang="ja-JP" sz="1100">
              <a:solidFill>
                <a:schemeClr val="dk1"/>
              </a:solidFill>
              <a:effectLst/>
              <a:latin typeface="+mn-lt"/>
              <a:ea typeface="+mn-ea"/>
              <a:cs typeface="+mn-cs"/>
            </a:rPr>
            <a:t>　今後も、民間活用による外部委託等の推進や、事務事業の見直しなど、行財政改革を実施しながら、計画的な定員管理を行っていく。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968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36</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06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544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54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となったが、類似団体より低い数値となった。</a:t>
          </a:r>
          <a:endParaRPr lang="ja-JP" altLang="ja-JP" sz="1400">
            <a:effectLst/>
          </a:endParaRPr>
        </a:p>
        <a:p>
          <a:r>
            <a:rPr kumimoji="1" lang="ja-JP" altLang="ja-JP" sz="1100">
              <a:solidFill>
                <a:schemeClr val="dk1"/>
              </a:solidFill>
              <a:effectLst/>
              <a:latin typeface="+mn-lt"/>
              <a:ea typeface="+mn-ea"/>
              <a:cs typeface="+mn-cs"/>
            </a:rPr>
            <a:t>　今後も健全な財政状況を堅持していくために、事務事業の見直しや、既存事業の特定財源の確保に努める。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83566</xdr:rowOff>
    </xdr:from>
    <xdr:to>
      <xdr:col>82</xdr:col>
      <xdr:colOff>107950</xdr:colOff>
      <xdr:row>15</xdr:row>
      <xdr:rowOff>165862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5531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83566</xdr:rowOff>
    </xdr:from>
    <xdr:to>
      <xdr:col>78</xdr:col>
      <xdr:colOff>69850</xdr:colOff>
      <xdr:row>15</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553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28702</xdr:rowOff>
    </xdr:from>
    <xdr:to>
      <xdr:col>73</xdr:col>
      <xdr:colOff>180975</xdr:colOff>
      <xdr:row>15</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004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28702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730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11701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131589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3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32766</xdr:rowOff>
    </xdr:from>
    <xdr:to>
      <xdr:col>78</xdr:col>
      <xdr:colOff>120650</xdr:colOff>
      <xdr:row>15</xdr:row>
      <xdr:rowOff>134366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144543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7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149352</xdr:rowOff>
    </xdr:from>
    <xdr:to>
      <xdr:col>69</xdr:col>
      <xdr:colOff>142875</xdr:colOff>
      <xdr:row>15</xdr:row>
      <xdr:rowOff>79502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89679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1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類似団体内平均値と比較すると、扶助費は高い値で推移している。</a:t>
          </a:r>
          <a:endParaRPr lang="ja-JP" altLang="ja-JP" sz="1400">
            <a:effectLst/>
          </a:endParaRPr>
        </a:p>
        <a:p>
          <a:r>
            <a:rPr kumimoji="1" lang="ja-JP" altLang="ja-JP" sz="1100">
              <a:solidFill>
                <a:schemeClr val="dk1"/>
              </a:solidFill>
              <a:effectLst/>
              <a:latin typeface="+mn-lt"/>
              <a:ea typeface="+mn-ea"/>
              <a:cs typeface="+mn-cs"/>
            </a:rPr>
            <a:t>　今後も健全な財政状況を堅持していくためにも、新たな扶助費の増加に繋がる新規事業については慎重に検討していくとともに、既存事業についても特定財源等の確保に努める。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138430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1854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123190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1854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31750</xdr:rowOff>
    </xdr:from>
    <xdr:to>
      <xdr:col>15</xdr:col>
      <xdr:colOff>98425</xdr:colOff>
      <xdr:row>59</xdr:row>
      <xdr:rowOff>123190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147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119380</xdr:rowOff>
    </xdr:from>
    <xdr:to>
      <xdr:col>11</xdr:col>
      <xdr:colOff>9525</xdr:colOff>
      <xdr:row>59</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063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87630</xdr:rowOff>
    </xdr:from>
    <xdr:to>
      <xdr:col>24</xdr:col>
      <xdr:colOff>76200</xdr:colOff>
      <xdr:row>60</xdr:row>
      <xdr:rowOff>17780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59707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72390</xdr:rowOff>
    </xdr:from>
    <xdr:to>
      <xdr:col>15</xdr:col>
      <xdr:colOff>149225</xdr:colOff>
      <xdr:row>60</xdr:row>
      <xdr:rowOff>2540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158767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68580</xdr:rowOff>
    </xdr:from>
    <xdr:to>
      <xdr:col>6</xdr:col>
      <xdr:colOff>171450</xdr:colOff>
      <xdr:row>58</xdr:row>
      <xdr:rowOff>170180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154957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主な要因としては、国民健康保険特別会計への繰出金が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となったことが挙げられる。</a:t>
          </a:r>
          <a:endParaRPr lang="ja-JP" altLang="ja-JP" sz="1400">
            <a:effectLst/>
          </a:endParaRPr>
        </a:p>
        <a:p>
          <a:r>
            <a:rPr kumimoji="1" lang="ja-JP" altLang="ja-JP" sz="1100">
              <a:solidFill>
                <a:schemeClr val="dk1"/>
              </a:solidFill>
              <a:effectLst/>
              <a:latin typeface="+mn-lt"/>
              <a:ea typeface="+mn-ea"/>
              <a:cs typeface="+mn-cs"/>
            </a:rPr>
            <a:t>　特別会計においては、独立採算が原則であることを踏まえ、保険料の改定による財源の確保に努め、一般会計からの繰出金を必要最小限に留めるよう努める。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102507</xdr:rowOff>
    </xdr:from>
    <xdr:to>
      <xdr:col>82</xdr:col>
      <xdr:colOff>107950</xdr:colOff>
      <xdr:row>58</xdr:row>
      <xdr:rowOff>116115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75157"/>
          <a:ext cx="8382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56243</xdr:rowOff>
    </xdr:from>
    <xdr:to>
      <xdr:col>78</xdr:col>
      <xdr:colOff>69850</xdr:colOff>
      <xdr:row>58</xdr:row>
      <xdr:rowOff>116115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57443"/>
          <a:ext cx="8890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56243</xdr:rowOff>
    </xdr:from>
    <xdr:to>
      <xdr:col>73</xdr:col>
      <xdr:colOff>180975</xdr:colOff>
      <xdr:row>57</xdr:row>
      <xdr:rowOff>48078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574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57</xdr:row>
      <xdr:rowOff>48078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61390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113592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51707</xdr:rowOff>
    </xdr:from>
    <xdr:to>
      <xdr:col>82</xdr:col>
      <xdr:colOff>158750</xdr:colOff>
      <xdr:row>57</xdr:row>
      <xdr:rowOff>153307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23784</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65315</xdr:rowOff>
    </xdr:from>
    <xdr:to>
      <xdr:col>78</xdr:col>
      <xdr:colOff>120650</xdr:colOff>
      <xdr:row>58</xdr:row>
      <xdr:rowOff>166915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151692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5443</xdr:rowOff>
    </xdr:from>
    <xdr:to>
      <xdr:col>74</xdr:col>
      <xdr:colOff>31750</xdr:colOff>
      <xdr:row>56</xdr:row>
      <xdr:rowOff>107043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117220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168728</xdr:rowOff>
    </xdr:from>
    <xdr:to>
      <xdr:col>69</xdr:col>
      <xdr:colOff>142875</xdr:colOff>
      <xdr:row>57</xdr:row>
      <xdr:rowOff>98878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83655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類似団体内平均値より低い水準となっているが、今後も各種団体への補助金について、目的が達成されたもの、補助効果が薄くなっているものについて見直しを図っていく。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138430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093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110998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0934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36</xdr:row>
      <xdr:rowOff>30988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1117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36</xdr:row>
      <xdr:rowOff>30988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0934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60198</xdr:rowOff>
    </xdr:from>
    <xdr:to>
      <xdr:col>74</xdr:col>
      <xdr:colOff>31750</xdr:colOff>
      <xdr:row>35</xdr:row>
      <xdr:rowOff>161798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525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ポイントの減となっており、類似団体内平均値より低い水準となっている。</a:t>
          </a:r>
          <a:endParaRPr lang="ja-JP" altLang="ja-JP" sz="1400">
            <a:effectLst/>
          </a:endParaRPr>
        </a:p>
        <a:p>
          <a:r>
            <a:rPr kumimoji="1" lang="ja-JP" altLang="ja-JP" sz="1100">
              <a:solidFill>
                <a:schemeClr val="dk1"/>
              </a:solidFill>
              <a:effectLst/>
              <a:latin typeface="+mn-lt"/>
              <a:ea typeface="+mn-ea"/>
              <a:cs typeface="+mn-cs"/>
            </a:rPr>
            <a:t>　今後も老朽化した公共施設等の更新といった普通建設事業に係る地方債発行が控えているため、これに伴う後年度負担も視野に入れ、効果的に事業実施していく必要がある。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159004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34339"/>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159004</xdr:rowOff>
    </xdr:from>
    <xdr:to>
      <xdr:col>19</xdr:col>
      <xdr:colOff>187325</xdr:colOff>
      <xdr:row>77</xdr:row>
      <xdr:rowOff>33274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892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33274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25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124713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25780"/>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60198</xdr:rowOff>
    </xdr:from>
    <xdr:to>
      <xdr:col>6</xdr:col>
      <xdr:colOff>171450</xdr:colOff>
      <xdr:row>79</xdr:row>
      <xdr:rowOff>161798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146575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108204</xdr:rowOff>
    </xdr:from>
    <xdr:to>
      <xdr:col>20</xdr:col>
      <xdr:colOff>38100</xdr:colOff>
      <xdr:row>77</xdr:row>
      <xdr:rowOff>38354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153924</xdr:rowOff>
    </xdr:from>
    <xdr:to>
      <xdr:col>15</xdr:col>
      <xdr:colOff>149225</xdr:colOff>
      <xdr:row>77</xdr:row>
      <xdr:rowOff>84074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94251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ポイント増となり、類似団体内平均値よりも高い水準となった。これは、扶助費が高い傾向にあることや公債費が相対的に低い水準にあることが要因となっている。</a:t>
          </a:r>
          <a:endParaRPr lang="ja-JP" altLang="ja-JP" sz="1400">
            <a:effectLst/>
          </a:endParaRPr>
        </a:p>
        <a:p>
          <a:r>
            <a:rPr kumimoji="1" lang="ja-JP" altLang="ja-JP" sz="1100">
              <a:solidFill>
                <a:schemeClr val="dk1"/>
              </a:solidFill>
              <a:effectLst/>
              <a:latin typeface="+mn-lt"/>
              <a:ea typeface="+mn-ea"/>
              <a:cs typeface="+mn-cs"/>
            </a:rPr>
            <a:t>　今後は、扶助費等の義務的経費の増への対応や老朽化した施設・設備に対応するための維持補修費、普通建設事業費の財源確保のためにも、財政の弾力性を示す経常収支比率の改善を図る必要がある。また、税収やその他の自主財源の確保、経費節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79</xdr:row>
      <xdr:rowOff>85089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408661"/>
          <a:ext cx="838200" cy="22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16511</xdr:rowOff>
    </xdr:from>
    <xdr:to>
      <xdr:col>78</xdr:col>
      <xdr:colOff>69850</xdr:colOff>
      <xdr:row>78</xdr:row>
      <xdr:rowOff>35561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218161"/>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43180</xdr:rowOff>
    </xdr:from>
    <xdr:to>
      <xdr:col>73</xdr:col>
      <xdr:colOff>180975</xdr:colOff>
      <xdr:row>77</xdr:row>
      <xdr:rowOff>16511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733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111760</xdr:rowOff>
    </xdr:from>
    <xdr:to>
      <xdr:col>69</xdr:col>
      <xdr:colOff>92075</xdr:colOff>
      <xdr:row>76</xdr:row>
      <xdr:rowOff>43180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7990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158766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34289</xdr:rowOff>
    </xdr:from>
    <xdr:to>
      <xdr:col>82</xdr:col>
      <xdr:colOff>158750</xdr:colOff>
      <xdr:row>79</xdr:row>
      <xdr:rowOff>135889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6366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137161</xdr:rowOff>
    </xdr:from>
    <xdr:to>
      <xdr:col>74</xdr:col>
      <xdr:colOff>31750</xdr:colOff>
      <xdr:row>77</xdr:row>
      <xdr:rowOff>67311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52088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163830</xdr:rowOff>
    </xdr:from>
    <xdr:to>
      <xdr:col>69</xdr:col>
      <xdr:colOff>142875</xdr:colOff>
      <xdr:row>76</xdr:row>
      <xdr:rowOff>93980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78757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60960</xdr:rowOff>
    </xdr:from>
    <xdr:to>
      <xdr:col>65</xdr:col>
      <xdr:colOff>53975</xdr:colOff>
      <xdr:row>74</xdr:row>
      <xdr:rowOff>162560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沖縄県宜野湾市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5613</xdr:rowOff>
    </xdr:from>
    <xdr:to>
      <xdr:col>29</xdr:col>
      <xdr:colOff>127000</xdr:colOff>
      <xdr:row>16</xdr:row>
      <xdr:rowOff>158585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96438"/>
          <a:ext cx="647700" cy="152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158585</xdr:rowOff>
    </xdr:from>
    <xdr:to>
      <xdr:col>26</xdr:col>
      <xdr:colOff>50800</xdr:colOff>
      <xdr:row>17</xdr:row>
      <xdr:rowOff>46133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49410"/>
          <a:ext cx="698500" cy="58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46133</xdr:rowOff>
    </xdr:from>
    <xdr:to>
      <xdr:col>22</xdr:col>
      <xdr:colOff>114300</xdr:colOff>
      <xdr:row>17</xdr:row>
      <xdr:rowOff>119818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08408"/>
          <a:ext cx="698500" cy="73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119818</xdr:rowOff>
    </xdr:from>
    <xdr:to>
      <xdr:col>18</xdr:col>
      <xdr:colOff>177800</xdr:colOff>
      <xdr:row>17</xdr:row>
      <xdr:rowOff>132162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82093"/>
          <a:ext cx="698500" cy="1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23355</xdr:rowOff>
    </xdr:from>
    <xdr:to>
      <xdr:col>15</xdr:col>
      <xdr:colOff>101600</xdr:colOff>
      <xdr:row>16</xdr:row>
      <xdr:rowOff>124955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14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135132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126263</xdr:rowOff>
    </xdr:from>
    <xdr:to>
      <xdr:col>29</xdr:col>
      <xdr:colOff>177800</xdr:colOff>
      <xdr:row>16</xdr:row>
      <xdr:rowOff>56413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45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142790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107785</xdr:rowOff>
    </xdr:from>
    <xdr:to>
      <xdr:col>26</xdr:col>
      <xdr:colOff>101600</xdr:colOff>
      <xdr:row>17</xdr:row>
      <xdr:rowOff>37935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98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48112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67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166783</xdr:rowOff>
    </xdr:from>
    <xdr:to>
      <xdr:col>22</xdr:col>
      <xdr:colOff>165100</xdr:colOff>
      <xdr:row>17</xdr:row>
      <xdr:rowOff>96933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57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107110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26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69018</xdr:rowOff>
    </xdr:from>
    <xdr:to>
      <xdr:col>19</xdr:col>
      <xdr:colOff>38100</xdr:colOff>
      <xdr:row>17</xdr:row>
      <xdr:rowOff>170618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1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155395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17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81362</xdr:rowOff>
    </xdr:from>
    <xdr:to>
      <xdr:col>15</xdr:col>
      <xdr:colOff>101600</xdr:colOff>
      <xdr:row>18</xdr:row>
      <xdr:rowOff>11512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43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167739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3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55600</xdr:rowOff>
    </xdr:from>
    <xdr:to>
      <xdr:col>29</xdr:col>
      <xdr:colOff>127000</xdr:colOff>
      <xdr:row>35</xdr:row>
      <xdr:rowOff>74994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665950"/>
          <a:ext cx="647700" cy="19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55600</xdr:rowOff>
    </xdr:from>
    <xdr:to>
      <xdr:col>26</xdr:col>
      <xdr:colOff>50800</xdr:colOff>
      <xdr:row>35</xdr:row>
      <xdr:rowOff>92101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665950"/>
          <a:ext cx="698500" cy="36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89776</xdr:rowOff>
    </xdr:from>
    <xdr:to>
      <xdr:col>22</xdr:col>
      <xdr:colOff>114300</xdr:colOff>
      <xdr:row>35</xdr:row>
      <xdr:rowOff>92101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700126"/>
          <a:ext cx="698500" cy="2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85357</xdr:rowOff>
    </xdr:from>
    <xdr:to>
      <xdr:col>18</xdr:col>
      <xdr:colOff>177800</xdr:colOff>
      <xdr:row>35</xdr:row>
      <xdr:rowOff>89776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695707"/>
          <a:ext cx="698500" cy="4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273024</xdr:rowOff>
    </xdr:from>
    <xdr:to>
      <xdr:col>15</xdr:col>
      <xdr:colOff>101600</xdr:colOff>
      <xdr:row>35</xdr:row>
      <xdr:rowOff>31724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5404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41901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30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24194</xdr:rowOff>
    </xdr:from>
    <xdr:to>
      <xdr:col>29</xdr:col>
      <xdr:colOff>177800</xdr:colOff>
      <xdr:row>35</xdr:row>
      <xdr:rowOff>125794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34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212171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7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4800</xdr:rowOff>
    </xdr:from>
    <xdr:to>
      <xdr:col>26</xdr:col>
      <xdr:colOff>101600</xdr:colOff>
      <xdr:row>35</xdr:row>
      <xdr:rowOff>106400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15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116577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84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41301</xdr:rowOff>
    </xdr:from>
    <xdr:to>
      <xdr:col>22</xdr:col>
      <xdr:colOff>165100</xdr:colOff>
      <xdr:row>35</xdr:row>
      <xdr:rowOff>142901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51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153078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20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38976</xdr:rowOff>
    </xdr:from>
    <xdr:to>
      <xdr:col>19</xdr:col>
      <xdr:colOff>38100</xdr:colOff>
      <xdr:row>35</xdr:row>
      <xdr:rowOff>140576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49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150753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18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34557</xdr:rowOff>
    </xdr:from>
    <xdr:to>
      <xdr:col>15</xdr:col>
      <xdr:colOff>101600</xdr:colOff>
      <xdr:row>35</xdr:row>
      <xdr:rowOff>136157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44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120934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3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沖縄県宜野湾市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100,443
98,338
19.80
60,546,297
59,200,887
1,203,609
23,032,753
28,866,055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57541</xdr:rowOff>
    </xdr:from>
    <xdr:to>
      <xdr:col>24</xdr:col>
      <xdr:colOff>63500</xdr:colOff>
      <xdr:row>35</xdr:row>
      <xdr:rowOff>80835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886841"/>
          <a:ext cx="838200" cy="19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80835</xdr:rowOff>
    </xdr:from>
    <xdr:to>
      <xdr:col>19</xdr:col>
      <xdr:colOff>177800</xdr:colOff>
      <xdr:row>35</xdr:row>
      <xdr:rowOff>133665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081585"/>
          <a:ext cx="889000" cy="5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133665</xdr:rowOff>
    </xdr:from>
    <xdr:to>
      <xdr:col>15</xdr:col>
      <xdr:colOff>50800</xdr:colOff>
      <xdr:row>36</xdr:row>
      <xdr:rowOff>39939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34415"/>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39939</xdr:rowOff>
    </xdr:from>
    <xdr:to>
      <xdr:col>10</xdr:col>
      <xdr:colOff>114300</xdr:colOff>
      <xdr:row>36</xdr:row>
      <xdr:rowOff>106050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12139"/>
          <a:ext cx="889000" cy="6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107919</xdr:rowOff>
    </xdr:from>
    <xdr:to>
      <xdr:col>6</xdr:col>
      <xdr:colOff>38100</xdr:colOff>
      <xdr:row>35</xdr:row>
      <xdr:rowOff>38069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93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54596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71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6741</xdr:rowOff>
    </xdr:from>
    <xdr:to>
      <xdr:col>24</xdr:col>
      <xdr:colOff>114300</xdr:colOff>
      <xdr:row>34</xdr:row>
      <xdr:rowOff>108341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3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29618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8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30035</xdr:rowOff>
    </xdr:from>
    <xdr:to>
      <xdr:col>20</xdr:col>
      <xdr:colOff>38100</xdr:colOff>
      <xdr:row>35</xdr:row>
      <xdr:rowOff>131635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148162</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80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82865</xdr:rowOff>
    </xdr:from>
    <xdr:to>
      <xdr:col>15</xdr:col>
      <xdr:colOff>101600</xdr:colOff>
      <xdr:row>36</xdr:row>
      <xdr:rowOff>13015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8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29542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85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160589</xdr:rowOff>
    </xdr:from>
    <xdr:to>
      <xdr:col>10</xdr:col>
      <xdr:colOff>165100</xdr:colOff>
      <xdr:row>36</xdr:row>
      <xdr:rowOff>90739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6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81866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5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55250</xdr:rowOff>
    </xdr:from>
    <xdr:to>
      <xdr:col>6</xdr:col>
      <xdr:colOff>38100</xdr:colOff>
      <xdr:row>36</xdr:row>
      <xdr:rowOff>156850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147977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2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73357</xdr:rowOff>
    </xdr:from>
    <xdr:to>
      <xdr:col>24</xdr:col>
      <xdr:colOff>63500</xdr:colOff>
      <xdr:row>58</xdr:row>
      <xdr:rowOff>168259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17457"/>
          <a:ext cx="838200" cy="9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48015</xdr:rowOff>
    </xdr:from>
    <xdr:to>
      <xdr:col>19</xdr:col>
      <xdr:colOff>177800</xdr:colOff>
      <xdr:row>58</xdr:row>
      <xdr:rowOff>168259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92115"/>
          <a:ext cx="889000" cy="1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121526</xdr:rowOff>
    </xdr:from>
    <xdr:to>
      <xdr:col>15</xdr:col>
      <xdr:colOff>50800</xdr:colOff>
      <xdr:row>58</xdr:row>
      <xdr:rowOff>48015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94176"/>
          <a:ext cx="889000" cy="9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121526</xdr:rowOff>
    </xdr:from>
    <xdr:to>
      <xdr:col>10</xdr:col>
      <xdr:colOff>114300</xdr:colOff>
      <xdr:row>58</xdr:row>
      <xdr:rowOff>89604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94176"/>
          <a:ext cx="889000" cy="13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108576</xdr:rowOff>
    </xdr:from>
    <xdr:to>
      <xdr:col>6</xdr:col>
      <xdr:colOff>38100</xdr:colOff>
      <xdr:row>57</xdr:row>
      <xdr:rowOff>38726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0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55253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8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22557</xdr:rowOff>
    </xdr:from>
    <xdr:to>
      <xdr:col>24</xdr:col>
      <xdr:colOff>114300</xdr:colOff>
      <xdr:row>58</xdr:row>
      <xdr:rowOff>124157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6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108934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8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117459</xdr:rowOff>
    </xdr:from>
    <xdr:to>
      <xdr:col>20</xdr:col>
      <xdr:colOff>38100</xdr:colOff>
      <xdr:row>59</xdr:row>
      <xdr:rowOff>47609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6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38736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5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168665</xdr:rowOff>
    </xdr:from>
    <xdr:to>
      <xdr:col>15</xdr:col>
      <xdr:colOff>101600</xdr:colOff>
      <xdr:row>58</xdr:row>
      <xdr:rowOff>98815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4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89942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3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70726</xdr:rowOff>
    </xdr:from>
    <xdr:to>
      <xdr:col>10</xdr:col>
      <xdr:colOff>165100</xdr:colOff>
      <xdr:row>58</xdr:row>
      <xdr:rowOff>876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163453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38804</xdr:rowOff>
    </xdr:from>
    <xdr:to>
      <xdr:col>6</xdr:col>
      <xdr:colOff>38100</xdr:colOff>
      <xdr:row>58</xdr:row>
      <xdr:rowOff>140404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131531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108896</xdr:rowOff>
    </xdr:from>
    <xdr:to>
      <xdr:col>24</xdr:col>
      <xdr:colOff>63500</xdr:colOff>
      <xdr:row>77</xdr:row>
      <xdr:rowOff>939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39096"/>
          <a:ext cx="838200" cy="6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939</xdr:rowOff>
    </xdr:from>
    <xdr:to>
      <xdr:col>19</xdr:col>
      <xdr:colOff>177800</xdr:colOff>
      <xdr:row>77</xdr:row>
      <xdr:rowOff>23800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025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23800</xdr:rowOff>
    </xdr:from>
    <xdr:to>
      <xdr:col>15</xdr:col>
      <xdr:colOff>50800</xdr:colOff>
      <xdr:row>77</xdr:row>
      <xdr:rowOff>49746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25450"/>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38545</xdr:rowOff>
    </xdr:from>
    <xdr:to>
      <xdr:col>10</xdr:col>
      <xdr:colOff>114300</xdr:colOff>
      <xdr:row>77</xdr:row>
      <xdr:rowOff>49746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40195"/>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109474</xdr:rowOff>
    </xdr:from>
    <xdr:to>
      <xdr:col>6</xdr:col>
      <xdr:colOff>38100</xdr:colOff>
      <xdr:row>76</xdr:row>
      <xdr:rowOff>39624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56151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74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58096</xdr:rowOff>
    </xdr:from>
    <xdr:to>
      <xdr:col>24</xdr:col>
      <xdr:colOff>114300</xdr:colOff>
      <xdr:row>76</xdr:row>
      <xdr:rowOff>159696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8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80973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3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121589</xdr:rowOff>
    </xdr:from>
    <xdr:to>
      <xdr:col>20</xdr:col>
      <xdr:colOff>38100</xdr:colOff>
      <xdr:row>77</xdr:row>
      <xdr:rowOff>51739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5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42866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4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144450</xdr:rowOff>
    </xdr:from>
    <xdr:to>
      <xdr:col>15</xdr:col>
      <xdr:colOff>101600</xdr:colOff>
      <xdr:row>77</xdr:row>
      <xdr:rowOff>74600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65727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170396</xdr:rowOff>
    </xdr:from>
    <xdr:to>
      <xdr:col>10</xdr:col>
      <xdr:colOff>165100</xdr:colOff>
      <xdr:row>77</xdr:row>
      <xdr:rowOff>100546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0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91673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9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159195</xdr:rowOff>
    </xdr:from>
    <xdr:to>
      <xdr:col>6</xdr:col>
      <xdr:colOff>38100</xdr:colOff>
      <xdr:row>77</xdr:row>
      <xdr:rowOff>89345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80472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8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85970</xdr:rowOff>
    </xdr:from>
    <xdr:to>
      <xdr:col>24</xdr:col>
      <xdr:colOff>63500</xdr:colOff>
      <xdr:row>94</xdr:row>
      <xdr:rowOff>37196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030820"/>
          <a:ext cx="838200" cy="12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37196</xdr:rowOff>
    </xdr:from>
    <xdr:to>
      <xdr:col>19</xdr:col>
      <xdr:colOff>177800</xdr:colOff>
      <xdr:row>94</xdr:row>
      <xdr:rowOff>80108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153496"/>
          <a:ext cx="889000" cy="4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164416</xdr:rowOff>
    </xdr:from>
    <xdr:to>
      <xdr:col>15</xdr:col>
      <xdr:colOff>50800</xdr:colOff>
      <xdr:row>94</xdr:row>
      <xdr:rowOff>80108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109266"/>
          <a:ext cx="889000" cy="8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164416</xdr:rowOff>
    </xdr:from>
    <xdr:to>
      <xdr:col>10</xdr:col>
      <xdr:colOff>114300</xdr:colOff>
      <xdr:row>95</xdr:row>
      <xdr:rowOff>88996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109266"/>
          <a:ext cx="889000" cy="26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37931</xdr:rowOff>
    </xdr:from>
    <xdr:to>
      <xdr:col>6</xdr:col>
      <xdr:colOff>38100</xdr:colOff>
      <xdr:row>97</xdr:row>
      <xdr:rowOff>139531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66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130658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76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35170</xdr:rowOff>
    </xdr:from>
    <xdr:to>
      <xdr:col>24</xdr:col>
      <xdr:colOff>114300</xdr:colOff>
      <xdr:row>93</xdr:row>
      <xdr:rowOff>136770</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98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58047</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157846</xdr:rowOff>
    </xdr:from>
    <xdr:to>
      <xdr:col>20</xdr:col>
      <xdr:colOff>38100</xdr:colOff>
      <xdr:row>94</xdr:row>
      <xdr:rowOff>87996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10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104523</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87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29308</xdr:rowOff>
    </xdr:from>
    <xdr:to>
      <xdr:col>15</xdr:col>
      <xdr:colOff>101600</xdr:colOff>
      <xdr:row>94</xdr:row>
      <xdr:rowOff>130908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14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147435</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92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113616</xdr:rowOff>
    </xdr:from>
    <xdr:to>
      <xdr:col>10</xdr:col>
      <xdr:colOff>165100</xdr:colOff>
      <xdr:row>94</xdr:row>
      <xdr:rowOff>43766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05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60293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83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38196</xdr:rowOff>
    </xdr:from>
    <xdr:to>
      <xdr:col>6</xdr:col>
      <xdr:colOff>38100</xdr:colOff>
      <xdr:row>95</xdr:row>
      <xdr:rowOff>139796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156323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101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170437</xdr:rowOff>
    </xdr:from>
    <xdr:to>
      <xdr:col>54</xdr:col>
      <xdr:colOff>189865</xdr:colOff>
      <xdr:row>38</xdr:row>
      <xdr:rowOff>125650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85387"/>
          <a:ext cx="1270" cy="1155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129477</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64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125650</xdr:rowOff>
    </xdr:from>
    <xdr:to>
      <xdr:col>55</xdr:col>
      <xdr:colOff>88900</xdr:colOff>
      <xdr:row>38</xdr:row>
      <xdr:rowOff>125650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640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117114</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6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170437</xdr:rowOff>
    </xdr:from>
    <xdr:to>
      <xdr:col>55</xdr:col>
      <xdr:colOff>88900</xdr:colOff>
      <xdr:row>31</xdr:row>
      <xdr:rowOff>170437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8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137328</xdr:rowOff>
    </xdr:from>
    <xdr:to>
      <xdr:col>55</xdr:col>
      <xdr:colOff>0</xdr:colOff>
      <xdr:row>36</xdr:row>
      <xdr:rowOff>154283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09528"/>
          <a:ext cx="8382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142051</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14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163624</xdr:rowOff>
    </xdr:from>
    <xdr:to>
      <xdr:col>55</xdr:col>
      <xdr:colOff>50800</xdr:colOff>
      <xdr:row>37</xdr:row>
      <xdr:rowOff>93774</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154283</xdr:rowOff>
    </xdr:from>
    <xdr:to>
      <xdr:col>50</xdr:col>
      <xdr:colOff>114300</xdr:colOff>
      <xdr:row>36</xdr:row>
      <xdr:rowOff>171075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26483"/>
          <a:ext cx="889000" cy="1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157728</xdr:rowOff>
    </xdr:from>
    <xdr:to>
      <xdr:col>50</xdr:col>
      <xdr:colOff>165100</xdr:colOff>
      <xdr:row>37</xdr:row>
      <xdr:rowOff>87878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2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79005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2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171075</xdr:rowOff>
    </xdr:from>
    <xdr:to>
      <xdr:col>45</xdr:col>
      <xdr:colOff>177800</xdr:colOff>
      <xdr:row>37</xdr:row>
      <xdr:rowOff>16732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43275"/>
          <a:ext cx="889000" cy="1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142287</xdr:rowOff>
    </xdr:from>
    <xdr:to>
      <xdr:col>46</xdr:col>
      <xdr:colOff>38100</xdr:colOff>
      <xdr:row>37</xdr:row>
      <xdr:rowOff>72437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63564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0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145062</xdr:rowOff>
    </xdr:from>
    <xdr:to>
      <xdr:col>41</xdr:col>
      <xdr:colOff>50800</xdr:colOff>
      <xdr:row>37</xdr:row>
      <xdr:rowOff>16732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460012"/>
          <a:ext cx="889000" cy="90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4175</xdr:rowOff>
    </xdr:from>
    <xdr:to>
      <xdr:col>41</xdr:col>
      <xdr:colOff>101600</xdr:colOff>
      <xdr:row>37</xdr:row>
      <xdr:rowOff>105775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96902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4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74927</xdr:rowOff>
    </xdr:from>
    <xdr:to>
      <xdr:col>36</xdr:col>
      <xdr:colOff>165100</xdr:colOff>
      <xdr:row>31</xdr:row>
      <xdr:rowOff>5077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21604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9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86528</xdr:rowOff>
    </xdr:from>
    <xdr:to>
      <xdr:col>55</xdr:col>
      <xdr:colOff>50800</xdr:colOff>
      <xdr:row>37</xdr:row>
      <xdr:rowOff>16678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5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109405</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1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103483</xdr:rowOff>
    </xdr:from>
    <xdr:to>
      <xdr:col>50</xdr:col>
      <xdr:colOff>165100</xdr:colOff>
      <xdr:row>37</xdr:row>
      <xdr:rowOff>33633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7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50160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05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120275</xdr:rowOff>
    </xdr:from>
    <xdr:to>
      <xdr:col>46</xdr:col>
      <xdr:colOff>38100</xdr:colOff>
      <xdr:row>37</xdr:row>
      <xdr:rowOff>50425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9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66952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06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137382</xdr:rowOff>
    </xdr:from>
    <xdr:to>
      <xdr:col>41</xdr:col>
      <xdr:colOff>101600</xdr:colOff>
      <xdr:row>37</xdr:row>
      <xdr:rowOff>67532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0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84059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08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94262</xdr:rowOff>
    </xdr:from>
    <xdr:to>
      <xdr:col>36</xdr:col>
      <xdr:colOff>165100</xdr:colOff>
      <xdr:row>32</xdr:row>
      <xdr:rowOff>24412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40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15539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501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157912</xdr:rowOff>
    </xdr:from>
    <xdr:to>
      <xdr:col>55</xdr:col>
      <xdr:colOff>0</xdr:colOff>
      <xdr:row>53</xdr:row>
      <xdr:rowOff>116568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8901862"/>
          <a:ext cx="838200" cy="30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17170</xdr:rowOff>
    </xdr:from>
    <xdr:to>
      <xdr:col>50</xdr:col>
      <xdr:colOff>114300</xdr:colOff>
      <xdr:row>53</xdr:row>
      <xdr:rowOff>116568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104020"/>
          <a:ext cx="889000" cy="9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17170</xdr:rowOff>
    </xdr:from>
    <xdr:to>
      <xdr:col>45</xdr:col>
      <xdr:colOff>177800</xdr:colOff>
      <xdr:row>54</xdr:row>
      <xdr:rowOff>93087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104020"/>
          <a:ext cx="889000" cy="24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93087</xdr:rowOff>
    </xdr:from>
    <xdr:to>
      <xdr:col>41</xdr:col>
      <xdr:colOff>50800</xdr:colOff>
      <xdr:row>54</xdr:row>
      <xdr:rowOff>130458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351387"/>
          <a:ext cx="889000" cy="3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113327</xdr:rowOff>
    </xdr:from>
    <xdr:to>
      <xdr:col>36</xdr:col>
      <xdr:colOff>165100</xdr:colOff>
      <xdr:row>55</xdr:row>
      <xdr:rowOff>43477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37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34604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6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107112</xdr:rowOff>
    </xdr:from>
    <xdr:to>
      <xdr:col>55</xdr:col>
      <xdr:colOff>50800</xdr:colOff>
      <xdr:row>52</xdr:row>
      <xdr:rowOff>37262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88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22039</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876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65768</xdr:rowOff>
    </xdr:from>
    <xdr:to>
      <xdr:col>50</xdr:col>
      <xdr:colOff>165100</xdr:colOff>
      <xdr:row>53</xdr:row>
      <xdr:rowOff>167368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15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12445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89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137820</xdr:rowOff>
    </xdr:from>
    <xdr:to>
      <xdr:col>46</xdr:col>
      <xdr:colOff>38100</xdr:colOff>
      <xdr:row>53</xdr:row>
      <xdr:rowOff>67970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05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84497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882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42287</xdr:rowOff>
    </xdr:from>
    <xdr:to>
      <xdr:col>41</xdr:col>
      <xdr:colOff>101600</xdr:colOff>
      <xdr:row>54</xdr:row>
      <xdr:rowOff>143887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30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160414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07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79658</xdr:rowOff>
    </xdr:from>
    <xdr:to>
      <xdr:col>36</xdr:col>
      <xdr:colOff>165100</xdr:colOff>
      <xdr:row>55</xdr:row>
      <xdr:rowOff>9808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33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26335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11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34110</xdr:rowOff>
    </xdr:from>
    <xdr:to>
      <xdr:col>55</xdr:col>
      <xdr:colOff>0</xdr:colOff>
      <xdr:row>75</xdr:row>
      <xdr:rowOff>1786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721410"/>
          <a:ext cx="838200" cy="13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91811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2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106393</xdr:rowOff>
    </xdr:from>
    <xdr:to>
      <xdr:col>50</xdr:col>
      <xdr:colOff>114300</xdr:colOff>
      <xdr:row>75</xdr:row>
      <xdr:rowOff>1786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2793693"/>
          <a:ext cx="889000" cy="6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106393</xdr:rowOff>
    </xdr:from>
    <xdr:to>
      <xdr:col>45</xdr:col>
      <xdr:colOff>177800</xdr:colOff>
      <xdr:row>75</xdr:row>
      <xdr:rowOff>101318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793693"/>
          <a:ext cx="889000" cy="16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92381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101318</xdr:rowOff>
    </xdr:from>
    <xdr:to>
      <xdr:col>41</xdr:col>
      <xdr:colOff>50800</xdr:colOff>
      <xdr:row>76</xdr:row>
      <xdr:rowOff>86711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2960068"/>
          <a:ext cx="889000" cy="15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107515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162601</xdr:rowOff>
    </xdr:from>
    <xdr:to>
      <xdr:col>36</xdr:col>
      <xdr:colOff>165100</xdr:colOff>
      <xdr:row>76</xdr:row>
      <xdr:rowOff>92751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0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109278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79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154760</xdr:rowOff>
    </xdr:from>
    <xdr:to>
      <xdr:col>55</xdr:col>
      <xdr:colOff>50800</xdr:colOff>
      <xdr:row>74</xdr:row>
      <xdr:rowOff>84910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67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6187</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52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122436</xdr:rowOff>
    </xdr:from>
    <xdr:to>
      <xdr:col>50</xdr:col>
      <xdr:colOff>165100</xdr:colOff>
      <xdr:row>75</xdr:row>
      <xdr:rowOff>52586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80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69113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58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55593</xdr:rowOff>
    </xdr:from>
    <xdr:to>
      <xdr:col>46</xdr:col>
      <xdr:colOff>38100</xdr:colOff>
      <xdr:row>74</xdr:row>
      <xdr:rowOff>157193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74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2270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51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50518</xdr:rowOff>
    </xdr:from>
    <xdr:to>
      <xdr:col>41</xdr:col>
      <xdr:colOff>101600</xdr:colOff>
      <xdr:row>75</xdr:row>
      <xdr:rowOff>152118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90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168645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68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35911</xdr:rowOff>
    </xdr:from>
    <xdr:to>
      <xdr:col>36</xdr:col>
      <xdr:colOff>165100</xdr:colOff>
      <xdr:row>76</xdr:row>
      <xdr:rowOff>137511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06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128638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15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4758</xdr:rowOff>
    </xdr:from>
    <xdr:to>
      <xdr:col>55</xdr:col>
      <xdr:colOff>0</xdr:colOff>
      <xdr:row>96</xdr:row>
      <xdr:rowOff>25515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5949608"/>
          <a:ext cx="838200" cy="53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25834</xdr:rowOff>
    </xdr:from>
    <xdr:to>
      <xdr:col>50</xdr:col>
      <xdr:colOff>114300</xdr:colOff>
      <xdr:row>96</xdr:row>
      <xdr:rowOff>25515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5970684"/>
          <a:ext cx="889000" cy="51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25834</xdr:rowOff>
    </xdr:from>
    <xdr:to>
      <xdr:col>45</xdr:col>
      <xdr:colOff>177800</xdr:colOff>
      <xdr:row>94</xdr:row>
      <xdr:rowOff>59689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5970684"/>
          <a:ext cx="889000" cy="20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20441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4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104381</xdr:rowOff>
    </xdr:from>
    <xdr:to>
      <xdr:col>41</xdr:col>
      <xdr:colOff>50800</xdr:colOff>
      <xdr:row>94</xdr:row>
      <xdr:rowOff>59689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049231"/>
          <a:ext cx="889000" cy="12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3501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72417</xdr:rowOff>
    </xdr:from>
    <xdr:to>
      <xdr:col>36</xdr:col>
      <xdr:colOff>165100</xdr:colOff>
      <xdr:row>94</xdr:row>
      <xdr:rowOff>2567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01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165144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0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125408</xdr:rowOff>
    </xdr:from>
    <xdr:to>
      <xdr:col>55</xdr:col>
      <xdr:colOff>50800</xdr:colOff>
      <xdr:row>93</xdr:row>
      <xdr:rowOff>55558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589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148285</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575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146165</xdr:rowOff>
    </xdr:from>
    <xdr:to>
      <xdr:col>50</xdr:col>
      <xdr:colOff>165100</xdr:colOff>
      <xdr:row>96</xdr:row>
      <xdr:rowOff>76315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43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67442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52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146484</xdr:rowOff>
    </xdr:from>
    <xdr:to>
      <xdr:col>46</xdr:col>
      <xdr:colOff>38100</xdr:colOff>
      <xdr:row>93</xdr:row>
      <xdr:rowOff>76634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591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93161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569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8889</xdr:rowOff>
    </xdr:from>
    <xdr:to>
      <xdr:col>41</xdr:col>
      <xdr:colOff>101600</xdr:colOff>
      <xdr:row>94</xdr:row>
      <xdr:rowOff>110489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12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127016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59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53581</xdr:rowOff>
    </xdr:from>
    <xdr:to>
      <xdr:col>36</xdr:col>
      <xdr:colOff>165100</xdr:colOff>
      <xdr:row>93</xdr:row>
      <xdr:rowOff>155181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599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258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577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70383</xdr:rowOff>
    </xdr:from>
    <xdr:to>
      <xdr:col>67</xdr:col>
      <xdr:colOff>101600</xdr:colOff>
      <xdr:row>37</xdr:row>
      <xdr:rowOff>533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2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17060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0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20999</xdr:rowOff>
    </xdr:from>
    <xdr:to>
      <xdr:col>85</xdr:col>
      <xdr:colOff>127000</xdr:colOff>
      <xdr:row>76</xdr:row>
      <xdr:rowOff>30201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051199"/>
          <a:ext cx="838200" cy="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20999</xdr:rowOff>
    </xdr:from>
    <xdr:to>
      <xdr:col>81</xdr:col>
      <xdr:colOff>50800</xdr:colOff>
      <xdr:row>76</xdr:row>
      <xdr:rowOff>25724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051199"/>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23171</xdr:rowOff>
    </xdr:from>
    <xdr:to>
      <xdr:col>76</xdr:col>
      <xdr:colOff>114300</xdr:colOff>
      <xdr:row>76</xdr:row>
      <xdr:rowOff>25724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3053371"/>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22389</xdr:rowOff>
    </xdr:from>
    <xdr:to>
      <xdr:col>71</xdr:col>
      <xdr:colOff>177800</xdr:colOff>
      <xdr:row>76</xdr:row>
      <xdr:rowOff>23171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3052589"/>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163328</xdr:rowOff>
    </xdr:from>
    <xdr:to>
      <xdr:col>67</xdr:col>
      <xdr:colOff>101600</xdr:colOff>
      <xdr:row>74</xdr:row>
      <xdr:rowOff>93478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6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110005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4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150851</xdr:rowOff>
    </xdr:from>
    <xdr:to>
      <xdr:col>85</xdr:col>
      <xdr:colOff>177800</xdr:colOff>
      <xdr:row>76</xdr:row>
      <xdr:rowOff>81001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00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129278</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98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141649</xdr:rowOff>
    </xdr:from>
    <xdr:to>
      <xdr:col>81</xdr:col>
      <xdr:colOff>101600</xdr:colOff>
      <xdr:row>76</xdr:row>
      <xdr:rowOff>71800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0003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62926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09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146374</xdr:rowOff>
    </xdr:from>
    <xdr:to>
      <xdr:col>76</xdr:col>
      <xdr:colOff>165100</xdr:colOff>
      <xdr:row>76</xdr:row>
      <xdr:rowOff>76524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00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67651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09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143821</xdr:rowOff>
    </xdr:from>
    <xdr:to>
      <xdr:col>72</xdr:col>
      <xdr:colOff>38100</xdr:colOff>
      <xdr:row>76</xdr:row>
      <xdr:rowOff>73971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00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65098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09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143040</xdr:rowOff>
    </xdr:from>
    <xdr:to>
      <xdr:col>67</xdr:col>
      <xdr:colOff>101600</xdr:colOff>
      <xdr:row>76</xdr:row>
      <xdr:rowOff>73189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0017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64316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9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10587</xdr:rowOff>
    </xdr:from>
    <xdr:to>
      <xdr:col>85</xdr:col>
      <xdr:colOff>127000</xdr:colOff>
      <xdr:row>98</xdr:row>
      <xdr:rowOff>48589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812687"/>
          <a:ext cx="838200" cy="3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130515</xdr:rowOff>
    </xdr:from>
    <xdr:to>
      <xdr:col>81</xdr:col>
      <xdr:colOff>50800</xdr:colOff>
      <xdr:row>98</xdr:row>
      <xdr:rowOff>10587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761165"/>
          <a:ext cx="889000" cy="5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80984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8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130515</xdr:rowOff>
    </xdr:from>
    <xdr:to>
      <xdr:col>76</xdr:col>
      <xdr:colOff>114300</xdr:colOff>
      <xdr:row>98</xdr:row>
      <xdr:rowOff>53956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761165"/>
          <a:ext cx="889000" cy="9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81852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53956</xdr:rowOff>
    </xdr:from>
    <xdr:to>
      <xdr:col>71</xdr:col>
      <xdr:colOff>177800</xdr:colOff>
      <xdr:row>98</xdr:row>
      <xdr:rowOff>66630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56056"/>
          <a:ext cx="889000" cy="1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15858</xdr:rowOff>
    </xdr:from>
    <xdr:to>
      <xdr:col>67</xdr:col>
      <xdr:colOff>101600</xdr:colOff>
      <xdr:row>98</xdr:row>
      <xdr:rowOff>117458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1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108585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1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169239</xdr:rowOff>
    </xdr:from>
    <xdr:to>
      <xdr:col>85</xdr:col>
      <xdr:colOff>177800</xdr:colOff>
      <xdr:row>98</xdr:row>
      <xdr:rowOff>99389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79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142701</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131237</xdr:rowOff>
    </xdr:from>
    <xdr:to>
      <xdr:col>81</xdr:col>
      <xdr:colOff>101600</xdr:colOff>
      <xdr:row>98</xdr:row>
      <xdr:rowOff>61387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76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77914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53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79715</xdr:rowOff>
    </xdr:from>
    <xdr:to>
      <xdr:col>76</xdr:col>
      <xdr:colOff>165100</xdr:colOff>
      <xdr:row>98</xdr:row>
      <xdr:rowOff>9865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71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26392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8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3156</xdr:rowOff>
    </xdr:from>
    <xdr:to>
      <xdr:col>72</xdr:col>
      <xdr:colOff>38100</xdr:colOff>
      <xdr:row>98</xdr:row>
      <xdr:rowOff>104756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0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95883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89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15830</xdr:rowOff>
    </xdr:from>
    <xdr:to>
      <xdr:col>67</xdr:col>
      <xdr:colOff>101600</xdr:colOff>
      <xdr:row>98</xdr:row>
      <xdr:rowOff>117430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133957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9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58991</xdr:rowOff>
    </xdr:from>
    <xdr:to>
      <xdr:col>98</xdr:col>
      <xdr:colOff>38100</xdr:colOff>
      <xdr:row>36</xdr:row>
      <xdr:rowOff>160591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2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5668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0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49276</xdr:rowOff>
    </xdr:from>
    <xdr:to>
      <xdr:col>98</xdr:col>
      <xdr:colOff>38100</xdr:colOff>
      <xdr:row>58</xdr:row>
      <xdr:rowOff>150876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9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167403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6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70303</xdr:rowOff>
    </xdr:from>
    <xdr:to>
      <xdr:col>116</xdr:col>
      <xdr:colOff>63500</xdr:colOff>
      <xdr:row>76</xdr:row>
      <xdr:rowOff>55640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929053"/>
          <a:ext cx="838200" cy="15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70303</xdr:rowOff>
    </xdr:from>
    <xdr:to>
      <xdr:col>111</xdr:col>
      <xdr:colOff>177800</xdr:colOff>
      <xdr:row>76</xdr:row>
      <xdr:rowOff>144892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929053"/>
          <a:ext cx="889000" cy="24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66711</xdr:rowOff>
    </xdr:from>
    <xdr:to>
      <xdr:col>107</xdr:col>
      <xdr:colOff>50800</xdr:colOff>
      <xdr:row>76</xdr:row>
      <xdr:rowOff>144892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096911"/>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66711</xdr:rowOff>
    </xdr:from>
    <xdr:to>
      <xdr:col>102</xdr:col>
      <xdr:colOff>114300</xdr:colOff>
      <xdr:row>77</xdr:row>
      <xdr:rowOff>125430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096911"/>
          <a:ext cx="889000" cy="23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23814</xdr:rowOff>
    </xdr:from>
    <xdr:to>
      <xdr:col>98</xdr:col>
      <xdr:colOff>38100</xdr:colOff>
      <xdr:row>76</xdr:row>
      <xdr:rowOff>125414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141941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82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4840</xdr:rowOff>
    </xdr:from>
    <xdr:to>
      <xdr:col>116</xdr:col>
      <xdr:colOff>114300</xdr:colOff>
      <xdr:row>76</xdr:row>
      <xdr:rowOff>106440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154717</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1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19503</xdr:rowOff>
    </xdr:from>
    <xdr:to>
      <xdr:col>112</xdr:col>
      <xdr:colOff>38100</xdr:colOff>
      <xdr:row>75</xdr:row>
      <xdr:rowOff>121103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87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137630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65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94092</xdr:rowOff>
    </xdr:from>
    <xdr:to>
      <xdr:col>107</xdr:col>
      <xdr:colOff>101600</xdr:colOff>
      <xdr:row>77</xdr:row>
      <xdr:rowOff>24242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12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15369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21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15911</xdr:rowOff>
    </xdr:from>
    <xdr:to>
      <xdr:col>102</xdr:col>
      <xdr:colOff>165100</xdr:colOff>
      <xdr:row>76</xdr:row>
      <xdr:rowOff>117511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04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134038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82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74630</xdr:rowOff>
    </xdr:from>
    <xdr:to>
      <xdr:col>98</xdr:col>
      <xdr:colOff>38100</xdr:colOff>
      <xdr:row>78</xdr:row>
      <xdr:rowOff>4780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167357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36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589</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歳出額／人口</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となっている。全体的に見ると、概ね沖縄県平均値よりも下回っているが、扶助費については類似団体内平均値よりも高く、令和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年度以降常に高い水準で推移し続けている状況にある。また、普通建設事業費全体でみると、令和３年度以降、類似団体内平均値より高い水準で推移し続けている状況にある。</a:t>
          </a:r>
          <a:endParaRPr lang="ja-JP" altLang="ja-JP" sz="1400">
            <a:effectLst/>
          </a:endParaRPr>
        </a:p>
        <a:p>
          <a:r>
            <a:rPr kumimoji="1" lang="ja-JP" altLang="ja-JP" sz="1100">
              <a:solidFill>
                <a:schemeClr val="dk1"/>
              </a:solidFill>
              <a:effectLst/>
              <a:latin typeface="+mn-lt"/>
              <a:ea typeface="+mn-ea"/>
              <a:cs typeface="+mn-cs"/>
            </a:rPr>
            <a:t>　当市を含む沖縄県においては、全国よりも出生率が高い一方で、高齢化も進んでおり、子ども子育て支援施策や高齢化等の影響により社会保障関係経費は今後も増加傾向が続くと見込まれる。また、今後は、老朽化した公共施設の更新整備が続くことが予測されるため、普通建設事業の増加が続くと見込まれる。</a:t>
          </a:r>
          <a:endParaRPr lang="ja-JP" altLang="ja-JP" sz="1400">
            <a:effectLst/>
          </a:endParaRPr>
        </a:p>
        <a:p>
          <a:r>
            <a:rPr kumimoji="1" lang="ja-JP" altLang="ja-JP" sz="1100">
              <a:solidFill>
                <a:schemeClr val="dk1"/>
              </a:solidFill>
              <a:effectLst/>
              <a:latin typeface="+mn-lt"/>
              <a:ea typeface="+mn-ea"/>
              <a:cs typeface="+mn-cs"/>
            </a:rPr>
            <a:t>　今後の財政基盤の強化のためにも、引き続き歳出の抑制に努めるほか、市税の徴収率向上や、普天間未来基金やふるさと納税制度の活用、有料広告掲載等の取り組みを積極的に推進やネーミングライツ等の継続により、さらなる自主財源の確保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沖縄県宜野湾市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100,443
98,338
19.80
60,546,297
59,200,887
1,203,609
23,032,753
28,866,055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92266</xdr:rowOff>
    </xdr:from>
    <xdr:to>
      <xdr:col>24</xdr:col>
      <xdr:colOff>63500</xdr:colOff>
      <xdr:row>34</xdr:row>
      <xdr:rowOff>108267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3797300" y="5921566"/>
          <a:ext cx="838200" cy="1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92266</xdr:rowOff>
    </xdr:from>
    <xdr:to>
      <xdr:col>19</xdr:col>
      <xdr:colOff>177800</xdr:colOff>
      <xdr:row>35</xdr:row>
      <xdr:rowOff>55690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5921566"/>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33972</xdr:rowOff>
    </xdr:from>
    <xdr:to>
      <xdr:col>15</xdr:col>
      <xdr:colOff>50800</xdr:colOff>
      <xdr:row>35</xdr:row>
      <xdr:rowOff>55690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034722"/>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16828</xdr:rowOff>
    </xdr:from>
    <xdr:to>
      <xdr:col>10</xdr:col>
      <xdr:colOff>114300</xdr:colOff>
      <xdr:row>35</xdr:row>
      <xdr:rowOff>33972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017578"/>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76898</xdr:rowOff>
    </xdr:from>
    <xdr:to>
      <xdr:col>6</xdr:col>
      <xdr:colOff>38100</xdr:colOff>
      <xdr:row>36</xdr:row>
      <xdr:rowOff>7048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07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169625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17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57467</xdr:rowOff>
    </xdr:from>
    <xdr:to>
      <xdr:col>24</xdr:col>
      <xdr:colOff>114300</xdr:colOff>
      <xdr:row>34</xdr:row>
      <xdr:rowOff>159067</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588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80344</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73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41466</xdr:rowOff>
    </xdr:from>
    <xdr:to>
      <xdr:col>20</xdr:col>
      <xdr:colOff>38100</xdr:colOff>
      <xdr:row>34</xdr:row>
      <xdr:rowOff>143066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587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159593</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64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4890</xdr:rowOff>
    </xdr:from>
    <xdr:to>
      <xdr:col>15</xdr:col>
      <xdr:colOff>101600</xdr:colOff>
      <xdr:row>35</xdr:row>
      <xdr:rowOff>106490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00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123017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78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154622</xdr:rowOff>
    </xdr:from>
    <xdr:to>
      <xdr:col>10</xdr:col>
      <xdr:colOff>165100</xdr:colOff>
      <xdr:row>35</xdr:row>
      <xdr:rowOff>84772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59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101299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75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137478</xdr:rowOff>
    </xdr:from>
    <xdr:to>
      <xdr:col>6</xdr:col>
      <xdr:colOff>38100</xdr:colOff>
      <xdr:row>35</xdr:row>
      <xdr:rowOff>67628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59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84155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74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8103</xdr:rowOff>
    </xdr:from>
    <xdr:to>
      <xdr:col>24</xdr:col>
      <xdr:colOff>63500</xdr:colOff>
      <xdr:row>57</xdr:row>
      <xdr:rowOff>9089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780753"/>
          <a:ext cx="838200" cy="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8103</xdr:rowOff>
    </xdr:from>
    <xdr:to>
      <xdr:col>19</xdr:col>
      <xdr:colOff>177800</xdr:colOff>
      <xdr:row>57</xdr:row>
      <xdr:rowOff>20550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780753"/>
          <a:ext cx="889000" cy="1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21389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96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20550</xdr:rowOff>
    </xdr:from>
    <xdr:to>
      <xdr:col>15</xdr:col>
      <xdr:colOff>50800</xdr:colOff>
      <xdr:row>57</xdr:row>
      <xdr:rowOff>106374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793200"/>
          <a:ext cx="889000" cy="8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23752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9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63073</xdr:rowOff>
    </xdr:from>
    <xdr:to>
      <xdr:col>10</xdr:col>
      <xdr:colOff>114300</xdr:colOff>
      <xdr:row>57</xdr:row>
      <xdr:rowOff>106374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492823"/>
          <a:ext cx="889000" cy="38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29673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51021</xdr:rowOff>
    </xdr:from>
    <xdr:to>
      <xdr:col>6</xdr:col>
      <xdr:colOff>38100</xdr:colOff>
      <xdr:row>55</xdr:row>
      <xdr:rowOff>152621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4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143748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573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129739</xdr:rowOff>
    </xdr:from>
    <xdr:to>
      <xdr:col>24</xdr:col>
      <xdr:colOff>114300</xdr:colOff>
      <xdr:row>57</xdr:row>
      <xdr:rowOff>59889</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3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152616</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8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128753</xdr:rowOff>
    </xdr:from>
    <xdr:to>
      <xdr:col>20</xdr:col>
      <xdr:colOff>38100</xdr:colOff>
      <xdr:row>57</xdr:row>
      <xdr:rowOff>58903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2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75430</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50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141200</xdr:rowOff>
    </xdr:from>
    <xdr:to>
      <xdr:col>15</xdr:col>
      <xdr:colOff>101600</xdr:colOff>
      <xdr:row>57</xdr:row>
      <xdr:rowOff>71350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4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87877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51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55574</xdr:rowOff>
    </xdr:from>
    <xdr:to>
      <xdr:col>10</xdr:col>
      <xdr:colOff>165100</xdr:colOff>
      <xdr:row>57</xdr:row>
      <xdr:rowOff>157174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2251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60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12273</xdr:rowOff>
    </xdr:from>
    <xdr:to>
      <xdr:col>6</xdr:col>
      <xdr:colOff>38100</xdr:colOff>
      <xdr:row>55</xdr:row>
      <xdr:rowOff>113873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44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130400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21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138526</xdr:rowOff>
    </xdr:from>
    <xdr:to>
      <xdr:col>24</xdr:col>
      <xdr:colOff>63500</xdr:colOff>
      <xdr:row>74</xdr:row>
      <xdr:rowOff>9741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654376"/>
          <a:ext cx="838200" cy="4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9741</xdr:rowOff>
    </xdr:from>
    <xdr:to>
      <xdr:col>19</xdr:col>
      <xdr:colOff>177800</xdr:colOff>
      <xdr:row>74</xdr:row>
      <xdr:rowOff>144432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697041"/>
          <a:ext cx="889000" cy="13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48382</xdr:rowOff>
    </xdr:from>
    <xdr:to>
      <xdr:col>15</xdr:col>
      <xdr:colOff>50800</xdr:colOff>
      <xdr:row>74</xdr:row>
      <xdr:rowOff>144432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2735682"/>
          <a:ext cx="889000" cy="9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48382</xdr:rowOff>
    </xdr:from>
    <xdr:to>
      <xdr:col>10</xdr:col>
      <xdr:colOff>114300</xdr:colOff>
      <xdr:row>75</xdr:row>
      <xdr:rowOff>160015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735682"/>
          <a:ext cx="889000" cy="28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34288</xdr:rowOff>
    </xdr:from>
    <xdr:to>
      <xdr:col>6</xdr:col>
      <xdr:colOff>38100</xdr:colOff>
      <xdr:row>77</xdr:row>
      <xdr:rowOff>135888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3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127015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32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87726</xdr:rowOff>
    </xdr:from>
    <xdr:to>
      <xdr:col>24</xdr:col>
      <xdr:colOff>114300</xdr:colOff>
      <xdr:row>74</xdr:row>
      <xdr:rowOff>17876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60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110603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45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130391</xdr:rowOff>
    </xdr:from>
    <xdr:to>
      <xdr:col>20</xdr:col>
      <xdr:colOff>38100</xdr:colOff>
      <xdr:row>74</xdr:row>
      <xdr:rowOff>60541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6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77068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42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93632</xdr:rowOff>
    </xdr:from>
    <xdr:to>
      <xdr:col>15</xdr:col>
      <xdr:colOff>101600</xdr:colOff>
      <xdr:row>75</xdr:row>
      <xdr:rowOff>23782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78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40309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55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169032</xdr:rowOff>
    </xdr:from>
    <xdr:to>
      <xdr:col>10</xdr:col>
      <xdr:colOff>165100</xdr:colOff>
      <xdr:row>74</xdr:row>
      <xdr:rowOff>99182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68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115709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46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109215</xdr:rowOff>
    </xdr:from>
    <xdr:to>
      <xdr:col>6</xdr:col>
      <xdr:colOff>38100</xdr:colOff>
      <xdr:row>76</xdr:row>
      <xdr:rowOff>39365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9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55892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74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42983</xdr:rowOff>
    </xdr:from>
    <xdr:to>
      <xdr:col>24</xdr:col>
      <xdr:colOff>63500</xdr:colOff>
      <xdr:row>98</xdr:row>
      <xdr:rowOff>67348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845083"/>
          <a:ext cx="838200" cy="2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24448</xdr:rowOff>
    </xdr:from>
    <xdr:to>
      <xdr:col>19</xdr:col>
      <xdr:colOff>177800</xdr:colOff>
      <xdr:row>98</xdr:row>
      <xdr:rowOff>42983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826548"/>
          <a:ext cx="889000" cy="1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24448</xdr:rowOff>
    </xdr:from>
    <xdr:to>
      <xdr:col>15</xdr:col>
      <xdr:colOff>50800</xdr:colOff>
      <xdr:row>98</xdr:row>
      <xdr:rowOff>33840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826548"/>
          <a:ext cx="889000" cy="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33840</xdr:rowOff>
    </xdr:from>
    <xdr:to>
      <xdr:col>10</xdr:col>
      <xdr:colOff>114300</xdr:colOff>
      <xdr:row>98</xdr:row>
      <xdr:rowOff>150864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835940"/>
          <a:ext cx="889000" cy="11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92100</xdr:rowOff>
    </xdr:from>
    <xdr:to>
      <xdr:col>6</xdr:col>
      <xdr:colOff>38100</xdr:colOff>
      <xdr:row>97</xdr:row>
      <xdr:rowOff>22250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38777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16548</xdr:rowOff>
    </xdr:from>
    <xdr:to>
      <xdr:col>24</xdr:col>
      <xdr:colOff>114300</xdr:colOff>
      <xdr:row>98</xdr:row>
      <xdr:rowOff>118148</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81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102925</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3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163633</xdr:rowOff>
    </xdr:from>
    <xdr:to>
      <xdr:col>20</xdr:col>
      <xdr:colOff>38100</xdr:colOff>
      <xdr:row>98</xdr:row>
      <xdr:rowOff>93783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9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84910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8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145098</xdr:rowOff>
    </xdr:from>
    <xdr:to>
      <xdr:col>15</xdr:col>
      <xdr:colOff>101600</xdr:colOff>
      <xdr:row>98</xdr:row>
      <xdr:rowOff>75248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66375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86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154490</xdr:rowOff>
    </xdr:from>
    <xdr:to>
      <xdr:col>10</xdr:col>
      <xdr:colOff>165100</xdr:colOff>
      <xdr:row>98</xdr:row>
      <xdr:rowOff>84640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8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75767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7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100064</xdr:rowOff>
    </xdr:from>
    <xdr:to>
      <xdr:col>6</xdr:col>
      <xdr:colOff>38100</xdr:colOff>
      <xdr:row>99</xdr:row>
      <xdr:rowOff>30214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90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21341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9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68834</xdr:rowOff>
    </xdr:from>
    <xdr:to>
      <xdr:col>55</xdr:col>
      <xdr:colOff>0</xdr:colOff>
      <xdr:row>37</xdr:row>
      <xdr:rowOff>79502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412484"/>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78359</xdr:rowOff>
    </xdr:from>
    <xdr:to>
      <xdr:col>50</xdr:col>
      <xdr:colOff>114300</xdr:colOff>
      <xdr:row>37</xdr:row>
      <xdr:rowOff>79502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42200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130175</xdr:rowOff>
    </xdr:from>
    <xdr:to>
      <xdr:col>45</xdr:col>
      <xdr:colOff>177800</xdr:colOff>
      <xdr:row>37</xdr:row>
      <xdr:rowOff>78359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130925"/>
          <a:ext cx="889000" cy="29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130175</xdr:rowOff>
    </xdr:from>
    <xdr:to>
      <xdr:col>41</xdr:col>
      <xdr:colOff>50800</xdr:colOff>
      <xdr:row>36</xdr:row>
      <xdr:rowOff>142367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130925"/>
          <a:ext cx="889000" cy="18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137431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155956</xdr:rowOff>
    </xdr:from>
    <xdr:to>
      <xdr:col>36</xdr:col>
      <xdr:colOff>165100</xdr:colOff>
      <xdr:row>36</xdr:row>
      <xdr:rowOff>86106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15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102633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18034</xdr:rowOff>
    </xdr:from>
    <xdr:to>
      <xdr:col>55</xdr:col>
      <xdr:colOff>50800</xdr:colOff>
      <xdr:row>37</xdr:row>
      <xdr:rowOff>119634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40911</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213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28702</xdr:rowOff>
    </xdr:from>
    <xdr:to>
      <xdr:col>50</xdr:col>
      <xdr:colOff>165100</xdr:colOff>
      <xdr:row>37</xdr:row>
      <xdr:rowOff>130302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3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146829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27559</xdr:rowOff>
    </xdr:from>
    <xdr:to>
      <xdr:col>46</xdr:col>
      <xdr:colOff>38100</xdr:colOff>
      <xdr:row>37</xdr:row>
      <xdr:rowOff>129159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37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145686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146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79375</xdr:rowOff>
    </xdr:from>
    <xdr:to>
      <xdr:col>41</xdr:col>
      <xdr:colOff>101600</xdr:colOff>
      <xdr:row>36</xdr:row>
      <xdr:rowOff>9525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0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26052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85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91567</xdr:rowOff>
    </xdr:from>
    <xdr:to>
      <xdr:col>36</xdr:col>
      <xdr:colOff>165100</xdr:colOff>
      <xdr:row>37</xdr:row>
      <xdr:rowOff>21717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2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12844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35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105135</xdr:rowOff>
    </xdr:from>
    <xdr:to>
      <xdr:col>55</xdr:col>
      <xdr:colOff>0</xdr:colOff>
      <xdr:row>58</xdr:row>
      <xdr:rowOff>112816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10049235"/>
          <a:ext cx="8382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109754</xdr:rowOff>
    </xdr:from>
    <xdr:to>
      <xdr:col>50</xdr:col>
      <xdr:colOff>114300</xdr:colOff>
      <xdr:row>58</xdr:row>
      <xdr:rowOff>112816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10053854"/>
          <a:ext cx="889000" cy="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109754</xdr:rowOff>
    </xdr:from>
    <xdr:to>
      <xdr:col>45</xdr:col>
      <xdr:colOff>177800</xdr:colOff>
      <xdr:row>58</xdr:row>
      <xdr:rowOff>113319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10053854"/>
          <a:ext cx="8890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109251</xdr:rowOff>
    </xdr:from>
    <xdr:to>
      <xdr:col>41</xdr:col>
      <xdr:colOff>50800</xdr:colOff>
      <xdr:row>58</xdr:row>
      <xdr:rowOff>113319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10053351"/>
          <a:ext cx="889000" cy="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126847</xdr:rowOff>
    </xdr:from>
    <xdr:to>
      <xdr:col>36</xdr:col>
      <xdr:colOff>165100</xdr:colOff>
      <xdr:row>54</xdr:row>
      <xdr:rowOff>56997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21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73524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89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54335</xdr:rowOff>
    </xdr:from>
    <xdr:to>
      <xdr:col>55</xdr:col>
      <xdr:colOff>50800</xdr:colOff>
      <xdr:row>58</xdr:row>
      <xdr:rowOff>155935</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99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140712</xdr:rowOff>
    </xdr:from>
    <xdr:ext cx="378565"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13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62016</xdr:rowOff>
    </xdr:from>
    <xdr:to>
      <xdr:col>50</xdr:col>
      <xdr:colOff>165100</xdr:colOff>
      <xdr:row>58</xdr:row>
      <xdr:rowOff>163616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1000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154743</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50017" y="1009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58954</xdr:rowOff>
    </xdr:from>
    <xdr:to>
      <xdr:col>46</xdr:col>
      <xdr:colOff>38100</xdr:colOff>
      <xdr:row>58</xdr:row>
      <xdr:rowOff>160554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1000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151681</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61017" y="10095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62519</xdr:rowOff>
    </xdr:from>
    <xdr:to>
      <xdr:col>41</xdr:col>
      <xdr:colOff>101600</xdr:colOff>
      <xdr:row>58</xdr:row>
      <xdr:rowOff>164119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1000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155246</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2017" y="10099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58451</xdr:rowOff>
    </xdr:from>
    <xdr:to>
      <xdr:col>36</xdr:col>
      <xdr:colOff>165100</xdr:colOff>
      <xdr:row>58</xdr:row>
      <xdr:rowOff>160051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1000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151178</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3017" y="10095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165494</xdr:rowOff>
    </xdr:from>
    <xdr:to>
      <xdr:col>55</xdr:col>
      <xdr:colOff>0</xdr:colOff>
      <xdr:row>79</xdr:row>
      <xdr:rowOff>2387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538594"/>
          <a:ext cx="8382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17914</xdr:rowOff>
    </xdr:from>
    <xdr:to>
      <xdr:col>50</xdr:col>
      <xdr:colOff>114300</xdr:colOff>
      <xdr:row>79</xdr:row>
      <xdr:rowOff>2387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391014"/>
          <a:ext cx="889000" cy="15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17914</xdr:rowOff>
    </xdr:from>
    <xdr:to>
      <xdr:col>45</xdr:col>
      <xdr:colOff>177800</xdr:colOff>
      <xdr:row>78</xdr:row>
      <xdr:rowOff>69938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391014"/>
          <a:ext cx="889000" cy="5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69938</xdr:rowOff>
    </xdr:from>
    <xdr:to>
      <xdr:col>41</xdr:col>
      <xdr:colOff>50800</xdr:colOff>
      <xdr:row>78</xdr:row>
      <xdr:rowOff>103333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443038"/>
          <a:ext cx="889000" cy="3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45904</xdr:rowOff>
    </xdr:from>
    <xdr:to>
      <xdr:col>36</xdr:col>
      <xdr:colOff>165100</xdr:colOff>
      <xdr:row>76</xdr:row>
      <xdr:rowOff>147504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164031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28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114694</xdr:rowOff>
    </xdr:from>
    <xdr:to>
      <xdr:col>55</xdr:col>
      <xdr:colOff>50800</xdr:colOff>
      <xdr:row>79</xdr:row>
      <xdr:rowOff>44844</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48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29621</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4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123037</xdr:rowOff>
    </xdr:from>
    <xdr:to>
      <xdr:col>50</xdr:col>
      <xdr:colOff>165100</xdr:colOff>
      <xdr:row>79</xdr:row>
      <xdr:rowOff>53187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4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44314</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8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138564</xdr:rowOff>
    </xdr:from>
    <xdr:to>
      <xdr:col>46</xdr:col>
      <xdr:colOff>38100</xdr:colOff>
      <xdr:row>78</xdr:row>
      <xdr:rowOff>68714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3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59841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343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19138</xdr:rowOff>
    </xdr:from>
    <xdr:to>
      <xdr:col>41</xdr:col>
      <xdr:colOff>101600</xdr:colOff>
      <xdr:row>78</xdr:row>
      <xdr:rowOff>120738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39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111865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48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52533</xdr:rowOff>
    </xdr:from>
    <xdr:to>
      <xdr:col>36</xdr:col>
      <xdr:colOff>165100</xdr:colOff>
      <xdr:row>78</xdr:row>
      <xdr:rowOff>154133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145260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1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56528</xdr:rowOff>
    </xdr:from>
    <xdr:to>
      <xdr:col>55</xdr:col>
      <xdr:colOff>0</xdr:colOff>
      <xdr:row>95</xdr:row>
      <xdr:rowOff>60356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001378"/>
          <a:ext cx="838200" cy="34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60356</xdr:rowOff>
    </xdr:from>
    <xdr:to>
      <xdr:col>50</xdr:col>
      <xdr:colOff>114300</xdr:colOff>
      <xdr:row>95</xdr:row>
      <xdr:rowOff>64585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348106"/>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44544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64585</xdr:rowOff>
    </xdr:from>
    <xdr:to>
      <xdr:col>45</xdr:col>
      <xdr:colOff>177800</xdr:colOff>
      <xdr:row>96</xdr:row>
      <xdr:rowOff>69235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352335"/>
          <a:ext cx="889000" cy="17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57593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6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69235</xdr:rowOff>
    </xdr:from>
    <xdr:to>
      <xdr:col>41</xdr:col>
      <xdr:colOff>50800</xdr:colOff>
      <xdr:row>97</xdr:row>
      <xdr:rowOff>114325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28435"/>
          <a:ext cx="889000" cy="21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49001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161404</xdr:rowOff>
    </xdr:from>
    <xdr:to>
      <xdr:col>36</xdr:col>
      <xdr:colOff>165100</xdr:colOff>
      <xdr:row>96</xdr:row>
      <xdr:rowOff>91554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4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108081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2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5728</xdr:rowOff>
    </xdr:from>
    <xdr:to>
      <xdr:col>55</xdr:col>
      <xdr:colOff>50800</xdr:colOff>
      <xdr:row>93</xdr:row>
      <xdr:rowOff>107328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595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28605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80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9556</xdr:rowOff>
    </xdr:from>
    <xdr:to>
      <xdr:col>50</xdr:col>
      <xdr:colOff>165100</xdr:colOff>
      <xdr:row>95</xdr:row>
      <xdr:rowOff>111156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29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127683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07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13785</xdr:rowOff>
    </xdr:from>
    <xdr:to>
      <xdr:col>46</xdr:col>
      <xdr:colOff>38100</xdr:colOff>
      <xdr:row>95</xdr:row>
      <xdr:rowOff>115385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30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131912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07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18435</xdr:rowOff>
    </xdr:from>
    <xdr:to>
      <xdr:col>41</xdr:col>
      <xdr:colOff>101600</xdr:colOff>
      <xdr:row>96</xdr:row>
      <xdr:rowOff>120035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136562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5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63525</xdr:rowOff>
    </xdr:from>
    <xdr:to>
      <xdr:col>36</xdr:col>
      <xdr:colOff>165100</xdr:colOff>
      <xdr:row>97</xdr:row>
      <xdr:rowOff>165125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9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156252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8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140157</xdr:rowOff>
    </xdr:from>
    <xdr:to>
      <xdr:col>85</xdr:col>
      <xdr:colOff>127000</xdr:colOff>
      <xdr:row>39</xdr:row>
      <xdr:rowOff>62799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83807"/>
          <a:ext cx="838200" cy="26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54570</xdr:rowOff>
    </xdr:from>
    <xdr:to>
      <xdr:col>81</xdr:col>
      <xdr:colOff>50800</xdr:colOff>
      <xdr:row>39</xdr:row>
      <xdr:rowOff>62799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569670"/>
          <a:ext cx="889000" cy="17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82001</xdr:rowOff>
    </xdr:from>
    <xdr:to>
      <xdr:col>76</xdr:col>
      <xdr:colOff>114300</xdr:colOff>
      <xdr:row>38</xdr:row>
      <xdr:rowOff>54570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254201"/>
          <a:ext cx="889000" cy="3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82001</xdr:rowOff>
    </xdr:from>
    <xdr:to>
      <xdr:col>71</xdr:col>
      <xdr:colOff>177800</xdr:colOff>
      <xdr:row>36</xdr:row>
      <xdr:rowOff>85110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254201"/>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7061</xdr:rowOff>
    </xdr:from>
    <xdr:to>
      <xdr:col>67</xdr:col>
      <xdr:colOff>101600</xdr:colOff>
      <xdr:row>35</xdr:row>
      <xdr:rowOff>108661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0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125188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7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89357</xdr:rowOff>
    </xdr:from>
    <xdr:to>
      <xdr:col>85</xdr:col>
      <xdr:colOff>177800</xdr:colOff>
      <xdr:row>38</xdr:row>
      <xdr:rowOff>19507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3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67784</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4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11999</xdr:rowOff>
    </xdr:from>
    <xdr:to>
      <xdr:col>81</xdr:col>
      <xdr:colOff>101600</xdr:colOff>
      <xdr:row>39</xdr:row>
      <xdr:rowOff>113599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69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104726</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46428" y="679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3770</xdr:rowOff>
    </xdr:from>
    <xdr:to>
      <xdr:col>76</xdr:col>
      <xdr:colOff>165100</xdr:colOff>
      <xdr:row>38</xdr:row>
      <xdr:rowOff>105370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51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96497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61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31201</xdr:rowOff>
    </xdr:from>
    <xdr:to>
      <xdr:col>72</xdr:col>
      <xdr:colOff>38100</xdr:colOff>
      <xdr:row>36</xdr:row>
      <xdr:rowOff>132801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20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149328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97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34310</xdr:rowOff>
    </xdr:from>
    <xdr:to>
      <xdr:col>67</xdr:col>
      <xdr:colOff>101600</xdr:colOff>
      <xdr:row>36</xdr:row>
      <xdr:rowOff>135910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0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127037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2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130236</xdr:rowOff>
    </xdr:from>
    <xdr:to>
      <xdr:col>85</xdr:col>
      <xdr:colOff>127000</xdr:colOff>
      <xdr:row>57</xdr:row>
      <xdr:rowOff>84082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559986"/>
          <a:ext cx="838200" cy="29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112199</xdr:rowOff>
    </xdr:from>
    <xdr:to>
      <xdr:col>81</xdr:col>
      <xdr:colOff>50800</xdr:colOff>
      <xdr:row>57</xdr:row>
      <xdr:rowOff>84082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370499"/>
          <a:ext cx="889000" cy="48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112199</xdr:rowOff>
    </xdr:from>
    <xdr:to>
      <xdr:col>76</xdr:col>
      <xdr:colOff>114300</xdr:colOff>
      <xdr:row>56</xdr:row>
      <xdr:rowOff>66251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370499"/>
          <a:ext cx="889000" cy="29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66251</xdr:rowOff>
    </xdr:from>
    <xdr:to>
      <xdr:col>71</xdr:col>
      <xdr:colOff>177800</xdr:colOff>
      <xdr:row>56</xdr:row>
      <xdr:rowOff>152525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667451"/>
          <a:ext cx="889000" cy="8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13142</xdr:rowOff>
    </xdr:from>
    <xdr:to>
      <xdr:col>67</xdr:col>
      <xdr:colOff>101600</xdr:colOff>
      <xdr:row>56</xdr:row>
      <xdr:rowOff>114742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61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131269</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38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79436</xdr:rowOff>
    </xdr:from>
    <xdr:to>
      <xdr:col>85</xdr:col>
      <xdr:colOff>177800</xdr:colOff>
      <xdr:row>56</xdr:row>
      <xdr:rowOff>9586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50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102313</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36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33282</xdr:rowOff>
    </xdr:from>
    <xdr:to>
      <xdr:col>81</xdr:col>
      <xdr:colOff>101600</xdr:colOff>
      <xdr:row>57</xdr:row>
      <xdr:rowOff>134882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80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151409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61399</xdr:rowOff>
    </xdr:from>
    <xdr:to>
      <xdr:col>76</xdr:col>
      <xdr:colOff>165100</xdr:colOff>
      <xdr:row>54</xdr:row>
      <xdr:rowOff>162999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31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8076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09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15451</xdr:rowOff>
    </xdr:from>
    <xdr:to>
      <xdr:col>72</xdr:col>
      <xdr:colOff>38100</xdr:colOff>
      <xdr:row>56</xdr:row>
      <xdr:rowOff>117051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1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133578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39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101725</xdr:rowOff>
    </xdr:from>
    <xdr:to>
      <xdr:col>67</xdr:col>
      <xdr:colOff>101600</xdr:colOff>
      <xdr:row>57</xdr:row>
      <xdr:rowOff>31875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23002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9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70383</xdr:rowOff>
    </xdr:from>
    <xdr:to>
      <xdr:col>67</xdr:col>
      <xdr:colOff>101600</xdr:colOff>
      <xdr:row>77</xdr:row>
      <xdr:rowOff>533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17060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20999</xdr:rowOff>
    </xdr:from>
    <xdr:to>
      <xdr:col>85</xdr:col>
      <xdr:colOff>127000</xdr:colOff>
      <xdr:row>96</xdr:row>
      <xdr:rowOff>30201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480199"/>
          <a:ext cx="838200" cy="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20999</xdr:rowOff>
    </xdr:from>
    <xdr:to>
      <xdr:col>81</xdr:col>
      <xdr:colOff>50800</xdr:colOff>
      <xdr:row>96</xdr:row>
      <xdr:rowOff>25724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480199"/>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23171</xdr:rowOff>
    </xdr:from>
    <xdr:to>
      <xdr:col>76</xdr:col>
      <xdr:colOff>114300</xdr:colOff>
      <xdr:row>96</xdr:row>
      <xdr:rowOff>25724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482371"/>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22389</xdr:rowOff>
    </xdr:from>
    <xdr:to>
      <xdr:col>71</xdr:col>
      <xdr:colOff>177800</xdr:colOff>
      <xdr:row>96</xdr:row>
      <xdr:rowOff>23171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481589"/>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163309</xdr:rowOff>
    </xdr:from>
    <xdr:to>
      <xdr:col>67</xdr:col>
      <xdr:colOff>101600</xdr:colOff>
      <xdr:row>94</xdr:row>
      <xdr:rowOff>93459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10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109986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58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150851</xdr:rowOff>
    </xdr:from>
    <xdr:to>
      <xdr:col>85</xdr:col>
      <xdr:colOff>177800</xdr:colOff>
      <xdr:row>96</xdr:row>
      <xdr:rowOff>81001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43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129278</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141649</xdr:rowOff>
    </xdr:from>
    <xdr:to>
      <xdr:col>81</xdr:col>
      <xdr:colOff>101600</xdr:colOff>
      <xdr:row>96</xdr:row>
      <xdr:rowOff>71799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42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62926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52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146374</xdr:rowOff>
    </xdr:from>
    <xdr:to>
      <xdr:col>76</xdr:col>
      <xdr:colOff>165100</xdr:colOff>
      <xdr:row>96</xdr:row>
      <xdr:rowOff>76524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43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67651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52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143821</xdr:rowOff>
    </xdr:from>
    <xdr:to>
      <xdr:col>72</xdr:col>
      <xdr:colOff>38100</xdr:colOff>
      <xdr:row>96</xdr:row>
      <xdr:rowOff>73971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4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65098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143039</xdr:rowOff>
    </xdr:from>
    <xdr:to>
      <xdr:col>67</xdr:col>
      <xdr:colOff>101600</xdr:colOff>
      <xdr:row>96</xdr:row>
      <xdr:rowOff>73189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43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64316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2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31801</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1323300" y="5175301"/>
          <a:ext cx="838200" cy="147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31666</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5467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16891</xdr:rowOff>
    </xdr:from>
    <xdr:to>
      <xdr:col>98</xdr:col>
      <xdr:colOff>38100</xdr:colOff>
      <xdr:row>38</xdr:row>
      <xdr:rowOff>118491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135018</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0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152451</xdr:rowOff>
    </xdr:from>
    <xdr:to>
      <xdr:col>116</xdr:col>
      <xdr:colOff>114300</xdr:colOff>
      <xdr:row>30</xdr:row>
      <xdr:rowOff>82601</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512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105478</xdr:rowOff>
    </xdr:from>
    <xdr:ext cx="469744"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507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589</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歳出額／人口</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となっている。目的別に主なものとして、民生費は令和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定額減税補足給付事業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皆増、衛生費は新型コロナウイルスワクチン接種事業の皆減、</a:t>
          </a:r>
          <a:r>
            <a:rPr kumimoji="1" lang="ja-JP" altLang="ja-JP" sz="1100">
              <a:solidFill>
                <a:schemeClr val="dk1"/>
              </a:solidFill>
              <a:effectLst/>
              <a:latin typeface="+mn-lt"/>
              <a:ea typeface="+mn-ea"/>
              <a:cs typeface="+mn-cs"/>
            </a:rPr>
            <a:t>土木費は、</a:t>
          </a:r>
          <a:r>
            <a:rPr kumimoji="1" lang="ja-JP" altLang="en-US" sz="1100">
              <a:solidFill>
                <a:schemeClr val="dk1"/>
              </a:solidFill>
              <a:effectLst/>
              <a:latin typeface="+mn-lt"/>
              <a:ea typeface="+mn-ea"/>
              <a:cs typeface="+mn-cs"/>
            </a:rPr>
            <a:t>宜野湾市西海岸地域音楽活性化等推進事業</a:t>
          </a:r>
          <a:r>
            <a:rPr kumimoji="1" lang="ja-JP" altLang="ja-JP" sz="1100">
              <a:solidFill>
                <a:schemeClr val="dk1"/>
              </a:solidFill>
              <a:effectLst/>
              <a:latin typeface="+mn-lt"/>
              <a:ea typeface="+mn-ea"/>
              <a:cs typeface="+mn-cs"/>
            </a:rPr>
            <a:t>およ</a:t>
          </a:r>
          <a:r>
            <a:rPr kumimoji="1" lang="ja-JP" altLang="en-US" sz="1100">
              <a:solidFill>
                <a:schemeClr val="dk1"/>
              </a:solidFill>
              <a:effectLst/>
              <a:latin typeface="+mn-lt"/>
              <a:ea typeface="+mn-ea"/>
              <a:cs typeface="+mn-cs"/>
            </a:rPr>
            <a:t>び真栄原</a:t>
          </a:r>
          <a:r>
            <a:rPr kumimoji="1" lang="en-US" altLang="ja-JP" sz="1100">
              <a:solidFill>
                <a:schemeClr val="dk1"/>
              </a:solidFill>
              <a:effectLst/>
              <a:latin typeface="+mn-lt"/>
              <a:ea typeface="+mn-ea"/>
              <a:cs typeface="+mn-cs"/>
            </a:rPr>
            <a:t>55</a:t>
          </a:r>
          <a:r>
            <a:rPr kumimoji="1" lang="ja-JP" altLang="en-US" sz="1100">
              <a:solidFill>
                <a:schemeClr val="dk1"/>
              </a:solidFill>
              <a:effectLst/>
              <a:latin typeface="+mn-lt"/>
              <a:ea typeface="+mn-ea"/>
              <a:cs typeface="+mn-cs"/>
            </a:rPr>
            <a:t>号道路整備事業</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教育費は宜野湾市立体育館改修事業（補助）の増、</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諸支出金として市たばこ税県交付金事業の皆増により増となっている</a:t>
          </a:r>
          <a:r>
            <a:rPr kumimoji="1" lang="ja-JP"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沖縄県宜野湾市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財政調整基金残高については、令和元年度より増加して</a:t>
          </a:r>
          <a:r>
            <a:rPr kumimoji="1" lang="ja-JP" altLang="en-US" sz="1100">
              <a:solidFill>
                <a:schemeClr val="dk1"/>
              </a:solidFill>
              <a:effectLst/>
              <a:latin typeface="+mn-lt"/>
              <a:ea typeface="+mn-ea"/>
              <a:cs typeface="+mn-cs"/>
            </a:rPr>
            <a:t>いたが、</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は、歳入においてたばこ税の増額に伴う普通交付税の減や、歳出において市たばこ税県交付金が増となったこと</a:t>
          </a:r>
          <a:r>
            <a:rPr kumimoji="1" lang="ja-JP" altLang="ja-JP" sz="1100">
              <a:solidFill>
                <a:schemeClr val="dk1"/>
              </a:solidFill>
              <a:effectLst/>
              <a:latin typeface="+mn-lt"/>
              <a:ea typeface="+mn-ea"/>
              <a:cs typeface="+mn-cs"/>
            </a:rPr>
            <a:t>より基金残高が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標準財政規模比についても、上記のような歳入の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等により、財政調整基金残高が前年度より</a:t>
          </a:r>
          <a:r>
            <a:rPr kumimoji="1" lang="en-US" altLang="ja-JP" sz="1100">
              <a:solidFill>
                <a:schemeClr val="dk1"/>
              </a:solidFill>
              <a:effectLst/>
              <a:latin typeface="+mn-lt"/>
              <a:ea typeface="+mn-ea"/>
              <a:cs typeface="+mn-cs"/>
            </a:rPr>
            <a:t>1.31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、実質収支額は</a:t>
          </a:r>
          <a:r>
            <a:rPr kumimoji="1" lang="en-US" altLang="ja-JP" sz="1100">
              <a:solidFill>
                <a:schemeClr val="dk1"/>
              </a:solidFill>
              <a:effectLst/>
              <a:latin typeface="+mn-lt"/>
              <a:ea typeface="+mn-ea"/>
              <a:cs typeface="+mn-cs"/>
            </a:rPr>
            <a:t>1.52</a:t>
          </a:r>
          <a:r>
            <a:rPr kumimoji="1" lang="ja-JP" altLang="ja-JP" sz="1100">
              <a:solidFill>
                <a:schemeClr val="dk1"/>
              </a:solidFill>
              <a:effectLst/>
              <a:latin typeface="+mn-lt"/>
              <a:ea typeface="+mn-ea"/>
              <a:cs typeface="+mn-cs"/>
            </a:rPr>
            <a:t>ポイントの減、実質単年度収支も</a:t>
          </a:r>
          <a:r>
            <a:rPr kumimoji="1" lang="en-US" altLang="ja-JP" sz="1100">
              <a:solidFill>
                <a:schemeClr val="dk1"/>
              </a:solidFill>
              <a:effectLst/>
              <a:latin typeface="+mn-lt"/>
              <a:ea typeface="+mn-ea"/>
              <a:cs typeface="+mn-cs"/>
            </a:rPr>
            <a:t>4.04</a:t>
          </a:r>
          <a:r>
            <a:rPr kumimoji="1" lang="ja-JP" altLang="ja-JP" sz="1100">
              <a:solidFill>
                <a:schemeClr val="dk1"/>
              </a:solidFill>
              <a:effectLst/>
              <a:latin typeface="+mn-lt"/>
              <a:ea typeface="+mn-ea"/>
              <a:cs typeface="+mn-cs"/>
            </a:rPr>
            <a:t>ポイントの減となっている。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沖縄県宜野湾市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国民健康保険特別会計は、令和３年度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月議会において</a:t>
          </a:r>
          <a:r>
            <a:rPr kumimoji="1" lang="ja-JP" altLang="en-US" sz="1100">
              <a:solidFill>
                <a:schemeClr val="dk1"/>
              </a:solidFill>
              <a:effectLst/>
              <a:latin typeface="+mn-lt"/>
              <a:ea typeface="+mn-ea"/>
              <a:cs typeface="+mn-cs"/>
            </a:rPr>
            <a:t>税</a:t>
          </a:r>
          <a:r>
            <a:rPr kumimoji="1" lang="ja-JP" altLang="ja-JP" sz="1100">
              <a:solidFill>
                <a:schemeClr val="dk1"/>
              </a:solidFill>
              <a:effectLst/>
              <a:latin typeface="+mn-lt"/>
              <a:ea typeface="+mn-ea"/>
              <a:cs typeface="+mn-cs"/>
            </a:rPr>
            <a:t>率改正が行われ</a:t>
          </a:r>
          <a:r>
            <a:rPr kumimoji="1" lang="ja-JP" altLang="en-US" sz="1100">
              <a:solidFill>
                <a:schemeClr val="dk1"/>
              </a:solidFill>
              <a:effectLst/>
              <a:latin typeface="+mn-lt"/>
              <a:ea typeface="+mn-ea"/>
              <a:cs typeface="+mn-cs"/>
            </a:rPr>
            <a:t>たことで赤字幅が年々縮小しており、令和６年度においては</a:t>
          </a:r>
          <a:r>
            <a:rPr kumimoji="1" lang="ja-JP" altLang="ja-JP" sz="1100">
              <a:solidFill>
                <a:schemeClr val="dk1"/>
              </a:solidFill>
              <a:effectLst/>
              <a:latin typeface="+mn-lt"/>
              <a:ea typeface="+mn-ea"/>
              <a:cs typeface="+mn-cs"/>
            </a:rPr>
            <a:t>一般会計からの繰出金により赤字補填</a:t>
          </a:r>
          <a:r>
            <a:rPr kumimoji="1" lang="ja-JP" altLang="en-US" sz="1100">
              <a:solidFill>
                <a:schemeClr val="dk1"/>
              </a:solidFill>
              <a:effectLst/>
              <a:latin typeface="+mn-lt"/>
              <a:ea typeface="+mn-ea"/>
              <a:cs typeface="+mn-cs"/>
            </a:rPr>
            <a:t>することで、連結実績赤字比率の</a:t>
          </a:r>
          <a:r>
            <a:rPr kumimoji="1" lang="ja-JP" altLang="ja-JP" sz="1100">
              <a:solidFill>
                <a:schemeClr val="dk1"/>
              </a:solidFill>
              <a:effectLst/>
              <a:latin typeface="+mn-lt"/>
              <a:ea typeface="+mn-ea"/>
              <a:cs typeface="+mn-cs"/>
            </a:rPr>
            <a:t>赤字状況</a:t>
          </a:r>
          <a:r>
            <a:rPr kumimoji="1" lang="ja-JP" altLang="en-US" sz="1100">
              <a:solidFill>
                <a:schemeClr val="dk1"/>
              </a:solidFill>
              <a:effectLst/>
              <a:latin typeface="+mn-lt"/>
              <a:ea typeface="+mn-ea"/>
              <a:cs typeface="+mn-cs"/>
            </a:rPr>
            <a:t>が解消されている</a:t>
          </a:r>
          <a:r>
            <a:rPr kumimoji="1" lang="ja-JP" altLang="ja-JP" sz="1100">
              <a:solidFill>
                <a:schemeClr val="dk1"/>
              </a:solidFill>
              <a:effectLst/>
              <a:latin typeface="+mn-lt"/>
              <a:ea typeface="+mn-ea"/>
              <a:cs typeface="+mn-cs"/>
            </a:rPr>
            <a:t>。今後も、税率改正による財源確保とともに、医療費の抑制から赤字</a:t>
          </a:r>
          <a:r>
            <a:rPr kumimoji="1" lang="ja-JP" altLang="en-US" sz="1100">
              <a:solidFill>
                <a:schemeClr val="dk1"/>
              </a:solidFill>
              <a:effectLst/>
              <a:latin typeface="+mn-lt"/>
              <a:ea typeface="+mn-ea"/>
              <a:cs typeface="+mn-cs"/>
            </a:rPr>
            <a:t>とならない</a:t>
          </a:r>
          <a:r>
            <a:rPr kumimoji="1" lang="ja-JP" altLang="ja-JP" sz="1100">
              <a:solidFill>
                <a:schemeClr val="dk1"/>
              </a:solidFill>
              <a:effectLst/>
              <a:latin typeface="+mn-lt"/>
              <a:ea typeface="+mn-ea"/>
              <a:cs typeface="+mn-cs"/>
            </a:rPr>
            <a:t>よう、特定健診受診率向上への取組みをはじめ、様々な方策を検討する必要がある。</a:t>
          </a:r>
          <a:endParaRPr lang="ja-JP" altLang="ja-JP" sz="1400">
            <a:effectLst/>
          </a:endParaRPr>
        </a:p>
        <a:p>
          <a:r>
            <a:rPr kumimoji="1" lang="ja-JP" altLang="ja-JP" sz="1100">
              <a:solidFill>
                <a:schemeClr val="dk1"/>
              </a:solidFill>
              <a:effectLst/>
              <a:latin typeface="+mn-lt"/>
              <a:ea typeface="+mn-ea"/>
              <a:cs typeface="+mn-cs"/>
            </a:rPr>
            <a:t>　水道事業会計及び下水道事業会計は、後年度において経年劣化した管路更新等の経費増大が見込まれるが、宜野湾市上下水道事業経営戦略に基づき計画的に事業を実施する。</a:t>
          </a:r>
          <a:endParaRPr lang="ja-JP" altLang="ja-JP" sz="1400">
            <a:effectLst/>
          </a:endParaRPr>
        </a:p>
        <a:p>
          <a:r>
            <a:rPr kumimoji="1" lang="ja-JP" altLang="ja-JP" sz="1100">
              <a:solidFill>
                <a:schemeClr val="dk1"/>
              </a:solidFill>
              <a:effectLst/>
              <a:latin typeface="+mn-lt"/>
              <a:ea typeface="+mn-ea"/>
              <a:cs typeface="+mn-cs"/>
            </a:rPr>
            <a:t>　その他の会計については、国民健康保険特別会計と同じく一般会計からの繰出金により収支の均衡が取れている状況ではあるが、独立採算が原則であることを踏まえ、経費節減と保険料などの財源の確保に努め、一般会計からの繰出金も必要最小限に留め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7" workbookViewId="0">
      <selection activeCell="AH24" sqref="AH24:AL24"/>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60546297</v>
      </c>
      <c r="BO4" s="358"/>
      <c r="BP4" s="358"/>
      <c r="BQ4" s="358"/>
      <c r="BR4" s="358"/>
      <c r="BS4" s="358"/>
      <c r="BT4" s="358"/>
      <c r="BU4" s="359"/>
      <c r="BV4" s="357">
        <v>56444435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5.2</v>
      </c>
      <c r="CU4" s="364"/>
      <c r="CV4" s="364"/>
      <c r="CW4" s="364"/>
      <c r="CX4" s="364"/>
      <c r="CY4" s="364"/>
      <c r="CZ4" s="364"/>
      <c r="DA4" s="365"/>
      <c r="DB4" s="363">
        <v>6.7</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59200887</v>
      </c>
      <c r="BO5" s="395"/>
      <c r="BP5" s="395"/>
      <c r="BQ5" s="395"/>
      <c r="BR5" s="395"/>
      <c r="BS5" s="395"/>
      <c r="BT5" s="395"/>
      <c r="BU5" s="396"/>
      <c r="BV5" s="394">
        <v>54640765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95.7</v>
      </c>
      <c r="CU5" s="392"/>
      <c r="CV5" s="392"/>
      <c r="CW5" s="392"/>
      <c r="CX5" s="392"/>
      <c r="CY5" s="392"/>
      <c r="CZ5" s="392"/>
      <c r="DA5" s="393"/>
      <c r="DB5" s="391">
        <v>93.4</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1345410</v>
      </c>
      <c r="BO6" s="395"/>
      <c r="BP6" s="395"/>
      <c r="BQ6" s="395"/>
      <c r="BR6" s="395"/>
      <c r="BS6" s="395"/>
      <c r="BT6" s="395"/>
      <c r="BU6" s="396"/>
      <c r="BV6" s="394">
        <v>1803670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v>
      </c>
      <c r="CU6" s="432"/>
      <c r="CV6" s="432"/>
      <c r="CW6" s="432"/>
      <c r="CX6" s="432"/>
      <c r="CY6" s="432"/>
      <c r="CZ6" s="432"/>
      <c r="DA6" s="433"/>
      <c r="DB6" s="431">
        <v>94.2</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141801</v>
      </c>
      <c r="BO7" s="395"/>
      <c r="BP7" s="395"/>
      <c r="BQ7" s="395"/>
      <c r="BR7" s="395"/>
      <c r="BS7" s="395"/>
      <c r="BT7" s="395"/>
      <c r="BU7" s="396"/>
      <c r="BV7" s="394">
        <v>329575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23032753</v>
      </c>
      <c r="CU7" s="395"/>
      <c r="CV7" s="395"/>
      <c r="CW7" s="395"/>
      <c r="CX7" s="395"/>
      <c r="CY7" s="395"/>
      <c r="CZ7" s="395"/>
      <c r="DA7" s="396"/>
      <c r="DB7" s="394">
        <v>21839313</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1203609</v>
      </c>
      <c r="BO8" s="395"/>
      <c r="BP8" s="395"/>
      <c r="BQ8" s="395"/>
      <c r="BR8" s="395"/>
      <c r="BS8" s="395"/>
      <c r="BT8" s="395"/>
      <c r="BU8" s="396"/>
      <c r="BV8" s="394">
        <v>1474095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0.67</v>
      </c>
      <c r="CU8" s="435"/>
      <c r="CV8" s="435"/>
      <c r="CW8" s="435"/>
      <c r="CX8" s="435"/>
      <c r="CY8" s="435"/>
      <c r="CZ8" s="435"/>
      <c r="DA8" s="436"/>
      <c r="DB8" s="434">
        <v>0.65</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100125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-270486</v>
      </c>
      <c r="BO9" s="395"/>
      <c r="BP9" s="395"/>
      <c r="BQ9" s="395"/>
      <c r="BR9" s="395"/>
      <c r="BS9" s="395"/>
      <c r="BT9" s="395"/>
      <c r="BU9" s="396"/>
      <c r="BV9" s="394">
        <v>-261617</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8.9</v>
      </c>
      <c r="CU9" s="392"/>
      <c r="CV9" s="392"/>
      <c r="CW9" s="392"/>
      <c r="CX9" s="392"/>
      <c r="CY9" s="392"/>
      <c r="CZ9" s="392"/>
      <c r="DA9" s="393"/>
      <c r="DB9" s="391">
        <v>9.3000000000000007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96243</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730000</v>
      </c>
      <c r="BO10" s="395"/>
      <c r="BP10" s="395"/>
      <c r="BQ10" s="395"/>
      <c r="BR10" s="395"/>
      <c r="BS10" s="395"/>
      <c r="BT10" s="395"/>
      <c r="BU10" s="396"/>
      <c r="BV10" s="394">
        <v>878001</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100443</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740000</v>
      </c>
      <c r="BO12" s="395"/>
      <c r="BP12" s="395"/>
      <c r="BQ12" s="395"/>
      <c r="BR12" s="395"/>
      <c r="BS12" s="395"/>
      <c r="BT12" s="395"/>
      <c r="BU12" s="396"/>
      <c r="BV12" s="394">
        <v>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129</v>
      </c>
      <c r="N13" s="486"/>
      <c r="O13" s="486"/>
      <c r="P13" s="486"/>
      <c r="Q13" s="487"/>
      <c r="R13" s="478">
        <v>98338</v>
      </c>
      <c r="S13" s="479"/>
      <c r="T13" s="479"/>
      <c r="U13" s="479"/>
      <c r="V13" s="480"/>
      <c r="W13" s="410" t="s">
        <v>130</v>
      </c>
      <c r="X13" s="411"/>
      <c r="Y13" s="411"/>
      <c r="Z13" s="411"/>
      <c r="AA13" s="411"/>
      <c r="AB13" s="401"/>
      <c r="AC13" s="445">
        <v>264</v>
      </c>
      <c r="AD13" s="446"/>
      <c r="AE13" s="446"/>
      <c r="AF13" s="446"/>
      <c r="AG13" s="488"/>
      <c r="AH13" s="445">
        <v>267</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-280486</v>
      </c>
      <c r="BO13" s="395"/>
      <c r="BP13" s="395"/>
      <c r="BQ13" s="395"/>
      <c r="BR13" s="395"/>
      <c r="BS13" s="395"/>
      <c r="BT13" s="395"/>
      <c r="BU13" s="396"/>
      <c r="BV13" s="394">
        <v>616384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6.3</v>
      </c>
      <c r="CU13" s="392"/>
      <c r="CV13" s="392"/>
      <c r="CW13" s="392"/>
      <c r="CX13" s="392"/>
      <c r="CY13" s="392"/>
      <c r="CZ13" s="392"/>
      <c r="DA13" s="393"/>
      <c r="DB13" s="391">
        <v>6.4</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100322</v>
      </c>
      <c r="S14" s="479"/>
      <c r="T14" s="479"/>
      <c r="U14" s="479"/>
      <c r="V14" s="480"/>
      <c r="W14" s="384"/>
      <c r="X14" s="385"/>
      <c r="Y14" s="385"/>
      <c r="Z14" s="385"/>
      <c r="AA14" s="385"/>
      <c r="AB14" s="374"/>
      <c r="AC14" s="481">
        <v>0.8</v>
      </c>
      <c r="AD14" s="482"/>
      <c r="AE14" s="482"/>
      <c r="AF14" s="482"/>
      <c r="AG14" s="483"/>
      <c r="AH14" s="481">
        <v>0.8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21.3</v>
      </c>
      <c r="CU14" s="493"/>
      <c r="CV14" s="493"/>
      <c r="CW14" s="493"/>
      <c r="CX14" s="493"/>
      <c r="CY14" s="493"/>
      <c r="CZ14" s="493"/>
      <c r="DA14" s="494"/>
      <c r="DB14" s="492">
        <v>20.100000000000001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129</v>
      </c>
      <c r="N15" s="486"/>
      <c r="O15" s="486"/>
      <c r="P15" s="486"/>
      <c r="Q15" s="487"/>
      <c r="R15" s="478">
        <v>98516</v>
      </c>
      <c r="S15" s="479"/>
      <c r="T15" s="479"/>
      <c r="U15" s="479"/>
      <c r="V15" s="480"/>
      <c r="W15" s="410" t="s">
        <v>137</v>
      </c>
      <c r="X15" s="411"/>
      <c r="Y15" s="411"/>
      <c r="Z15" s="411"/>
      <c r="AA15" s="411"/>
      <c r="AB15" s="401"/>
      <c r="AC15" s="445">
        <v>4906</v>
      </c>
      <c r="AD15" s="446"/>
      <c r="AE15" s="446"/>
      <c r="AF15" s="446"/>
      <c r="AG15" s="488"/>
      <c r="AH15" s="445">
        <v>4964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13665883</v>
      </c>
      <c r="BO15" s="358"/>
      <c r="BP15" s="358"/>
      <c r="BQ15" s="358"/>
      <c r="BR15" s="358"/>
      <c r="BS15" s="358"/>
      <c r="BT15" s="358"/>
      <c r="BU15" s="359"/>
      <c r="BV15" s="357">
        <v>11987549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14.2</v>
      </c>
      <c r="AD16" s="482"/>
      <c r="AE16" s="482"/>
      <c r="AF16" s="482"/>
      <c r="AG16" s="483"/>
      <c r="AH16" s="481">
        <v>14.6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19178107</v>
      </c>
      <c r="BO16" s="395"/>
      <c r="BP16" s="395"/>
      <c r="BQ16" s="395"/>
      <c r="BR16" s="395"/>
      <c r="BS16" s="395"/>
      <c r="BT16" s="395"/>
      <c r="BU16" s="396"/>
      <c r="BV16" s="394">
        <v>18360739</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29268</v>
      </c>
      <c r="AD17" s="446"/>
      <c r="AE17" s="446"/>
      <c r="AF17" s="446"/>
      <c r="AG17" s="488"/>
      <c r="AH17" s="445">
        <v>28864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17442886</v>
      </c>
      <c r="BO17" s="395"/>
      <c r="BP17" s="395"/>
      <c r="BQ17" s="395"/>
      <c r="BR17" s="395"/>
      <c r="BS17" s="395"/>
      <c r="BT17" s="395"/>
      <c r="BU17" s="396"/>
      <c r="BV17" s="394">
        <v>15228622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9" t="s">
        <v>147</v>
      </c>
      <c r="C18" s="437"/>
      <c r="D18" s="437"/>
      <c r="E18" s="520"/>
      <c r="F18" s="520"/>
      <c r="G18" s="520"/>
      <c r="H18" s="520"/>
      <c r="I18" s="520"/>
      <c r="J18" s="520"/>
      <c r="K18" s="520"/>
      <c r="L18" s="521">
        <v>19.8</v>
      </c>
      <c r="M18" s="521"/>
      <c r="N18" s="521"/>
      <c r="O18" s="521"/>
      <c r="P18" s="521"/>
      <c r="Q18" s="521"/>
      <c r="R18" s="522"/>
      <c r="S18" s="522"/>
      <c r="T18" s="522"/>
      <c r="U18" s="522"/>
      <c r="V18" s="523"/>
      <c r="W18" s="412"/>
      <c r="X18" s="413"/>
      <c r="Y18" s="413"/>
      <c r="Z18" s="413"/>
      <c r="AA18" s="413"/>
      <c r="AB18" s="404"/>
      <c r="AC18" s="524">
        <v>85</v>
      </c>
      <c r="AD18" s="525"/>
      <c r="AE18" s="525"/>
      <c r="AF18" s="525"/>
      <c r="AG18" s="526"/>
      <c r="AH18" s="524">
        <v>84.7</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23463073</v>
      </c>
      <c r="BO18" s="395"/>
      <c r="BP18" s="395"/>
      <c r="BQ18" s="395"/>
      <c r="BR18" s="395"/>
      <c r="BS18" s="395"/>
      <c r="BT18" s="395"/>
      <c r="BU18" s="396"/>
      <c r="BV18" s="394">
        <v>22435381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9" t="s">
        <v>149</v>
      </c>
      <c r="C19" s="437"/>
      <c r="D19" s="437"/>
      <c r="E19" s="520"/>
      <c r="F19" s="520"/>
      <c r="G19" s="520"/>
      <c r="H19" s="520"/>
      <c r="I19" s="520"/>
      <c r="J19" s="520"/>
      <c r="K19" s="520"/>
      <c r="L19" s="528">
        <v>5057</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30777208</v>
      </c>
      <c r="BO19" s="395"/>
      <c r="BP19" s="395"/>
      <c r="BQ19" s="395"/>
      <c r="BR19" s="395"/>
      <c r="BS19" s="395"/>
      <c r="BT19" s="395"/>
      <c r="BU19" s="396"/>
      <c r="BV19" s="394">
        <v>29922727</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9" t="s">
        <v>151</v>
      </c>
      <c r="C20" s="437"/>
      <c r="D20" s="437"/>
      <c r="E20" s="520"/>
      <c r="F20" s="520"/>
      <c r="G20" s="520"/>
      <c r="H20" s="520"/>
      <c r="I20" s="520"/>
      <c r="J20" s="520"/>
      <c r="K20" s="520"/>
      <c r="L20" s="528">
        <v>44163</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28866055</v>
      </c>
      <c r="BO22" s="358"/>
      <c r="BP22" s="358"/>
      <c r="BQ22" s="358"/>
      <c r="BR22" s="358"/>
      <c r="BS22" s="358"/>
      <c r="BT22" s="358"/>
      <c r="BU22" s="359"/>
      <c r="BV22" s="357">
        <v>29072356</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25000618</v>
      </c>
      <c r="BO23" s="395"/>
      <c r="BP23" s="395"/>
      <c r="BQ23" s="395"/>
      <c r="BR23" s="395"/>
      <c r="BS23" s="395"/>
      <c r="BT23" s="395"/>
      <c r="BU23" s="396"/>
      <c r="BV23" s="394">
        <v>24991743</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9010</v>
      </c>
      <c r="R24" s="446"/>
      <c r="S24" s="446"/>
      <c r="T24" s="446"/>
      <c r="U24" s="446"/>
      <c r="V24" s="488"/>
      <c r="W24" s="540"/>
      <c r="X24" s="541"/>
      <c r="Y24" s="542"/>
      <c r="Z24" s="444" t="s">
        <v>162</v>
      </c>
      <c r="AA24" s="424"/>
      <c r="AB24" s="424"/>
      <c r="AC24" s="424"/>
      <c r="AD24" s="424"/>
      <c r="AE24" s="424"/>
      <c r="AF24" s="424"/>
      <c r="AG24" s="425"/>
      <c r="AH24" s="445">
        <v>646</v>
      </c>
      <c r="AI24" s="446"/>
      <c r="AJ24" s="446"/>
      <c r="AK24" s="446"/>
      <c r="AL24" s="488"/>
      <c r="AM24" s="445">
        <v>1948982</v>
      </c>
      <c r="AN24" s="446"/>
      <c r="AO24" s="446"/>
      <c r="AP24" s="446"/>
      <c r="AQ24" s="446"/>
      <c r="AR24" s="488"/>
      <c r="AS24" s="445">
        <v>3017</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17317042</v>
      </c>
      <c r="BO24" s="395"/>
      <c r="BP24" s="395"/>
      <c r="BQ24" s="395"/>
      <c r="BR24" s="395"/>
      <c r="BS24" s="395"/>
      <c r="BT24" s="395"/>
      <c r="BU24" s="396"/>
      <c r="BV24" s="394">
        <v>16373146</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7420</v>
      </c>
      <c r="R25" s="446"/>
      <c r="S25" s="446"/>
      <c r="T25" s="446"/>
      <c r="U25" s="446"/>
      <c r="V25" s="488"/>
      <c r="W25" s="540"/>
      <c r="X25" s="541"/>
      <c r="Y25" s="542"/>
      <c r="Z25" s="444" t="s">
        <v>165</v>
      </c>
      <c r="AA25" s="424"/>
      <c r="AB25" s="424"/>
      <c r="AC25" s="424"/>
      <c r="AD25" s="424"/>
      <c r="AE25" s="424"/>
      <c r="AF25" s="424"/>
      <c r="AG25" s="425"/>
      <c r="AH25" s="445">
        <v>99</v>
      </c>
      <c r="AI25" s="446"/>
      <c r="AJ25" s="446"/>
      <c r="AK25" s="446"/>
      <c r="AL25" s="488"/>
      <c r="AM25" s="445">
        <v>283536</v>
      </c>
      <c r="AN25" s="446"/>
      <c r="AO25" s="446"/>
      <c r="AP25" s="446"/>
      <c r="AQ25" s="446"/>
      <c r="AR25" s="488"/>
      <c r="AS25" s="445">
        <v>2864</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9298806</v>
      </c>
      <c r="BO25" s="358"/>
      <c r="BP25" s="358"/>
      <c r="BQ25" s="358"/>
      <c r="BR25" s="358"/>
      <c r="BS25" s="358"/>
      <c r="BT25" s="358"/>
      <c r="BU25" s="359"/>
      <c r="BV25" s="357">
        <v>7908732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6720</v>
      </c>
      <c r="R26" s="446"/>
      <c r="S26" s="446"/>
      <c r="T26" s="446"/>
      <c r="U26" s="446"/>
      <c r="V26" s="488"/>
      <c r="W26" s="540"/>
      <c r="X26" s="541"/>
      <c r="Y26" s="542"/>
      <c r="Z26" s="444" t="s">
        <v>168</v>
      </c>
      <c r="AA26" s="546"/>
      <c r="AB26" s="546"/>
      <c r="AC26" s="546"/>
      <c r="AD26" s="546"/>
      <c r="AE26" s="546"/>
      <c r="AF26" s="546"/>
      <c r="AG26" s="547"/>
      <c r="AH26" s="445">
        <v>6</v>
      </c>
      <c r="AI26" s="446"/>
      <c r="AJ26" s="446"/>
      <c r="AK26" s="446"/>
      <c r="AL26" s="488"/>
      <c r="AM26" s="445">
        <v>21462</v>
      </c>
      <c r="AN26" s="446"/>
      <c r="AO26" s="446"/>
      <c r="AP26" s="446"/>
      <c r="AQ26" s="446"/>
      <c r="AR26" s="488"/>
      <c r="AS26" s="445">
        <v>3577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4790</v>
      </c>
      <c r="R27" s="446"/>
      <c r="S27" s="446"/>
      <c r="T27" s="446"/>
      <c r="U27" s="446"/>
      <c r="V27" s="488"/>
      <c r="W27" s="540"/>
      <c r="X27" s="541"/>
      <c r="Y27" s="542"/>
      <c r="Z27" s="444" t="s">
        <v>171</v>
      </c>
      <c r="AA27" s="424"/>
      <c r="AB27" s="424"/>
      <c r="AC27" s="424"/>
      <c r="AD27" s="424"/>
      <c r="AE27" s="424"/>
      <c r="AF27" s="424"/>
      <c r="AG27" s="425"/>
      <c r="AH27" s="445">
        <v>37</v>
      </c>
      <c r="AI27" s="446"/>
      <c r="AJ27" s="446"/>
      <c r="AK27" s="446"/>
      <c r="AL27" s="488"/>
      <c r="AM27" s="445">
        <v>131853</v>
      </c>
      <c r="AN27" s="446"/>
      <c r="AO27" s="446"/>
      <c r="AP27" s="446"/>
      <c r="AQ27" s="446"/>
      <c r="AR27" s="488"/>
      <c r="AS27" s="445">
        <v>3564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6" t="s">
        <v>121</v>
      </c>
      <c r="BO27" s="517"/>
      <c r="BP27" s="517"/>
      <c r="BQ27" s="517"/>
      <c r="BR27" s="517"/>
      <c r="BS27" s="517"/>
      <c r="BT27" s="517"/>
      <c r="BU27" s="518"/>
      <c r="BV27" s="516" t="s">
        <v>121</v>
      </c>
      <c r="BW27" s="517"/>
      <c r="BX27" s="517"/>
      <c r="BY27" s="517"/>
      <c r="BZ27" s="517"/>
      <c r="CA27" s="517"/>
      <c r="CB27" s="517"/>
      <c r="CC27" s="518"/>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4260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5307817</v>
      </c>
      <c r="BO28" s="358"/>
      <c r="BP28" s="358"/>
      <c r="BQ28" s="358"/>
      <c r="BR28" s="358"/>
      <c r="BS28" s="358"/>
      <c r="BT28" s="358"/>
      <c r="BU28" s="359"/>
      <c r="BV28" s="357">
        <v>5317817</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24</v>
      </c>
      <c r="M29" s="446"/>
      <c r="N29" s="446"/>
      <c r="O29" s="446"/>
      <c r="P29" s="488"/>
      <c r="Q29" s="445">
        <v>4000</v>
      </c>
      <c r="R29" s="446"/>
      <c r="S29" s="446"/>
      <c r="T29" s="446"/>
      <c r="U29" s="446"/>
      <c r="V29" s="488"/>
      <c r="W29" s="543"/>
      <c r="X29" s="544"/>
      <c r="Y29" s="545"/>
      <c r="Z29" s="444" t="s">
        <v>177</v>
      </c>
      <c r="AA29" s="424"/>
      <c r="AB29" s="424"/>
      <c r="AC29" s="424"/>
      <c r="AD29" s="424"/>
      <c r="AE29" s="424"/>
      <c r="AF29" s="424"/>
      <c r="AG29" s="425"/>
      <c r="AH29" s="445">
        <v>683</v>
      </c>
      <c r="AI29" s="446"/>
      <c r="AJ29" s="446"/>
      <c r="AK29" s="446"/>
      <c r="AL29" s="488"/>
      <c r="AM29" s="445">
        <v>2080835</v>
      </c>
      <c r="AN29" s="446"/>
      <c r="AO29" s="446"/>
      <c r="AP29" s="446"/>
      <c r="AQ29" s="446"/>
      <c r="AR29" s="488"/>
      <c r="AS29" s="445">
        <v>3047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747276</v>
      </c>
      <c r="BO29" s="395"/>
      <c r="BP29" s="395"/>
      <c r="BQ29" s="395"/>
      <c r="BR29" s="395"/>
      <c r="BS29" s="395"/>
      <c r="BT29" s="395"/>
      <c r="BU29" s="396"/>
      <c r="BV29" s="394">
        <v>672696</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4">
        <v>95.3</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3934050</v>
      </c>
      <c r="BO30" s="517"/>
      <c r="BP30" s="517"/>
      <c r="BQ30" s="517"/>
      <c r="BR30" s="517"/>
      <c r="BS30" s="517"/>
      <c r="BT30" s="517"/>
      <c r="BU30" s="518"/>
      <c r="BV30" s="516">
        <v>5435442</v>
      </c>
      <c r="BW30" s="517"/>
      <c r="BX30" s="517"/>
      <c r="BY30" s="517"/>
      <c r="BZ30" s="517"/>
      <c r="CA30" s="517"/>
      <c r="CB30" s="517"/>
      <c r="CC30" s="518"/>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5</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倉浜衛生施設組合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宜野湾市土地開発公社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宇地泊第二土地区画整理事業特別会計</v>
      </c>
      <c r="F35" s="585"/>
      <c r="G35" s="585"/>
      <c r="H35" s="585"/>
      <c r="I35" s="585"/>
      <c r="J35" s="585"/>
      <c r="K35" s="585"/>
      <c r="L35" s="585"/>
      <c r="M35" s="585"/>
      <c r="N35" s="585"/>
      <c r="O35" s="585"/>
      <c r="P35" s="585"/>
      <c r="Q35" s="585"/>
      <c r="R35" s="585"/>
      <c r="S35" s="585"/>
      <c r="T35" s="163"/>
      <c r="U35" s="584">
        <f>IF(W35="","",U34+1)</f>
        <v>6</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沖縄県市町村自治会館管理組合</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株式会社ティ・エム・オ普天間</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f>IF(E36="","",C35+1)</f>
        <v>3</v>
      </c>
      <c r="D36" s="584"/>
      <c r="E36" s="585" t="str">
        <f>IF('各会計、関係団体の財政状況及び健全化判断比率'!B9="","",'各会計、関係団体の財政状況及び健全化判断比率'!B9)</f>
        <v>佐真下第二土地区画整理事業特別会計</v>
      </c>
      <c r="F36" s="585"/>
      <c r="G36" s="585"/>
      <c r="H36" s="585"/>
      <c r="I36" s="585"/>
      <c r="J36" s="585"/>
      <c r="K36" s="585"/>
      <c r="L36" s="585"/>
      <c r="M36" s="585"/>
      <c r="N36" s="585"/>
      <c r="O36" s="585"/>
      <c r="P36" s="585"/>
      <c r="Q36" s="585"/>
      <c r="R36" s="585"/>
      <c r="S36" s="585"/>
      <c r="T36" s="163"/>
      <c r="U36" s="584">
        <f t="shared" ref="U36:U43" si="4">IF(W36="","",U35+1)</f>
        <v>7</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沖縄県市町村総合事務組合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f>IF(E37="","",C36+1)</f>
        <v>4</v>
      </c>
      <c r="D37" s="584"/>
      <c r="E37" s="585" t="str">
        <f>IF('各会計、関係団体の財政状況及び健全化判断比率'!B10="","",'各会計、関係団体の財政状況及び健全化判断比率'!B10)</f>
        <v>西普天間住宅地区土地区画整理事業特別会計</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中部広域市町村圏事務組合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中部広域特別会計（ふるさと市町村圏基金）</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沖縄県後期高齢者医療広域連合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沖縄県後期高齢者医療広域連合（事業勘定）</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YAHdKYoqTo3DQEmckzgIIXz02vdb4hHknRGpQa/vpKwO53oqpcTvkxPBwpBR1GhpjlXW3hc5zKdKw73zQdRyVw==" saltValue="80Jc+hWjCEVGhVBWtEPKD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3" zoomScaleSheetLayoutView="100" workbookViewId="0">
      <selection activeCell="C32" sqref="C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533</v>
      </c>
      <c r="D34" s="1136"/>
      <c r="E34" s="1137"/>
      <c r="F34" s="32">
        <v>14.58</v>
      </c>
      <c r="G34" s="33">
        <v>13.66</v>
      </c>
      <c r="H34" s="33">
        <v>14.79</v>
      </c>
      <c r="I34" s="33">
        <v>14.42</v>
      </c>
      <c r="J34" s="34">
        <v>13.64</v>
      </c>
      <c r="K34" s="22"/>
      <c r="L34" s="22"/>
      <c r="M34" s="22"/>
      <c r="N34" s="22"/>
      <c r="O34" s="22"/>
      <c r="P34" s="22"/>
    </row>
    <row r="35" spans="1:16" ht="39" customHeight="1" x14ac:dyDescent="0.15">
      <c r="A35" s="22"/>
      <c r="B35" s="35"/>
      <c r="C35" s="1132" t="s">
        <v>534</v>
      </c>
      <c r="D35" s="1132"/>
      <c r="E35" s="1133"/>
      <c r="F35" s="36">
        <v>7.15</v>
      </c>
      <c r="G35" s="37">
        <v>6.54</v>
      </c>
      <c r="H35" s="37">
        <v>8.08</v>
      </c>
      <c r="I35" s="37">
        <v>6.65</v>
      </c>
      <c r="J35" s="38">
        <v>5.21</v>
      </c>
      <c r="K35" s="22"/>
      <c r="L35" s="22"/>
      <c r="M35" s="22"/>
      <c r="N35" s="22"/>
      <c r="O35" s="22"/>
      <c r="P35" s="22"/>
    </row>
    <row r="36" spans="1:16" ht="39" customHeight="1" x14ac:dyDescent="0.15">
      <c r="A36" s="22"/>
      <c r="B36" s="35"/>
      <c r="C36" s="1132" t="s">
        <v>535</v>
      </c>
      <c r="D36" s="1132"/>
      <c r="E36" s="1133"/>
      <c r="F36" s="36">
        <v>2.67</v>
      </c>
      <c r="G36" s="37">
        <v>2.59</v>
      </c>
      <c r="H36" s="37">
        <v>2</v>
      </c>
      <c r="I36" s="37">
        <v>1.55</v>
      </c>
      <c r="J36" s="38">
        <v>1.34</v>
      </c>
      <c r="K36" s="22"/>
      <c r="L36" s="22"/>
      <c r="M36" s="22"/>
      <c r="N36" s="22"/>
      <c r="O36" s="22"/>
      <c r="P36" s="22"/>
    </row>
    <row r="37" spans="1:16" ht="39" customHeight="1" x14ac:dyDescent="0.15">
      <c r="A37" s="22"/>
      <c r="B37" s="35"/>
      <c r="C37" s="1132" t="s">
        <v>536</v>
      </c>
      <c r="D37" s="1132"/>
      <c r="E37" s="1133"/>
      <c r="F37" s="36">
        <v>0.31</v>
      </c>
      <c r="G37" s="37">
        <v>1.01</v>
      </c>
      <c r="H37" s="37">
        <v>1.56</v>
      </c>
      <c r="I37" s="37">
        <v>1.31</v>
      </c>
      <c r="J37" s="38">
        <v>0.38</v>
      </c>
      <c r="K37" s="22"/>
      <c r="L37" s="22"/>
      <c r="M37" s="22"/>
      <c r="N37" s="22"/>
      <c r="O37" s="22"/>
      <c r="P37" s="22"/>
    </row>
    <row r="38" spans="1:16" ht="39" customHeight="1" x14ac:dyDescent="0.15">
      <c r="A38" s="22"/>
      <c r="B38" s="35"/>
      <c r="C38" s="1132" t="s">
        <v>537</v>
      </c>
      <c r="D38" s="1132"/>
      <c r="E38" s="1133"/>
      <c r="F38" s="36">
        <v>0.17</v>
      </c>
      <c r="G38" s="37">
        <v>0.15</v>
      </c>
      <c r="H38" s="37">
        <v>0.17</v>
      </c>
      <c r="I38" s="37">
        <v>0.18</v>
      </c>
      <c r="J38" s="38">
        <v>0.27</v>
      </c>
      <c r="K38" s="22"/>
      <c r="L38" s="22"/>
      <c r="M38" s="22"/>
      <c r="N38" s="22"/>
      <c r="O38" s="22"/>
      <c r="P38" s="22"/>
    </row>
    <row r="39" spans="1:16" ht="39" customHeight="1" x14ac:dyDescent="0.15">
      <c r="A39" s="22"/>
      <c r="B39" s="35"/>
      <c r="C39" s="1132" t="s">
        <v>538</v>
      </c>
      <c r="D39" s="1132"/>
      <c r="E39" s="1133"/>
      <c r="F39" s="36" t="s">
        <v>539</v>
      </c>
      <c r="G39" s="37" t="s">
        <v>540</v>
      </c>
      <c r="H39" s="37" t="s">
        <v>541</v>
      </c>
      <c r="I39" s="37" t="s">
        <v>542</v>
      </c>
      <c r="J39" s="38">
        <v>0.09</v>
      </c>
      <c r="K39" s="22"/>
      <c r="L39" s="22"/>
      <c r="M39" s="22"/>
      <c r="N39" s="22"/>
      <c r="O39" s="22"/>
      <c r="P39" s="22"/>
    </row>
    <row r="40" spans="1:16" ht="39" customHeight="1" x14ac:dyDescent="0.15">
      <c r="A40" s="22"/>
      <c r="B40" s="35"/>
      <c r="C40" s="1132" t="s">
        <v>543</v>
      </c>
      <c r="D40" s="1132"/>
      <c r="E40" s="1133"/>
      <c r="F40" s="36">
        <v>0</v>
      </c>
      <c r="G40" s="37">
        <v>0.15</v>
      </c>
      <c r="H40" s="37">
        <v>0.2</v>
      </c>
      <c r="I40" s="37">
        <v>0.02</v>
      </c>
      <c r="J40" s="38">
        <v>0.06</v>
      </c>
      <c r="K40" s="22"/>
      <c r="L40" s="22"/>
      <c r="M40" s="22"/>
      <c r="N40" s="22"/>
      <c r="O40" s="22"/>
      <c r="P40" s="22"/>
    </row>
    <row r="41" spans="1:16" ht="39" customHeight="1" x14ac:dyDescent="0.15">
      <c r="A41" s="22"/>
      <c r="B41" s="35"/>
      <c r="C41" s="1132" t="s">
        <v>544</v>
      </c>
      <c r="D41" s="1132"/>
      <c r="E41" s="1133"/>
      <c r="F41" s="36">
        <v>0</v>
      </c>
      <c r="G41" s="37">
        <v>0.36</v>
      </c>
      <c r="H41" s="37">
        <v>0.01</v>
      </c>
      <c r="I41" s="37">
        <v>0.06</v>
      </c>
      <c r="J41" s="38">
        <v>0.03</v>
      </c>
      <c r="K41" s="22"/>
      <c r="L41" s="22"/>
      <c r="M41" s="22"/>
      <c r="N41" s="22"/>
      <c r="O41" s="22"/>
      <c r="P41" s="22"/>
    </row>
    <row r="42" spans="1:16" ht="39" customHeight="1" x14ac:dyDescent="0.15">
      <c r="A42" s="22"/>
      <c r="B42" s="39"/>
      <c r="C42" s="1132" t="s">
        <v>545</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546</v>
      </c>
      <c r="D43" s="1134"/>
      <c r="E43" s="1135"/>
      <c r="F43" s="41">
        <v>0</v>
      </c>
      <c r="G43" s="42">
        <v>0.03</v>
      </c>
      <c r="H43" s="42">
        <v>0</v>
      </c>
      <c r="I43" s="42">
        <v>0.02</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0repFkxBQuXmdvD/ZbZpXOkQ7isPgYd4qyLPEdEyvuxlsg6Xc6uAb5+fUHTmi1ckDMTr8URPDJRt/P0MQGDdw==" saltValue="DO2q2kXaBk4bPzZwLaWW9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D41" zoomScaleSheetLayoutView="55" workbookViewId="0">
      <selection activeCell="H56" sqref="H5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2829</v>
      </c>
      <c r="L45" s="58">
        <v>2821</v>
      </c>
      <c r="M45" s="58">
        <v>2806</v>
      </c>
      <c r="N45" s="58">
        <v>2832</v>
      </c>
      <c r="O45" s="59">
        <v>2785</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15">
      <c r="A48" s="46"/>
      <c r="B48" s="1140"/>
      <c r="C48" s="1141"/>
      <c r="D48" s="60"/>
      <c r="E48" s="1146" t="s">
        <v>13</v>
      </c>
      <c r="F48" s="1146"/>
      <c r="G48" s="1146"/>
      <c r="H48" s="1146"/>
      <c r="I48" s="1146"/>
      <c r="J48" s="1147"/>
      <c r="K48" s="61">
        <v>173</v>
      </c>
      <c r="L48" s="62">
        <v>155</v>
      </c>
      <c r="M48" s="62">
        <v>136</v>
      </c>
      <c r="N48" s="62">
        <v>143</v>
      </c>
      <c r="O48" s="63">
        <v>182</v>
      </c>
      <c r="P48" s="46"/>
      <c r="Q48" s="46"/>
      <c r="R48" s="46"/>
      <c r="S48" s="46"/>
      <c r="T48" s="46"/>
      <c r="U48" s="46"/>
    </row>
    <row r="49" spans="1:21" ht="30.75" customHeight="1" x14ac:dyDescent="0.15">
      <c r="A49" s="46"/>
      <c r="B49" s="1140"/>
      <c r="C49" s="1141"/>
      <c r="D49" s="60"/>
      <c r="E49" s="1146" t="s">
        <v>14</v>
      </c>
      <c r="F49" s="1146"/>
      <c r="G49" s="1146"/>
      <c r="H49" s="1146"/>
      <c r="I49" s="1146"/>
      <c r="J49" s="1147"/>
      <c r="K49" s="61">
        <v>104</v>
      </c>
      <c r="L49" s="62">
        <v>104</v>
      </c>
      <c r="M49" s="62">
        <v>98</v>
      </c>
      <c r="N49" s="62">
        <v>91</v>
      </c>
      <c r="O49" s="63">
        <v>63</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489</v>
      </c>
      <c r="L50" s="62" t="s">
        <v>489</v>
      </c>
      <c r="M50" s="62" t="s">
        <v>489</v>
      </c>
      <c r="N50" s="62" t="s">
        <v>489</v>
      </c>
      <c r="O50" s="63" t="s">
        <v>489</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489</v>
      </c>
      <c r="L51" s="62">
        <v>0</v>
      </c>
      <c r="M51" s="62">
        <v>0</v>
      </c>
      <c r="N51" s="62">
        <v>0</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1840</v>
      </c>
      <c r="L52" s="62">
        <v>1827</v>
      </c>
      <c r="M52" s="62">
        <v>1795</v>
      </c>
      <c r="N52" s="62">
        <v>1725</v>
      </c>
      <c r="O52" s="63">
        <v>1738</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1266</v>
      </c>
      <c r="L53" s="67">
        <v>1253</v>
      </c>
      <c r="M53" s="67">
        <v>1245</v>
      </c>
      <c r="N53" s="67">
        <v>1341</v>
      </c>
      <c r="O53" s="68">
        <v>1292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J2dmGiGjsHHjlksvTz5OCLBu6TJ7KsCVJrfEtLUg3JRIDSEsNL5jPGlFhpLwbtPaAfwyqGyrjHQlmF2SxPvtw==" saltValue="9RaE5mVgRp8D4DcShTOMa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3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30">
        <v>30127</v>
      </c>
      <c r="J41" s="331">
        <v>30379</v>
      </c>
      <c r="K41" s="331">
        <v>30166</v>
      </c>
      <c r="L41" s="331">
        <v>29072</v>
      </c>
      <c r="M41" s="332">
        <v>28866</v>
      </c>
    </row>
    <row r="42" spans="2:13" ht="27.75" customHeight="1" x14ac:dyDescent="0.15">
      <c r="B42" s="1171"/>
      <c r="C42" s="1172"/>
      <c r="D42" s="104"/>
      <c r="E42" s="1177" t="s">
        <v>32</v>
      </c>
      <c r="F42" s="1177"/>
      <c r="G42" s="1177"/>
      <c r="H42" s="1178"/>
      <c r="I42" s="333" t="s">
        <v>489</v>
      </c>
      <c r="J42" s="334" t="s">
        <v>489</v>
      </c>
      <c r="K42" s="334" t="s">
        <v>489</v>
      </c>
      <c r="L42" s="334" t="s">
        <v>489</v>
      </c>
      <c r="M42" s="335" t="s">
        <v>489</v>
      </c>
    </row>
    <row r="43" spans="2:13" ht="27.75" customHeight="1" x14ac:dyDescent="0.15">
      <c r="B43" s="1171"/>
      <c r="C43" s="1172"/>
      <c r="D43" s="104"/>
      <c r="E43" s="1177" t="s">
        <v>33</v>
      </c>
      <c r="F43" s="1177"/>
      <c r="G43" s="1177"/>
      <c r="H43" s="1178"/>
      <c r="I43" s="333">
        <v>2643</v>
      </c>
      <c r="J43" s="334">
        <v>1674</v>
      </c>
      <c r="K43" s="334">
        <v>682</v>
      </c>
      <c r="L43" s="334">
        <v>643</v>
      </c>
      <c r="M43" s="335">
        <v>653</v>
      </c>
    </row>
    <row r="44" spans="2:13" ht="27.75" customHeight="1" x14ac:dyDescent="0.15">
      <c r="B44" s="1171"/>
      <c r="C44" s="1172"/>
      <c r="D44" s="104"/>
      <c r="E44" s="1177" t="s">
        <v>34</v>
      </c>
      <c r="F44" s="1177"/>
      <c r="G44" s="1177"/>
      <c r="H44" s="1178"/>
      <c r="I44" s="333">
        <v>344</v>
      </c>
      <c r="J44" s="334">
        <v>783</v>
      </c>
      <c r="K44" s="334">
        <v>879</v>
      </c>
      <c r="L44" s="334">
        <v>819</v>
      </c>
      <c r="M44" s="335">
        <v>893</v>
      </c>
    </row>
    <row r="45" spans="2:13" ht="27.75" customHeight="1" x14ac:dyDescent="0.15">
      <c r="B45" s="1171"/>
      <c r="C45" s="1172"/>
      <c r="D45" s="104"/>
      <c r="E45" s="1177" t="s">
        <v>35</v>
      </c>
      <c r="F45" s="1177"/>
      <c r="G45" s="1177"/>
      <c r="H45" s="1178"/>
      <c r="I45" s="333">
        <v>3734</v>
      </c>
      <c r="J45" s="334">
        <v>3917</v>
      </c>
      <c r="K45" s="334">
        <v>4056</v>
      </c>
      <c r="L45" s="334">
        <v>4294</v>
      </c>
      <c r="M45" s="335">
        <v>4472</v>
      </c>
    </row>
    <row r="46" spans="2:13" ht="27.75" customHeight="1" x14ac:dyDescent="0.15">
      <c r="B46" s="1171"/>
      <c r="C46" s="1172"/>
      <c r="D46" s="105"/>
      <c r="E46" s="1177" t="s">
        <v>36</v>
      </c>
      <c r="F46" s="1177"/>
      <c r="G46" s="1177"/>
      <c r="H46" s="1178"/>
      <c r="I46" s="333">
        <v>3</v>
      </c>
      <c r="J46" s="334">
        <v>0</v>
      </c>
      <c r="K46" s="334">
        <v>0</v>
      </c>
      <c r="L46" s="334">
        <v>0</v>
      </c>
      <c r="M46" s="335">
        <v>0</v>
      </c>
    </row>
    <row r="47" spans="2:13" ht="27.75" customHeight="1" x14ac:dyDescent="0.15">
      <c r="B47" s="1171"/>
      <c r="C47" s="1172"/>
      <c r="D47" s="106"/>
      <c r="E47" s="1179" t="s">
        <v>37</v>
      </c>
      <c r="F47" s="1180"/>
      <c r="G47" s="1180"/>
      <c r="H47" s="1181"/>
      <c r="I47" s="333" t="s">
        <v>489</v>
      </c>
      <c r="J47" s="334" t="s">
        <v>489</v>
      </c>
      <c r="K47" s="334" t="s">
        <v>489</v>
      </c>
      <c r="L47" s="334" t="s">
        <v>489</v>
      </c>
      <c r="M47" s="335" t="s">
        <v>489</v>
      </c>
    </row>
    <row r="48" spans="2:13" ht="27.75" customHeight="1" x14ac:dyDescent="0.15">
      <c r="B48" s="1171"/>
      <c r="C48" s="1172"/>
      <c r="D48" s="104"/>
      <c r="E48" s="1177" t="s">
        <v>38</v>
      </c>
      <c r="F48" s="1177"/>
      <c r="G48" s="1177"/>
      <c r="H48" s="1178"/>
      <c r="I48" s="333" t="s">
        <v>489</v>
      </c>
      <c r="J48" s="334" t="s">
        <v>489</v>
      </c>
      <c r="K48" s="334" t="s">
        <v>489</v>
      </c>
      <c r="L48" s="334" t="s">
        <v>489</v>
      </c>
      <c r="M48" s="335" t="s">
        <v>489</v>
      </c>
    </row>
    <row r="49" spans="2:13" ht="27.75" customHeight="1" x14ac:dyDescent="0.15">
      <c r="B49" s="1173"/>
      <c r="C49" s="1174"/>
      <c r="D49" s="104"/>
      <c r="E49" s="1177" t="s">
        <v>39</v>
      </c>
      <c r="F49" s="1177"/>
      <c r="G49" s="1177"/>
      <c r="H49" s="1178"/>
      <c r="I49" s="333" t="s">
        <v>489</v>
      </c>
      <c r="J49" s="334" t="s">
        <v>489</v>
      </c>
      <c r="K49" s="334" t="s">
        <v>489</v>
      </c>
      <c r="L49" s="334" t="s">
        <v>489</v>
      </c>
      <c r="M49" s="335" t="s">
        <v>489</v>
      </c>
    </row>
    <row r="50" spans="2:13" ht="27.75" customHeight="1" x14ac:dyDescent="0.15">
      <c r="B50" s="1182" t="s">
        <v>40</v>
      </c>
      <c r="C50" s="1183"/>
      <c r="D50" s="107"/>
      <c r="E50" s="1177" t="s">
        <v>41</v>
      </c>
      <c r="F50" s="1177"/>
      <c r="G50" s="1177"/>
      <c r="H50" s="1178"/>
      <c r="I50" s="333">
        <v>4844</v>
      </c>
      <c r="J50" s="334">
        <v>3829</v>
      </c>
      <c r="K50" s="334">
        <v>5435</v>
      </c>
      <c r="L50" s="334">
        <v>10626</v>
      </c>
      <c r="M50" s="335">
        <v>10242</v>
      </c>
    </row>
    <row r="51" spans="2:13" ht="27.75" customHeight="1" x14ac:dyDescent="0.15">
      <c r="B51" s="1171"/>
      <c r="C51" s="1172"/>
      <c r="D51" s="104"/>
      <c r="E51" s="1177" t="s">
        <v>42</v>
      </c>
      <c r="F51" s="1177"/>
      <c r="G51" s="1177"/>
      <c r="H51" s="1178"/>
      <c r="I51" s="333">
        <v>536</v>
      </c>
      <c r="J51" s="334">
        <v>489</v>
      </c>
      <c r="K51" s="334">
        <v>443</v>
      </c>
      <c r="L51" s="334">
        <v>403</v>
      </c>
      <c r="M51" s="335">
        <v>365</v>
      </c>
    </row>
    <row r="52" spans="2:13" ht="27.75" customHeight="1" x14ac:dyDescent="0.15">
      <c r="B52" s="1173"/>
      <c r="C52" s="1174"/>
      <c r="D52" s="104"/>
      <c r="E52" s="1177" t="s">
        <v>43</v>
      </c>
      <c r="F52" s="1177"/>
      <c r="G52" s="1177"/>
      <c r="H52" s="1178"/>
      <c r="I52" s="333">
        <v>20753</v>
      </c>
      <c r="J52" s="334">
        <v>21000</v>
      </c>
      <c r="K52" s="334">
        <v>20601</v>
      </c>
      <c r="L52" s="334">
        <v>19745</v>
      </c>
      <c r="M52" s="335">
        <v>19702</v>
      </c>
    </row>
    <row r="53" spans="2:13" ht="27.75" customHeight="1" thickBot="1" x14ac:dyDescent="0.2">
      <c r="B53" s="1184" t="s">
        <v>19</v>
      </c>
      <c r="C53" s="1185"/>
      <c r="D53" s="108"/>
      <c r="E53" s="1186" t="s">
        <v>44</v>
      </c>
      <c r="F53" s="1186"/>
      <c r="G53" s="1186"/>
      <c r="H53" s="1187"/>
      <c r="I53" s="336">
        <v>10718</v>
      </c>
      <c r="J53" s="337">
        <v>11434</v>
      </c>
      <c r="K53" s="337">
        <v>9303</v>
      </c>
      <c r="L53" s="337">
        <v>4055</v>
      </c>
      <c r="M53" s="338">
        <v>4576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F3swTiPAUg9gqBWKU1Jo/A9JPeTzhDAhpMsQlJGTPHXsZ2SS8yBNpW1pLwEgzVX9AtlXWAQd1uzyUjcdPTj7aw==" saltValue="EHhFvN7/rrY8nSpVNPct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election activeCell="C62" sqref="C62: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4440</v>
      </c>
      <c r="G55" s="339">
        <v>5318</v>
      </c>
      <c r="H55" s="340">
        <v>5308</v>
      </c>
    </row>
    <row r="56" spans="2:8" ht="52.5" customHeight="1" x14ac:dyDescent="0.15">
      <c r="B56" s="120"/>
      <c r="C56" s="1198" t="s">
        <v>47</v>
      </c>
      <c r="D56" s="1198"/>
      <c r="E56" s="1199"/>
      <c r="F56" s="341">
        <v>581</v>
      </c>
      <c r="G56" s="341">
        <v>673</v>
      </c>
      <c r="H56" s="342">
        <v>747</v>
      </c>
    </row>
    <row r="57" spans="2:8" ht="53.25" customHeight="1" x14ac:dyDescent="0.15">
      <c r="B57" s="120"/>
      <c r="C57" s="1200" t="s">
        <v>48</v>
      </c>
      <c r="D57" s="1200"/>
      <c r="E57" s="1201"/>
      <c r="F57" s="343">
        <v>6286</v>
      </c>
      <c r="G57" s="343">
        <v>5435</v>
      </c>
      <c r="H57" s="344">
        <v>3934</v>
      </c>
    </row>
    <row r="58" spans="2:8" ht="45.75" customHeight="1" x14ac:dyDescent="0.15">
      <c r="B58" s="121"/>
      <c r="C58" s="1188" t="s">
        <v>562</v>
      </c>
      <c r="D58" s="1189"/>
      <c r="E58" s="1190"/>
      <c r="F58" s="345">
        <v>1098</v>
      </c>
      <c r="G58" s="345">
        <v>1248</v>
      </c>
      <c r="H58" s="346">
        <v>1455</v>
      </c>
    </row>
    <row r="59" spans="2:8" ht="45.75" customHeight="1" x14ac:dyDescent="0.15">
      <c r="B59" s="121"/>
      <c r="C59" s="1188" t="s">
        <v>563</v>
      </c>
      <c r="D59" s="1189"/>
      <c r="E59" s="1190"/>
      <c r="F59" s="345">
        <v>1003</v>
      </c>
      <c r="G59" s="345">
        <v>1181</v>
      </c>
      <c r="H59" s="346">
        <v>1117</v>
      </c>
    </row>
    <row r="60" spans="2:8" ht="45.75" customHeight="1" x14ac:dyDescent="0.15">
      <c r="B60" s="121"/>
      <c r="C60" s="1188" t="s">
        <v>564</v>
      </c>
      <c r="D60" s="1189"/>
      <c r="E60" s="1190"/>
      <c r="F60" s="345">
        <v>0</v>
      </c>
      <c r="G60" s="345">
        <v>300</v>
      </c>
      <c r="H60" s="346">
        <v>500</v>
      </c>
    </row>
    <row r="61" spans="2:8" ht="45.75" customHeight="1" x14ac:dyDescent="0.15">
      <c r="B61" s="121"/>
      <c r="C61" s="1188" t="s">
        <v>565</v>
      </c>
      <c r="D61" s="1189"/>
      <c r="E61" s="1190"/>
      <c r="F61" s="345">
        <v>135</v>
      </c>
      <c r="G61" s="345">
        <v>170</v>
      </c>
      <c r="H61" s="346">
        <v>192</v>
      </c>
    </row>
    <row r="62" spans="2:8" ht="45.75" customHeight="1" thickBot="1" x14ac:dyDescent="0.2">
      <c r="B62" s="122"/>
      <c r="C62" s="1191" t="s">
        <v>566</v>
      </c>
      <c r="D62" s="1192"/>
      <c r="E62" s="1193"/>
      <c r="F62" s="347">
        <v>141</v>
      </c>
      <c r="G62" s="347">
        <v>144</v>
      </c>
      <c r="H62" s="348">
        <v>153</v>
      </c>
    </row>
    <row r="63" spans="2:8" ht="52.5" customHeight="1" thickBot="1" x14ac:dyDescent="0.2">
      <c r="B63" s="123"/>
      <c r="C63" s="1194" t="s">
        <v>49</v>
      </c>
      <c r="D63" s="1194"/>
      <c r="E63" s="1195"/>
      <c r="F63" s="349">
        <v>11307</v>
      </c>
      <c r="G63" s="349">
        <v>11426</v>
      </c>
      <c r="H63" s="350">
        <v>9989</v>
      </c>
    </row>
    <row r="64" spans="2:8" x14ac:dyDescent="0.15"/>
  </sheetData>
  <sheetProtection algorithmName="SHA-512" hashValue="My0MqrJ9PSemGaljXePiqnu9jpuCNgxa/PT1DXRyDQC9j+mke+wDtk05nq8zuWfXD0jSMsyoDbHEN41Hu0gTzA==" saltValue="hj6axWxy6IyqURfQ1aJE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75849</v>
      </c>
      <c r="E3" s="142"/>
      <c r="F3" s="143">
        <v>72756</v>
      </c>
      <c r="G3" s="144"/>
      <c r="H3" s="145"/>
    </row>
    <row r="4" spans="1:8" x14ac:dyDescent="0.15">
      <c r="A4" s="146"/>
      <c r="B4" s="147"/>
      <c r="C4" s="148"/>
      <c r="D4" s="149">
        <v>6383</v>
      </c>
      <c r="E4" s="150"/>
      <c r="F4" s="151">
        <v>32117</v>
      </c>
      <c r="G4" s="152"/>
      <c r="H4" s="153"/>
    </row>
    <row r="5" spans="1:8" x14ac:dyDescent="0.15">
      <c r="A5" s="134" t="s">
        <v>521</v>
      </c>
      <c r="B5" s="139"/>
      <c r="C5" s="140"/>
      <c r="D5" s="141">
        <v>79282</v>
      </c>
      <c r="E5" s="142"/>
      <c r="F5" s="143">
        <v>43955</v>
      </c>
      <c r="G5" s="144"/>
      <c r="H5" s="145"/>
    </row>
    <row r="6" spans="1:8" x14ac:dyDescent="0.15">
      <c r="A6" s="146"/>
      <c r="B6" s="147"/>
      <c r="C6" s="148"/>
      <c r="D6" s="149">
        <v>6120</v>
      </c>
      <c r="E6" s="150"/>
      <c r="F6" s="151">
        <v>21318</v>
      </c>
      <c r="G6" s="152"/>
      <c r="H6" s="153"/>
    </row>
    <row r="7" spans="1:8" x14ac:dyDescent="0.15">
      <c r="A7" s="134" t="s">
        <v>522</v>
      </c>
      <c r="B7" s="139"/>
      <c r="C7" s="140"/>
      <c r="D7" s="141">
        <v>102006</v>
      </c>
      <c r="E7" s="142"/>
      <c r="F7" s="143">
        <v>41921</v>
      </c>
      <c r="G7" s="144"/>
      <c r="H7" s="145"/>
    </row>
    <row r="8" spans="1:8" x14ac:dyDescent="0.15">
      <c r="A8" s="146"/>
      <c r="B8" s="147"/>
      <c r="C8" s="148"/>
      <c r="D8" s="149">
        <v>4741</v>
      </c>
      <c r="E8" s="150"/>
      <c r="F8" s="151">
        <v>21655</v>
      </c>
      <c r="G8" s="152"/>
      <c r="H8" s="153"/>
    </row>
    <row r="9" spans="1:8" x14ac:dyDescent="0.15">
      <c r="A9" s="134" t="s">
        <v>523</v>
      </c>
      <c r="B9" s="139"/>
      <c r="C9" s="140"/>
      <c r="D9" s="141">
        <v>92875</v>
      </c>
      <c r="E9" s="142"/>
      <c r="F9" s="143">
        <v>44585</v>
      </c>
      <c r="G9" s="144"/>
      <c r="H9" s="145"/>
    </row>
    <row r="10" spans="1:8" x14ac:dyDescent="0.15">
      <c r="A10" s="146"/>
      <c r="B10" s="147"/>
      <c r="C10" s="148"/>
      <c r="D10" s="149">
        <v>4930</v>
      </c>
      <c r="E10" s="150"/>
      <c r="F10" s="151">
        <v>23077</v>
      </c>
      <c r="G10" s="152"/>
      <c r="H10" s="153"/>
    </row>
    <row r="11" spans="1:8" x14ac:dyDescent="0.15">
      <c r="A11" s="134" t="s">
        <v>524</v>
      </c>
      <c r="B11" s="139"/>
      <c r="C11" s="140"/>
      <c r="D11" s="141">
        <v>120577</v>
      </c>
      <c r="E11" s="142"/>
      <c r="F11" s="143">
        <v>49779</v>
      </c>
      <c r="G11" s="144"/>
      <c r="H11" s="145"/>
    </row>
    <row r="12" spans="1:8" x14ac:dyDescent="0.15">
      <c r="A12" s="146"/>
      <c r="B12" s="147"/>
      <c r="C12" s="154"/>
      <c r="D12" s="149">
        <v>7365</v>
      </c>
      <c r="E12" s="150"/>
      <c r="F12" s="151">
        <v>28921</v>
      </c>
      <c r="G12" s="152"/>
      <c r="H12" s="153"/>
    </row>
    <row r="13" spans="1:8" x14ac:dyDescent="0.15">
      <c r="A13" s="134"/>
      <c r="B13" s="139"/>
      <c r="C13" s="140"/>
      <c r="D13" s="141">
        <v>94118</v>
      </c>
      <c r="E13" s="142"/>
      <c r="F13" s="143">
        <v>50599</v>
      </c>
      <c r="G13" s="155"/>
      <c r="H13" s="145"/>
    </row>
    <row r="14" spans="1:8" x14ac:dyDescent="0.15">
      <c r="A14" s="146"/>
      <c r="B14" s="147"/>
      <c r="C14" s="148"/>
      <c r="D14" s="149">
        <v>5908</v>
      </c>
      <c r="E14" s="150"/>
      <c r="F14" s="151">
        <v>25418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7.17</v>
      </c>
      <c r="C19" s="156">
        <f>ROUND(VALUE(SUBSTITUTE(実質収支比率等に係る経年分析!G$48,"▲","-")),2)</f>
        <v>6.59</v>
      </c>
      <c r="D19" s="156">
        <f>ROUND(VALUE(SUBSTITUTE(実質収支比率等に係る経年分析!H$48,"▲","-")),2)</f>
        <v>8.1</v>
      </c>
      <c r="E19" s="156">
        <f>ROUND(VALUE(SUBSTITUTE(実質収支比率等に係る経年分析!I$48,"▲","-")),2)</f>
        <v>6.75</v>
      </c>
      <c r="F19" s="156">
        <f>ROUND(VALUE(SUBSTITUTE(実質収支比率等に係る経年分析!J$48,"▲","-")),2)</f>
        <v>5.23</v>
      </c>
    </row>
    <row r="20" spans="1:11" x14ac:dyDescent="0.15">
      <c r="A20" s="156" t="s">
        <v>53</v>
      </c>
      <c r="B20" s="156">
        <f>ROUND(VALUE(SUBSTITUTE(実質収支比率等に係る経年分析!F$47,"▲","-")),2)</f>
        <v>14.45</v>
      </c>
      <c r="C20" s="156">
        <f>ROUND(VALUE(SUBSTITUTE(実質収支比率等に係る経年分析!G$47,"▲","-")),2)</f>
        <v>17.11</v>
      </c>
      <c r="D20" s="156">
        <f>ROUND(VALUE(SUBSTITUTE(実質収支比率等に係る経年分析!H$47,"▲","-")),2)</f>
        <v>20.72</v>
      </c>
      <c r="E20" s="156">
        <f>ROUND(VALUE(SUBSTITUTE(実質収支比率等に係る経年分析!I$47,"▲","-")),2)</f>
        <v>24.35</v>
      </c>
      <c r="F20" s="156">
        <f>ROUND(VALUE(SUBSTITUTE(実質収支比率等に係る経年分析!J$47,"▲","-")),2)</f>
        <v>23.04</v>
      </c>
    </row>
    <row r="21" spans="1:11" x14ac:dyDescent="0.15">
      <c r="A21" s="156" t="s">
        <v>54</v>
      </c>
      <c r="B21" s="156">
        <f>IF(ISNUMBER(VALUE(SUBSTITUTE(実質収支比率等に係る経年分析!F$49,"▲","-"))),ROUND(VALUE(SUBSTITUTE(実質収支比率等に係る経年分析!F$49,"▲","-")),2),NA())</f>
        <v>4.83</v>
      </c>
      <c r="C21" s="156">
        <f>IF(ISNUMBER(VALUE(SUBSTITUTE(実質収支比率等に係る経年分析!G$49,"▲","-"))),ROUND(VALUE(SUBSTITUTE(実質収支比率等に係る経年分析!G$49,"▲","-")),2),NA())</f>
        <v>3.41</v>
      </c>
      <c r="D21" s="156">
        <f>IF(ISNUMBER(VALUE(SUBSTITUTE(実質収支比率等に係る経年分析!H$49,"▲","-"))),ROUND(VALUE(SUBSTITUTE(実質収支比率等に係る経年分析!H$49,"▲","-")),2),NA())</f>
        <v>4.93</v>
      </c>
      <c r="E21" s="156">
        <f>IF(ISNUMBER(VALUE(SUBSTITUTE(実質収支比率等に係る経年分析!I$49,"▲","-"))),ROUND(VALUE(SUBSTITUTE(実質収支比率等に係る経年分析!I$49,"▲","-")),2),NA())</f>
        <v>2.82</v>
      </c>
      <c r="F21" s="156">
        <f>IF(ISNUMBER(VALUE(SUBSTITUTE(実質収支比率等に係る経年分析!J$49,"▲","-"))),ROUND(VALUE(SUBSTITUTE(実質収支比率等に係る経年分析!J$49,"▲","-")),2),NA())</f>
        <v>-1.22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佐真下第二土地区画整理事業特別会計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0.36</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0.06</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15">
      <c r="A30" s="157" t="str">
        <f>IF(連結実質赤字比率に係る赤字・黒字の構成分析!C$40="",NA(),連結実質赤字比率に係る赤字・黒字の構成分析!C$40)</f>
        <v>西普天間住宅地区土地区画整理事業特別会計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0.06</v>
      </c>
    </row>
    <row r="31" spans="1:11" x14ac:dyDescent="0.15">
      <c r="A31" s="157" t="str">
        <f>IF(連結実質赤字比率に係る赤字・黒字の構成分析!C$39="",NA(),連結実質赤字比率に係る赤字・黒字の構成分析!C$39)</f>
        <v>国民健康保険特別会計</v>
      </c>
      <c r="B31" s="157">
        <f>IF(ROUND(VALUE(SUBSTITUTE(連結実質赤字比率に係る赤字・黒字の構成分析!F$39,"▲", "-")), 2) &lt; 0, ABS(ROUND(VALUE(SUBSTITUTE(連結実質赤字比率に係る赤字・黒字の構成分析!F$39,"▲", "-")), 2)), NA())</f>
        <v>5.61</v>
      </c>
      <c r="C31" s="157" t="e">
        <f>IF(ROUND(VALUE(SUBSTITUTE(連結実質赤字比率に係る赤字・黒字の構成分析!F$39,"▲", "-")), 2) &gt;= 0, ABS(ROUND(VALUE(SUBSTITUTE(連結実質赤字比率に係る赤字・黒字の構成分析!F$39,"▲", "-")), 2)), NA())</f>
        <v>#N/A</v>
      </c>
      <c r="D31" s="157">
        <f>IF(ROUND(VALUE(SUBSTITUTE(連結実質赤字比率に係る赤字・黒字の構成分析!G$39,"▲", "-")), 2) &lt; 0, ABS(ROUND(VALUE(SUBSTITUTE(連結実質赤字比率に係る赤字・黒字の構成分析!G$39,"▲", "-")), 2)), NA())</f>
        <v>2.94</v>
      </c>
      <c r="E31" s="157" t="e">
        <f>IF(ROUND(VALUE(SUBSTITUTE(連結実質赤字比率に係る赤字・黒字の構成分析!G$39,"▲", "-")), 2) &gt;= 0, ABS(ROUND(VALUE(SUBSTITUTE(連結実質赤字比率に係る赤字・黒字の構成分析!G$39,"▲", "-")), 2)), NA())</f>
        <v>#N/A</v>
      </c>
      <c r="F31" s="157">
        <f>IF(ROUND(VALUE(SUBSTITUTE(連結実質赤字比率に係る赤字・黒字の構成分析!H$39,"▲", "-")), 2) &lt; 0, ABS(ROUND(VALUE(SUBSTITUTE(連結実質赤字比率に係る赤字・黒字の構成分析!H$39,"▲", "-")), 2)), NA())</f>
        <v>1.6</v>
      </c>
      <c r="G31" s="157" t="e">
        <f>IF(ROUND(VALUE(SUBSTITUTE(連結実質赤字比率に係る赤字・黒字の構成分析!H$39,"▲", "-")), 2) &gt;= 0, ABS(ROUND(VALUE(SUBSTITUTE(連結実質赤字比率に係る赤字・黒字の構成分析!H$39,"▲", "-")), 2)), NA())</f>
        <v>#N/A</v>
      </c>
      <c r="H31" s="157">
        <f>IF(ROUND(VALUE(SUBSTITUTE(連結実質赤字比率に係る赤字・黒字の構成分析!I$39,"▲", "-")), 2) &lt; 0, ABS(ROUND(VALUE(SUBSTITUTE(連結実質赤字比率に係る赤字・黒字の構成分析!I$39,"▲", "-")), 2)), NA())</f>
        <v>0.09</v>
      </c>
      <c r="I31" s="157" t="e">
        <f>IF(ROUND(VALUE(SUBSTITUTE(連結実質赤字比率に係る赤字・黒字の構成分析!I$39,"▲", "-")), 2) &gt;= 0, ABS(ROUND(VALUE(SUBSTITUTE(連結実質赤字比率に係る赤字・黒字の構成分析!I$39,"▲", "-")), 2)), NA())</f>
        <v>#N/A</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0.09</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0.27</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1.56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0.38</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2.67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2.59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1.55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1.34</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7.15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6.54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8.08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6.65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5.21</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14.58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13.66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14.79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14.42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13.64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1840</v>
      </c>
      <c r="E42" s="158"/>
      <c r="F42" s="158"/>
      <c r="G42" s="158">
        <f>'実質公債費比率（分子）の構造'!L$52</f>
        <v>1827</v>
      </c>
      <c r="H42" s="158"/>
      <c r="I42" s="158"/>
      <c r="J42" s="158">
        <f>'実質公債費比率（分子）の構造'!M$52</f>
        <v>1795</v>
      </c>
      <c r="K42" s="158"/>
      <c r="L42" s="158"/>
      <c r="M42" s="158">
        <f>'実質公債費比率（分子）の構造'!N$52</f>
        <v>1725</v>
      </c>
      <c r="N42" s="158"/>
      <c r="O42" s="158"/>
      <c r="P42" s="158">
        <f>'実質公債費比率（分子）の構造'!O$52</f>
        <v>1738</v>
      </c>
    </row>
    <row r="43" spans="1:16" x14ac:dyDescent="0.15">
      <c r="A43" s="158" t="s">
        <v>16</v>
      </c>
      <c r="B43" s="158" t="str">
        <f>'実質公債費比率（分子）の構造'!K$51</f>
        <v>-</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104</v>
      </c>
      <c r="C45" s="158"/>
      <c r="D45" s="158"/>
      <c r="E45" s="158">
        <f>'実質公債費比率（分子）の構造'!L$49</f>
        <v>104</v>
      </c>
      <c r="F45" s="158"/>
      <c r="G45" s="158"/>
      <c r="H45" s="158">
        <f>'実質公債費比率（分子）の構造'!M$49</f>
        <v>98</v>
      </c>
      <c r="I45" s="158"/>
      <c r="J45" s="158"/>
      <c r="K45" s="158">
        <f>'実質公債費比率（分子）の構造'!N$49</f>
        <v>91</v>
      </c>
      <c r="L45" s="158"/>
      <c r="M45" s="158"/>
      <c r="N45" s="158">
        <f>'実質公債費比率（分子）の構造'!O$49</f>
        <v>63</v>
      </c>
      <c r="O45" s="158"/>
      <c r="P45" s="158"/>
    </row>
    <row r="46" spans="1:16" x14ac:dyDescent="0.15">
      <c r="A46" s="158" t="s">
        <v>64</v>
      </c>
      <c r="B46" s="158">
        <f>'実質公債費比率（分子）の構造'!K$48</f>
        <v>173</v>
      </c>
      <c r="C46" s="158"/>
      <c r="D46" s="158"/>
      <c r="E46" s="158">
        <f>'実質公債費比率（分子）の構造'!L$48</f>
        <v>155</v>
      </c>
      <c r="F46" s="158"/>
      <c r="G46" s="158"/>
      <c r="H46" s="158">
        <f>'実質公債費比率（分子）の構造'!M$48</f>
        <v>136</v>
      </c>
      <c r="I46" s="158"/>
      <c r="J46" s="158"/>
      <c r="K46" s="158">
        <f>'実質公債費比率（分子）の構造'!N$48</f>
        <v>143</v>
      </c>
      <c r="L46" s="158"/>
      <c r="M46" s="158"/>
      <c r="N46" s="158">
        <f>'実質公債費比率（分子）の構造'!O$48</f>
        <v>182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2829</v>
      </c>
      <c r="C49" s="158"/>
      <c r="D49" s="158"/>
      <c r="E49" s="158">
        <f>'実質公債費比率（分子）の構造'!L$45</f>
        <v>2821</v>
      </c>
      <c r="F49" s="158"/>
      <c r="G49" s="158"/>
      <c r="H49" s="158">
        <f>'実質公債費比率（分子）の構造'!M$45</f>
        <v>2806</v>
      </c>
      <c r="I49" s="158"/>
      <c r="J49" s="158"/>
      <c r="K49" s="158">
        <f>'実質公債費比率（分子）の構造'!N$45</f>
        <v>2832</v>
      </c>
      <c r="L49" s="158"/>
      <c r="M49" s="158"/>
      <c r="N49" s="158">
        <f>'実質公債費比率（分子）の構造'!O$45</f>
        <v>2785</v>
      </c>
      <c r="O49" s="158"/>
      <c r="P49" s="158"/>
    </row>
    <row r="50" spans="1:16" x14ac:dyDescent="0.15">
      <c r="A50" s="158" t="s">
        <v>67</v>
      </c>
      <c r="B50" s="158" t="e">
        <f>NA()</f>
        <v>#N/A</v>
      </c>
      <c r="C50" s="158">
        <f>IF(ISNUMBER('実質公債費比率（分子）の構造'!K$53),'実質公債費比率（分子）の構造'!K$53,NA())</f>
        <v>1266</v>
      </c>
      <c r="D50" s="158" t="e">
        <f>NA()</f>
        <v>#N/A</v>
      </c>
      <c r="E50" s="158" t="e">
        <f>NA()</f>
        <v>#N/A</v>
      </c>
      <c r="F50" s="158">
        <f>IF(ISNUMBER('実質公債費比率（分子）の構造'!L$53),'実質公債費比率（分子）の構造'!L$53,NA())</f>
        <v>1253</v>
      </c>
      <c r="G50" s="158" t="e">
        <f>NA()</f>
        <v>#N/A</v>
      </c>
      <c r="H50" s="158" t="e">
        <f>NA()</f>
        <v>#N/A</v>
      </c>
      <c r="I50" s="158">
        <f>IF(ISNUMBER('実質公債費比率（分子）の構造'!M$53),'実質公債費比率（分子）の構造'!M$53,NA())</f>
        <v>1245</v>
      </c>
      <c r="J50" s="158" t="e">
        <f>NA()</f>
        <v>#N/A</v>
      </c>
      <c r="K50" s="158" t="e">
        <f>NA()</f>
        <v>#N/A</v>
      </c>
      <c r="L50" s="158">
        <f>IF(ISNUMBER('実質公債費比率（分子）の構造'!N$53),'実質公債費比率（分子）の構造'!N$53,NA())</f>
        <v>1341</v>
      </c>
      <c r="M50" s="158" t="e">
        <f>NA()</f>
        <v>#N/A</v>
      </c>
      <c r="N50" s="158" t="e">
        <f>NA()</f>
        <v>#N/A</v>
      </c>
      <c r="O50" s="158">
        <f>IF(ISNUMBER('実質公債費比率（分子）の構造'!O$53),'実質公債費比率（分子）の構造'!O$53,NA())</f>
        <v>1292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20753</v>
      </c>
      <c r="E56" s="157"/>
      <c r="F56" s="157"/>
      <c r="G56" s="157">
        <f>'将来負担比率（分子）の構造'!J$52</f>
        <v>21000</v>
      </c>
      <c r="H56" s="157"/>
      <c r="I56" s="157"/>
      <c r="J56" s="157">
        <f>'将来負担比率（分子）の構造'!K$52</f>
        <v>20601</v>
      </c>
      <c r="K56" s="157"/>
      <c r="L56" s="157"/>
      <c r="M56" s="157">
        <f>'将来負担比率（分子）の構造'!L$52</f>
        <v>19745</v>
      </c>
      <c r="N56" s="157"/>
      <c r="O56" s="157"/>
      <c r="P56" s="157">
        <f>'将来負担比率（分子）の構造'!M$52</f>
        <v>19702</v>
      </c>
    </row>
    <row r="57" spans="1:16" x14ac:dyDescent="0.15">
      <c r="A57" s="157" t="s">
        <v>42</v>
      </c>
      <c r="B57" s="157"/>
      <c r="C57" s="157"/>
      <c r="D57" s="157">
        <f>'将来負担比率（分子）の構造'!I$51</f>
        <v>536</v>
      </c>
      <c r="E57" s="157"/>
      <c r="F57" s="157"/>
      <c r="G57" s="157">
        <f>'将来負担比率（分子）の構造'!J$51</f>
        <v>489</v>
      </c>
      <c r="H57" s="157"/>
      <c r="I57" s="157"/>
      <c r="J57" s="157">
        <f>'将来負担比率（分子）の構造'!K$51</f>
        <v>443</v>
      </c>
      <c r="K57" s="157"/>
      <c r="L57" s="157"/>
      <c r="M57" s="157">
        <f>'将来負担比率（分子）の構造'!L$51</f>
        <v>403</v>
      </c>
      <c r="N57" s="157"/>
      <c r="O57" s="157"/>
      <c r="P57" s="157">
        <f>'将来負担比率（分子）の構造'!M$51</f>
        <v>365</v>
      </c>
    </row>
    <row r="58" spans="1:16" x14ac:dyDescent="0.15">
      <c r="A58" s="157" t="s">
        <v>41</v>
      </c>
      <c r="B58" s="157"/>
      <c r="C58" s="157"/>
      <c r="D58" s="157">
        <f>'将来負担比率（分子）の構造'!I$50</f>
        <v>4844</v>
      </c>
      <c r="E58" s="157"/>
      <c r="F58" s="157"/>
      <c r="G58" s="157">
        <f>'将来負担比率（分子）の構造'!J$50</f>
        <v>3829</v>
      </c>
      <c r="H58" s="157"/>
      <c r="I58" s="157"/>
      <c r="J58" s="157">
        <f>'将来負担比率（分子）の構造'!K$50</f>
        <v>5435</v>
      </c>
      <c r="K58" s="157"/>
      <c r="L58" s="157"/>
      <c r="M58" s="157">
        <f>'将来負担比率（分子）の構造'!L$50</f>
        <v>10626</v>
      </c>
      <c r="N58" s="157"/>
      <c r="O58" s="157"/>
      <c r="P58" s="157">
        <f>'将来負担比率（分子）の構造'!M$50</f>
        <v>10242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3</v>
      </c>
      <c r="C61" s="157"/>
      <c r="D61" s="157"/>
      <c r="E61" s="157">
        <f>'将来負担比率（分子）の構造'!J$46</f>
        <v>0</v>
      </c>
      <c r="F61" s="157"/>
      <c r="G61" s="157"/>
      <c r="H61" s="157">
        <f>'将来負担比率（分子）の構造'!K$46</f>
        <v>0</v>
      </c>
      <c r="I61" s="157"/>
      <c r="J61" s="157"/>
      <c r="K61" s="157">
        <f>'将来負担比率（分子）の構造'!L$46</f>
        <v>0</v>
      </c>
      <c r="L61" s="157"/>
      <c r="M61" s="157"/>
      <c r="N61" s="157">
        <f>'将来負担比率（分子）の構造'!M$46</f>
        <v>0</v>
      </c>
      <c r="O61" s="157"/>
      <c r="P61" s="157"/>
    </row>
    <row r="62" spans="1:16" x14ac:dyDescent="0.15">
      <c r="A62" s="157" t="s">
        <v>35</v>
      </c>
      <c r="B62" s="157">
        <f>'将来負担比率（分子）の構造'!I$45</f>
        <v>3734</v>
      </c>
      <c r="C62" s="157"/>
      <c r="D62" s="157"/>
      <c r="E62" s="157">
        <f>'将来負担比率（分子）の構造'!J$45</f>
        <v>3917</v>
      </c>
      <c r="F62" s="157"/>
      <c r="G62" s="157"/>
      <c r="H62" s="157">
        <f>'将来負担比率（分子）の構造'!K$45</f>
        <v>4056</v>
      </c>
      <c r="I62" s="157"/>
      <c r="J62" s="157"/>
      <c r="K62" s="157">
        <f>'将来負担比率（分子）の構造'!L$45</f>
        <v>4294</v>
      </c>
      <c r="L62" s="157"/>
      <c r="M62" s="157"/>
      <c r="N62" s="157">
        <f>'将来負担比率（分子）の構造'!M$45</f>
        <v>4472</v>
      </c>
      <c r="O62" s="157"/>
      <c r="P62" s="157"/>
    </row>
    <row r="63" spans="1:16" x14ac:dyDescent="0.15">
      <c r="A63" s="157" t="s">
        <v>34</v>
      </c>
      <c r="B63" s="157">
        <f>'将来負担比率（分子）の構造'!I$44</f>
        <v>344</v>
      </c>
      <c r="C63" s="157"/>
      <c r="D63" s="157"/>
      <c r="E63" s="157">
        <f>'将来負担比率（分子）の構造'!J$44</f>
        <v>783</v>
      </c>
      <c r="F63" s="157"/>
      <c r="G63" s="157"/>
      <c r="H63" s="157">
        <f>'将来負担比率（分子）の構造'!K$44</f>
        <v>879</v>
      </c>
      <c r="I63" s="157"/>
      <c r="J63" s="157"/>
      <c r="K63" s="157">
        <f>'将来負担比率（分子）の構造'!L$44</f>
        <v>819</v>
      </c>
      <c r="L63" s="157"/>
      <c r="M63" s="157"/>
      <c r="N63" s="157">
        <f>'将来負担比率（分子）の構造'!M$44</f>
        <v>893</v>
      </c>
      <c r="O63" s="157"/>
      <c r="P63" s="157"/>
    </row>
    <row r="64" spans="1:16" x14ac:dyDescent="0.15">
      <c r="A64" s="157" t="s">
        <v>33</v>
      </c>
      <c r="B64" s="157">
        <f>'将来負担比率（分子）の構造'!I$43</f>
        <v>2643</v>
      </c>
      <c r="C64" s="157"/>
      <c r="D64" s="157"/>
      <c r="E64" s="157">
        <f>'将来負担比率（分子）の構造'!J$43</f>
        <v>1674</v>
      </c>
      <c r="F64" s="157"/>
      <c r="G64" s="157"/>
      <c r="H64" s="157">
        <f>'将来負担比率（分子）の構造'!K$43</f>
        <v>682</v>
      </c>
      <c r="I64" s="157"/>
      <c r="J64" s="157"/>
      <c r="K64" s="157">
        <f>'将来負担比率（分子）の構造'!L$43</f>
        <v>643</v>
      </c>
      <c r="L64" s="157"/>
      <c r="M64" s="157"/>
      <c r="N64" s="157">
        <f>'将来負担比率（分子）の構造'!M$43</f>
        <v>653</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30127</v>
      </c>
      <c r="C66" s="157"/>
      <c r="D66" s="157"/>
      <c r="E66" s="157">
        <f>'将来負担比率（分子）の構造'!J$41</f>
        <v>30379</v>
      </c>
      <c r="F66" s="157"/>
      <c r="G66" s="157"/>
      <c r="H66" s="157">
        <f>'将来負担比率（分子）の構造'!K$41</f>
        <v>30166</v>
      </c>
      <c r="I66" s="157"/>
      <c r="J66" s="157"/>
      <c r="K66" s="157">
        <f>'将来負担比率（分子）の構造'!L$41</f>
        <v>29072</v>
      </c>
      <c r="L66" s="157"/>
      <c r="M66" s="157"/>
      <c r="N66" s="157">
        <f>'将来負担比率（分子）の構造'!M$41</f>
        <v>28866</v>
      </c>
      <c r="O66" s="157"/>
      <c r="P66" s="157"/>
    </row>
    <row r="67" spans="1:16" x14ac:dyDescent="0.15">
      <c r="A67" s="157" t="s">
        <v>71</v>
      </c>
      <c r="B67" s="157" t="e">
        <f>NA()</f>
        <v>#N/A</v>
      </c>
      <c r="C67" s="157">
        <f>IF(ISNUMBER('将来負担比率（分子）の構造'!I$53), IF('将来負担比率（分子）の構造'!I$53 &lt; 0, 0, '将来負担比率（分子）の構造'!I$53), NA())</f>
        <v>10718</v>
      </c>
      <c r="D67" s="157" t="e">
        <f>NA()</f>
        <v>#N/A</v>
      </c>
      <c r="E67" s="157" t="e">
        <f>NA()</f>
        <v>#N/A</v>
      </c>
      <c r="F67" s="157">
        <f>IF(ISNUMBER('将来負担比率（分子）の構造'!J$53), IF('将来負担比率（分子）の構造'!J$53 &lt; 0, 0, '将来負担比率（分子）の構造'!J$53), NA())</f>
        <v>11434</v>
      </c>
      <c r="G67" s="157" t="e">
        <f>NA()</f>
        <v>#N/A</v>
      </c>
      <c r="H67" s="157" t="e">
        <f>NA()</f>
        <v>#N/A</v>
      </c>
      <c r="I67" s="157">
        <f>IF(ISNUMBER('将来負担比率（分子）の構造'!K$53), IF('将来負担比率（分子）の構造'!K$53 &lt; 0, 0, '将来負担比率（分子）の構造'!K$53), NA())</f>
        <v>9303</v>
      </c>
      <c r="J67" s="157" t="e">
        <f>NA()</f>
        <v>#N/A</v>
      </c>
      <c r="K67" s="157" t="e">
        <f>NA()</f>
        <v>#N/A</v>
      </c>
      <c r="L67" s="157">
        <f>IF(ISNUMBER('将来負担比率（分子）の構造'!L$53), IF('将来負担比率（分子）の構造'!L$53 &lt; 0, 0, '将来負担比率（分子）の構造'!L$53), NA())</f>
        <v>4055</v>
      </c>
      <c r="M67" s="157" t="e">
        <f>NA()</f>
        <v>#N/A</v>
      </c>
      <c r="N67" s="157" t="e">
        <f>NA()</f>
        <v>#N/A</v>
      </c>
      <c r="O67" s="157">
        <f>IF(ISNUMBER('将来負担比率（分子）の構造'!M$53), IF('将来負担比率（分子）の構造'!M$53 &lt; 0, 0, '将来負担比率（分子）の構造'!M$53), NA())</f>
        <v>4576</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4440</v>
      </c>
      <c r="C72" s="161">
        <f>基金残高に係る経年分析!G55</f>
        <v>5318</v>
      </c>
      <c r="D72" s="161">
        <f>基金残高に係る経年分析!H55</f>
        <v>5308</v>
      </c>
    </row>
    <row r="73" spans="1:16" x14ac:dyDescent="0.15">
      <c r="A73" s="160" t="s">
        <v>74</v>
      </c>
      <c r="B73" s="161">
        <f>基金残高に係る経年分析!F56</f>
        <v>581</v>
      </c>
      <c r="C73" s="161">
        <f>基金残高に係る経年分析!G56</f>
        <v>673</v>
      </c>
      <c r="D73" s="161">
        <f>基金残高に係る経年分析!H56</f>
        <v>747</v>
      </c>
    </row>
    <row r="74" spans="1:16" x14ac:dyDescent="0.15">
      <c r="A74" s="160" t="s">
        <v>75</v>
      </c>
      <c r="B74" s="161">
        <f>基金残高に係る経年分析!F57</f>
        <v>6286</v>
      </c>
      <c r="C74" s="161">
        <f>基金残高に係る経年分析!G57</f>
        <v>5435</v>
      </c>
      <c r="D74" s="161">
        <f>基金残高に係る経年分析!H57</f>
        <v>3934</v>
      </c>
    </row>
  </sheetData>
  <sheetProtection algorithmName="SHA-512" hashValue="rbhzCJRlMaT58lC4NJu8C7E+h4m/ApYh2t4E1c230Tyu0zK/gAB1s33o+3ojxOdGoPYLFdjRsxjNtccnnpXFAw==" saltValue="CIM/aglOb8Q5R/RRLxzm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R17" sqref="CR17:CY17"/>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14672568</v>
      </c>
      <c r="S5" s="600"/>
      <c r="T5" s="600"/>
      <c r="U5" s="600"/>
      <c r="V5" s="600"/>
      <c r="W5" s="600"/>
      <c r="X5" s="600"/>
      <c r="Y5" s="601"/>
      <c r="Z5" s="602">
        <v>24.2</v>
      </c>
      <c r="AA5" s="602"/>
      <c r="AB5" s="602"/>
      <c r="AC5" s="602"/>
      <c r="AD5" s="603">
        <v>14672568</v>
      </c>
      <c r="AE5" s="603"/>
      <c r="AF5" s="603"/>
      <c r="AG5" s="603"/>
      <c r="AH5" s="603"/>
      <c r="AI5" s="603"/>
      <c r="AJ5" s="603"/>
      <c r="AK5" s="603"/>
      <c r="AL5" s="604">
        <v>60</v>
      </c>
      <c r="AM5" s="605"/>
      <c r="AN5" s="605"/>
      <c r="AO5" s="606"/>
      <c r="AP5" s="596" t="s">
        <v>216</v>
      </c>
      <c r="AQ5" s="597"/>
      <c r="AR5" s="597"/>
      <c r="AS5" s="597"/>
      <c r="AT5" s="597"/>
      <c r="AU5" s="597"/>
      <c r="AV5" s="597"/>
      <c r="AW5" s="597"/>
      <c r="AX5" s="597"/>
      <c r="AY5" s="597"/>
      <c r="AZ5" s="597"/>
      <c r="BA5" s="597"/>
      <c r="BB5" s="597"/>
      <c r="BC5" s="597"/>
      <c r="BD5" s="597"/>
      <c r="BE5" s="597"/>
      <c r="BF5" s="598"/>
      <c r="BG5" s="610">
        <v>14665886</v>
      </c>
      <c r="BH5" s="611"/>
      <c r="BI5" s="611"/>
      <c r="BJ5" s="611"/>
      <c r="BK5" s="611"/>
      <c r="BL5" s="611"/>
      <c r="BM5" s="611"/>
      <c r="BN5" s="612"/>
      <c r="BO5" s="613">
        <v>100</v>
      </c>
      <c r="BP5" s="613"/>
      <c r="BQ5" s="613"/>
      <c r="BR5" s="613"/>
      <c r="BS5" s="614" t="s">
        <v>121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161520</v>
      </c>
      <c r="S6" s="611"/>
      <c r="T6" s="611"/>
      <c r="U6" s="611"/>
      <c r="V6" s="611"/>
      <c r="W6" s="611"/>
      <c r="X6" s="611"/>
      <c r="Y6" s="612"/>
      <c r="Z6" s="613">
        <v>0.3</v>
      </c>
      <c r="AA6" s="613"/>
      <c r="AB6" s="613"/>
      <c r="AC6" s="613"/>
      <c r="AD6" s="614">
        <v>161520</v>
      </c>
      <c r="AE6" s="614"/>
      <c r="AF6" s="614"/>
      <c r="AG6" s="614"/>
      <c r="AH6" s="614"/>
      <c r="AI6" s="614"/>
      <c r="AJ6" s="614"/>
      <c r="AK6" s="614"/>
      <c r="AL6" s="615">
        <v>0.7</v>
      </c>
      <c r="AM6" s="616"/>
      <c r="AN6" s="616"/>
      <c r="AO6" s="617"/>
      <c r="AP6" s="607" t="s">
        <v>221</v>
      </c>
      <c r="AQ6" s="608"/>
      <c r="AR6" s="608"/>
      <c r="AS6" s="608"/>
      <c r="AT6" s="608"/>
      <c r="AU6" s="608"/>
      <c r="AV6" s="608"/>
      <c r="AW6" s="608"/>
      <c r="AX6" s="608"/>
      <c r="AY6" s="608"/>
      <c r="AZ6" s="608"/>
      <c r="BA6" s="608"/>
      <c r="BB6" s="608"/>
      <c r="BC6" s="608"/>
      <c r="BD6" s="608"/>
      <c r="BE6" s="608"/>
      <c r="BF6" s="609"/>
      <c r="BG6" s="610">
        <v>14665886</v>
      </c>
      <c r="BH6" s="611"/>
      <c r="BI6" s="611"/>
      <c r="BJ6" s="611"/>
      <c r="BK6" s="611"/>
      <c r="BL6" s="611"/>
      <c r="BM6" s="611"/>
      <c r="BN6" s="612"/>
      <c r="BO6" s="613">
        <v>100</v>
      </c>
      <c r="BP6" s="613"/>
      <c r="BQ6" s="613"/>
      <c r="BR6" s="613"/>
      <c r="BS6" s="614" t="s">
        <v>121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306903</v>
      </c>
      <c r="CS6" s="611"/>
      <c r="CT6" s="611"/>
      <c r="CU6" s="611"/>
      <c r="CV6" s="611"/>
      <c r="CW6" s="611"/>
      <c r="CX6" s="611"/>
      <c r="CY6" s="612"/>
      <c r="CZ6" s="604">
        <v>0.5</v>
      </c>
      <c r="DA6" s="605"/>
      <c r="DB6" s="605"/>
      <c r="DC6" s="621"/>
      <c r="DD6" s="619" t="s">
        <v>121</v>
      </c>
      <c r="DE6" s="611"/>
      <c r="DF6" s="611"/>
      <c r="DG6" s="611"/>
      <c r="DH6" s="611"/>
      <c r="DI6" s="611"/>
      <c r="DJ6" s="611"/>
      <c r="DK6" s="611"/>
      <c r="DL6" s="611"/>
      <c r="DM6" s="611"/>
      <c r="DN6" s="611"/>
      <c r="DO6" s="611"/>
      <c r="DP6" s="612"/>
      <c r="DQ6" s="619">
        <v>306903</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3295</v>
      </c>
      <c r="S7" s="611"/>
      <c r="T7" s="611"/>
      <c r="U7" s="611"/>
      <c r="V7" s="611"/>
      <c r="W7" s="611"/>
      <c r="X7" s="611"/>
      <c r="Y7" s="612"/>
      <c r="Z7" s="613">
        <v>0</v>
      </c>
      <c r="AA7" s="613"/>
      <c r="AB7" s="613"/>
      <c r="AC7" s="613"/>
      <c r="AD7" s="614">
        <v>3295</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5123046</v>
      </c>
      <c r="BH7" s="611"/>
      <c r="BI7" s="611"/>
      <c r="BJ7" s="611"/>
      <c r="BK7" s="611"/>
      <c r="BL7" s="611"/>
      <c r="BM7" s="611"/>
      <c r="BN7" s="612"/>
      <c r="BO7" s="613">
        <v>34.9</v>
      </c>
      <c r="BP7" s="613"/>
      <c r="BQ7" s="613"/>
      <c r="BR7" s="613"/>
      <c r="BS7" s="614" t="s">
        <v>121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9972117</v>
      </c>
      <c r="CS7" s="611"/>
      <c r="CT7" s="611"/>
      <c r="CU7" s="611"/>
      <c r="CV7" s="611"/>
      <c r="CW7" s="611"/>
      <c r="CX7" s="611"/>
      <c r="CY7" s="612"/>
      <c r="CZ7" s="613">
        <v>16.8</v>
      </c>
      <c r="DA7" s="613"/>
      <c r="DB7" s="613"/>
      <c r="DC7" s="613"/>
      <c r="DD7" s="619">
        <v>4169609</v>
      </c>
      <c r="DE7" s="611"/>
      <c r="DF7" s="611"/>
      <c r="DG7" s="611"/>
      <c r="DH7" s="611"/>
      <c r="DI7" s="611"/>
      <c r="DJ7" s="611"/>
      <c r="DK7" s="611"/>
      <c r="DL7" s="611"/>
      <c r="DM7" s="611"/>
      <c r="DN7" s="611"/>
      <c r="DO7" s="611"/>
      <c r="DP7" s="612"/>
      <c r="DQ7" s="619">
        <v>4815408</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33285</v>
      </c>
      <c r="S8" s="611"/>
      <c r="T8" s="611"/>
      <c r="U8" s="611"/>
      <c r="V8" s="611"/>
      <c r="W8" s="611"/>
      <c r="X8" s="611"/>
      <c r="Y8" s="612"/>
      <c r="Z8" s="613">
        <v>0.1</v>
      </c>
      <c r="AA8" s="613"/>
      <c r="AB8" s="613"/>
      <c r="AC8" s="613"/>
      <c r="AD8" s="614">
        <v>33285</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147359</v>
      </c>
      <c r="BH8" s="611"/>
      <c r="BI8" s="611"/>
      <c r="BJ8" s="611"/>
      <c r="BK8" s="611"/>
      <c r="BL8" s="611"/>
      <c r="BM8" s="611"/>
      <c r="BN8" s="612"/>
      <c r="BO8" s="613">
        <v>1</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27386177</v>
      </c>
      <c r="CS8" s="611"/>
      <c r="CT8" s="611"/>
      <c r="CU8" s="611"/>
      <c r="CV8" s="611"/>
      <c r="CW8" s="611"/>
      <c r="CX8" s="611"/>
      <c r="CY8" s="612"/>
      <c r="CZ8" s="613">
        <v>46.3</v>
      </c>
      <c r="DA8" s="613"/>
      <c r="DB8" s="613"/>
      <c r="DC8" s="613"/>
      <c r="DD8" s="619">
        <v>71474</v>
      </c>
      <c r="DE8" s="611"/>
      <c r="DF8" s="611"/>
      <c r="DG8" s="611"/>
      <c r="DH8" s="611"/>
      <c r="DI8" s="611"/>
      <c r="DJ8" s="611"/>
      <c r="DK8" s="611"/>
      <c r="DL8" s="611"/>
      <c r="DM8" s="611"/>
      <c r="DN8" s="611"/>
      <c r="DO8" s="611"/>
      <c r="DP8" s="612"/>
      <c r="DQ8" s="619">
        <v>12071539</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74077</v>
      </c>
      <c r="S9" s="611"/>
      <c r="T9" s="611"/>
      <c r="U9" s="611"/>
      <c r="V9" s="611"/>
      <c r="W9" s="611"/>
      <c r="X9" s="611"/>
      <c r="Y9" s="612"/>
      <c r="Z9" s="613">
        <v>0.1</v>
      </c>
      <c r="AA9" s="613"/>
      <c r="AB9" s="613"/>
      <c r="AC9" s="613"/>
      <c r="AD9" s="614">
        <v>74077</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4389581</v>
      </c>
      <c r="BH9" s="611"/>
      <c r="BI9" s="611"/>
      <c r="BJ9" s="611"/>
      <c r="BK9" s="611"/>
      <c r="BL9" s="611"/>
      <c r="BM9" s="611"/>
      <c r="BN9" s="612"/>
      <c r="BO9" s="613">
        <v>29.9</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2792163</v>
      </c>
      <c r="CS9" s="611"/>
      <c r="CT9" s="611"/>
      <c r="CU9" s="611"/>
      <c r="CV9" s="611"/>
      <c r="CW9" s="611"/>
      <c r="CX9" s="611"/>
      <c r="CY9" s="612"/>
      <c r="CZ9" s="613">
        <v>4.7</v>
      </c>
      <c r="DA9" s="613"/>
      <c r="DB9" s="613"/>
      <c r="DC9" s="613"/>
      <c r="DD9" s="619">
        <v>7274</v>
      </c>
      <c r="DE9" s="611"/>
      <c r="DF9" s="611"/>
      <c r="DG9" s="611"/>
      <c r="DH9" s="611"/>
      <c r="DI9" s="611"/>
      <c r="DJ9" s="611"/>
      <c r="DK9" s="611"/>
      <c r="DL9" s="611"/>
      <c r="DM9" s="611"/>
      <c r="DN9" s="611"/>
      <c r="DO9" s="611"/>
      <c r="DP9" s="612"/>
      <c r="DQ9" s="619">
        <v>2130117</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236623</v>
      </c>
      <c r="BH10" s="611"/>
      <c r="BI10" s="611"/>
      <c r="BJ10" s="611"/>
      <c r="BK10" s="611"/>
      <c r="BL10" s="611"/>
      <c r="BM10" s="611"/>
      <c r="BN10" s="612"/>
      <c r="BO10" s="613">
        <v>1.6</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84015</v>
      </c>
      <c r="CS10" s="611"/>
      <c r="CT10" s="611"/>
      <c r="CU10" s="611"/>
      <c r="CV10" s="611"/>
      <c r="CW10" s="611"/>
      <c r="CX10" s="611"/>
      <c r="CY10" s="612"/>
      <c r="CZ10" s="613">
        <v>0.1</v>
      </c>
      <c r="DA10" s="613"/>
      <c r="DB10" s="613"/>
      <c r="DC10" s="613"/>
      <c r="DD10" s="619" t="s">
        <v>121</v>
      </c>
      <c r="DE10" s="611"/>
      <c r="DF10" s="611"/>
      <c r="DG10" s="611"/>
      <c r="DH10" s="611"/>
      <c r="DI10" s="611"/>
      <c r="DJ10" s="611"/>
      <c r="DK10" s="611"/>
      <c r="DL10" s="611"/>
      <c r="DM10" s="611"/>
      <c r="DN10" s="611"/>
      <c r="DO10" s="611"/>
      <c r="DP10" s="612"/>
      <c r="DQ10" s="619">
        <v>79590</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2429671</v>
      </c>
      <c r="S11" s="611"/>
      <c r="T11" s="611"/>
      <c r="U11" s="611"/>
      <c r="V11" s="611"/>
      <c r="W11" s="611"/>
      <c r="X11" s="611"/>
      <c r="Y11" s="612"/>
      <c r="Z11" s="615">
        <v>4</v>
      </c>
      <c r="AA11" s="616"/>
      <c r="AB11" s="616"/>
      <c r="AC11" s="622"/>
      <c r="AD11" s="619">
        <v>2429671</v>
      </c>
      <c r="AE11" s="611"/>
      <c r="AF11" s="611"/>
      <c r="AG11" s="611"/>
      <c r="AH11" s="611"/>
      <c r="AI11" s="611"/>
      <c r="AJ11" s="611"/>
      <c r="AK11" s="612"/>
      <c r="AL11" s="615">
        <v>9.9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349483</v>
      </c>
      <c r="BH11" s="611"/>
      <c r="BI11" s="611"/>
      <c r="BJ11" s="611"/>
      <c r="BK11" s="611"/>
      <c r="BL11" s="611"/>
      <c r="BM11" s="611"/>
      <c r="BN11" s="612"/>
      <c r="BO11" s="613">
        <v>2.4</v>
      </c>
      <c r="BP11" s="613"/>
      <c r="BQ11" s="613"/>
      <c r="BR11" s="613"/>
      <c r="BS11" s="614" t="s">
        <v>121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75900</v>
      </c>
      <c r="CS11" s="611"/>
      <c r="CT11" s="611"/>
      <c r="CU11" s="611"/>
      <c r="CV11" s="611"/>
      <c r="CW11" s="611"/>
      <c r="CX11" s="611"/>
      <c r="CY11" s="612"/>
      <c r="CZ11" s="613">
        <v>0.1</v>
      </c>
      <c r="DA11" s="613"/>
      <c r="DB11" s="613"/>
      <c r="DC11" s="613"/>
      <c r="DD11" s="619" t="s">
        <v>121</v>
      </c>
      <c r="DE11" s="611"/>
      <c r="DF11" s="611"/>
      <c r="DG11" s="611"/>
      <c r="DH11" s="611"/>
      <c r="DI11" s="611"/>
      <c r="DJ11" s="611"/>
      <c r="DK11" s="611"/>
      <c r="DL11" s="611"/>
      <c r="DM11" s="611"/>
      <c r="DN11" s="611"/>
      <c r="DO11" s="611"/>
      <c r="DP11" s="612"/>
      <c r="DQ11" s="619">
        <v>60669</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6668548</v>
      </c>
      <c r="BH12" s="611"/>
      <c r="BI12" s="611"/>
      <c r="BJ12" s="611"/>
      <c r="BK12" s="611"/>
      <c r="BL12" s="611"/>
      <c r="BM12" s="611"/>
      <c r="BN12" s="612"/>
      <c r="BO12" s="613">
        <v>45.4</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265776</v>
      </c>
      <c r="CS12" s="611"/>
      <c r="CT12" s="611"/>
      <c r="CU12" s="611"/>
      <c r="CV12" s="611"/>
      <c r="CW12" s="611"/>
      <c r="CX12" s="611"/>
      <c r="CY12" s="612"/>
      <c r="CZ12" s="613">
        <v>0.4</v>
      </c>
      <c r="DA12" s="613"/>
      <c r="DB12" s="613"/>
      <c r="DC12" s="613"/>
      <c r="DD12" s="619" t="s">
        <v>121</v>
      </c>
      <c r="DE12" s="611"/>
      <c r="DF12" s="611"/>
      <c r="DG12" s="611"/>
      <c r="DH12" s="611"/>
      <c r="DI12" s="611"/>
      <c r="DJ12" s="611"/>
      <c r="DK12" s="611"/>
      <c r="DL12" s="611"/>
      <c r="DM12" s="611"/>
      <c r="DN12" s="611"/>
      <c r="DO12" s="611"/>
      <c r="DP12" s="612"/>
      <c r="DQ12" s="619">
        <v>244196</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6622771</v>
      </c>
      <c r="BH13" s="611"/>
      <c r="BI13" s="611"/>
      <c r="BJ13" s="611"/>
      <c r="BK13" s="611"/>
      <c r="BL13" s="611"/>
      <c r="BM13" s="611"/>
      <c r="BN13" s="612"/>
      <c r="BO13" s="613">
        <v>45.1</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7369136</v>
      </c>
      <c r="CS13" s="611"/>
      <c r="CT13" s="611"/>
      <c r="CU13" s="611"/>
      <c r="CV13" s="611"/>
      <c r="CW13" s="611"/>
      <c r="CX13" s="611"/>
      <c r="CY13" s="612"/>
      <c r="CZ13" s="613">
        <v>12.4</v>
      </c>
      <c r="DA13" s="613"/>
      <c r="DB13" s="613"/>
      <c r="DC13" s="613"/>
      <c r="DD13" s="619">
        <v>6169127</v>
      </c>
      <c r="DE13" s="611"/>
      <c r="DF13" s="611"/>
      <c r="DG13" s="611"/>
      <c r="DH13" s="611"/>
      <c r="DI13" s="611"/>
      <c r="DJ13" s="611"/>
      <c r="DK13" s="611"/>
      <c r="DL13" s="611"/>
      <c r="DM13" s="611"/>
      <c r="DN13" s="611"/>
      <c r="DO13" s="611"/>
      <c r="DP13" s="612"/>
      <c r="DQ13" s="619">
        <v>1654533</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393771</v>
      </c>
      <c r="BH14" s="611"/>
      <c r="BI14" s="611"/>
      <c r="BJ14" s="611"/>
      <c r="BK14" s="611"/>
      <c r="BL14" s="611"/>
      <c r="BM14" s="611"/>
      <c r="BN14" s="612"/>
      <c r="BO14" s="613">
        <v>2.7</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1192287</v>
      </c>
      <c r="CS14" s="611"/>
      <c r="CT14" s="611"/>
      <c r="CU14" s="611"/>
      <c r="CV14" s="611"/>
      <c r="CW14" s="611"/>
      <c r="CX14" s="611"/>
      <c r="CY14" s="612"/>
      <c r="CZ14" s="613">
        <v>2</v>
      </c>
      <c r="DA14" s="613"/>
      <c r="DB14" s="613"/>
      <c r="DC14" s="613"/>
      <c r="DD14" s="619">
        <v>259075</v>
      </c>
      <c r="DE14" s="611"/>
      <c r="DF14" s="611"/>
      <c r="DG14" s="611"/>
      <c r="DH14" s="611"/>
      <c r="DI14" s="611"/>
      <c r="DJ14" s="611"/>
      <c r="DK14" s="611"/>
      <c r="DL14" s="611"/>
      <c r="DM14" s="611"/>
      <c r="DN14" s="611"/>
      <c r="DO14" s="611"/>
      <c r="DP14" s="612"/>
      <c r="DQ14" s="619">
        <v>1007111</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18044</v>
      </c>
      <c r="S15" s="611"/>
      <c r="T15" s="611"/>
      <c r="U15" s="611"/>
      <c r="V15" s="611"/>
      <c r="W15" s="611"/>
      <c r="X15" s="611"/>
      <c r="Y15" s="612"/>
      <c r="Z15" s="613">
        <v>0</v>
      </c>
      <c r="AA15" s="613"/>
      <c r="AB15" s="613"/>
      <c r="AC15" s="613"/>
      <c r="AD15" s="614">
        <v>18044</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2480521</v>
      </c>
      <c r="BH15" s="611"/>
      <c r="BI15" s="611"/>
      <c r="BJ15" s="611"/>
      <c r="BK15" s="611"/>
      <c r="BL15" s="611"/>
      <c r="BM15" s="611"/>
      <c r="BN15" s="612"/>
      <c r="BO15" s="613">
        <v>16.899999999999999</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6319252</v>
      </c>
      <c r="CS15" s="611"/>
      <c r="CT15" s="611"/>
      <c r="CU15" s="611"/>
      <c r="CV15" s="611"/>
      <c r="CW15" s="611"/>
      <c r="CX15" s="611"/>
      <c r="CY15" s="612"/>
      <c r="CZ15" s="613">
        <v>10.7</v>
      </c>
      <c r="DA15" s="613"/>
      <c r="DB15" s="613"/>
      <c r="DC15" s="613"/>
      <c r="DD15" s="619">
        <v>1434539</v>
      </c>
      <c r="DE15" s="611"/>
      <c r="DF15" s="611"/>
      <c r="DG15" s="611"/>
      <c r="DH15" s="611"/>
      <c r="DI15" s="611"/>
      <c r="DJ15" s="611"/>
      <c r="DK15" s="611"/>
      <c r="DL15" s="611"/>
      <c r="DM15" s="611"/>
      <c r="DN15" s="611"/>
      <c r="DO15" s="611"/>
      <c r="DP15" s="612"/>
      <c r="DQ15" s="619">
        <v>3667734</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166789</v>
      </c>
      <c r="S16" s="611"/>
      <c r="T16" s="611"/>
      <c r="U16" s="611"/>
      <c r="V16" s="611"/>
      <c r="W16" s="611"/>
      <c r="X16" s="611"/>
      <c r="Y16" s="612"/>
      <c r="Z16" s="613">
        <v>0.3</v>
      </c>
      <c r="AA16" s="613"/>
      <c r="AB16" s="613"/>
      <c r="AC16" s="613"/>
      <c r="AD16" s="614">
        <v>166789</v>
      </c>
      <c r="AE16" s="614"/>
      <c r="AF16" s="614"/>
      <c r="AG16" s="614"/>
      <c r="AH16" s="614"/>
      <c r="AI16" s="614"/>
      <c r="AJ16" s="614"/>
      <c r="AK16" s="614"/>
      <c r="AL16" s="615">
        <v>0.7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121</v>
      </c>
      <c r="CS16" s="611"/>
      <c r="CT16" s="611"/>
      <c r="CU16" s="611"/>
      <c r="CV16" s="611"/>
      <c r="CW16" s="611"/>
      <c r="CX16" s="611"/>
      <c r="CY16" s="612"/>
      <c r="CZ16" s="613" t="s">
        <v>121</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453007</v>
      </c>
      <c r="S17" s="611"/>
      <c r="T17" s="611"/>
      <c r="U17" s="611"/>
      <c r="V17" s="611"/>
      <c r="W17" s="611"/>
      <c r="X17" s="611"/>
      <c r="Y17" s="612"/>
      <c r="Z17" s="613">
        <v>0.7</v>
      </c>
      <c r="AA17" s="613"/>
      <c r="AB17" s="613"/>
      <c r="AC17" s="613"/>
      <c r="AD17" s="614">
        <v>453007</v>
      </c>
      <c r="AE17" s="614"/>
      <c r="AF17" s="614"/>
      <c r="AG17" s="614"/>
      <c r="AH17" s="614"/>
      <c r="AI17" s="614"/>
      <c r="AJ17" s="614"/>
      <c r="AK17" s="614"/>
      <c r="AL17" s="615">
        <v>1.9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2787056</v>
      </c>
      <c r="CS17" s="611"/>
      <c r="CT17" s="611"/>
      <c r="CU17" s="611"/>
      <c r="CV17" s="611"/>
      <c r="CW17" s="611"/>
      <c r="CX17" s="611"/>
      <c r="CY17" s="612"/>
      <c r="CZ17" s="613">
        <v>4.7</v>
      </c>
      <c r="DA17" s="613"/>
      <c r="DB17" s="613"/>
      <c r="DC17" s="613"/>
      <c r="DD17" s="619" t="s">
        <v>121</v>
      </c>
      <c r="DE17" s="611"/>
      <c r="DF17" s="611"/>
      <c r="DG17" s="611"/>
      <c r="DH17" s="611"/>
      <c r="DI17" s="611"/>
      <c r="DJ17" s="611"/>
      <c r="DK17" s="611"/>
      <c r="DL17" s="611"/>
      <c r="DM17" s="611"/>
      <c r="DN17" s="611"/>
      <c r="DO17" s="611"/>
      <c r="DP17" s="612"/>
      <c r="DQ17" s="619">
        <v>2743893</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68585</v>
      </c>
      <c r="S18" s="611"/>
      <c r="T18" s="611"/>
      <c r="U18" s="611"/>
      <c r="V18" s="611"/>
      <c r="W18" s="611"/>
      <c r="X18" s="611"/>
      <c r="Y18" s="612"/>
      <c r="Z18" s="613">
        <v>0.1</v>
      </c>
      <c r="AA18" s="613"/>
      <c r="AB18" s="613"/>
      <c r="AC18" s="613"/>
      <c r="AD18" s="614">
        <v>68585</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650105</v>
      </c>
      <c r="CS18" s="611"/>
      <c r="CT18" s="611"/>
      <c r="CU18" s="611"/>
      <c r="CV18" s="611"/>
      <c r="CW18" s="611"/>
      <c r="CX18" s="611"/>
      <c r="CY18" s="612"/>
      <c r="CZ18" s="613">
        <v>1.1000000000000001</v>
      </c>
      <c r="DA18" s="613"/>
      <c r="DB18" s="613"/>
      <c r="DC18" s="613"/>
      <c r="DD18" s="619" t="s">
        <v>121</v>
      </c>
      <c r="DE18" s="611"/>
      <c r="DF18" s="611"/>
      <c r="DG18" s="611"/>
      <c r="DH18" s="611"/>
      <c r="DI18" s="611"/>
      <c r="DJ18" s="611"/>
      <c r="DK18" s="611"/>
      <c r="DL18" s="611"/>
      <c r="DM18" s="611"/>
      <c r="DN18" s="611"/>
      <c r="DO18" s="611"/>
      <c r="DP18" s="612"/>
      <c r="DQ18" s="619">
        <v>650105</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383312</v>
      </c>
      <c r="S19" s="611"/>
      <c r="T19" s="611"/>
      <c r="U19" s="611"/>
      <c r="V19" s="611"/>
      <c r="W19" s="611"/>
      <c r="X19" s="611"/>
      <c r="Y19" s="612"/>
      <c r="Z19" s="613">
        <v>0.6</v>
      </c>
      <c r="AA19" s="613"/>
      <c r="AB19" s="613"/>
      <c r="AC19" s="613"/>
      <c r="AD19" s="614">
        <v>383312</v>
      </c>
      <c r="AE19" s="614"/>
      <c r="AF19" s="614"/>
      <c r="AG19" s="614"/>
      <c r="AH19" s="614"/>
      <c r="AI19" s="614"/>
      <c r="AJ19" s="614"/>
      <c r="AK19" s="614"/>
      <c r="AL19" s="615">
        <v>1.6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6682</v>
      </c>
      <c r="BH19" s="611"/>
      <c r="BI19" s="611"/>
      <c r="BJ19" s="611"/>
      <c r="BK19" s="611"/>
      <c r="BL19" s="611"/>
      <c r="BM19" s="611"/>
      <c r="BN19" s="612"/>
      <c r="BO19" s="613">
        <v>0</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1110</v>
      </c>
      <c r="S20" s="611"/>
      <c r="T20" s="611"/>
      <c r="U20" s="611"/>
      <c r="V20" s="611"/>
      <c r="W20" s="611"/>
      <c r="X20" s="611"/>
      <c r="Y20" s="612"/>
      <c r="Z20" s="613">
        <v>0</v>
      </c>
      <c r="AA20" s="613"/>
      <c r="AB20" s="613"/>
      <c r="AC20" s="613"/>
      <c r="AD20" s="614">
        <v>1110</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6682</v>
      </c>
      <c r="BH20" s="611"/>
      <c r="BI20" s="611"/>
      <c r="BJ20" s="611"/>
      <c r="BK20" s="611"/>
      <c r="BL20" s="611"/>
      <c r="BM20" s="611"/>
      <c r="BN20" s="612"/>
      <c r="BO20" s="613">
        <v>0</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59200887</v>
      </c>
      <c r="CS20" s="611"/>
      <c r="CT20" s="611"/>
      <c r="CU20" s="611"/>
      <c r="CV20" s="611"/>
      <c r="CW20" s="611"/>
      <c r="CX20" s="611"/>
      <c r="CY20" s="612"/>
      <c r="CZ20" s="613">
        <v>100</v>
      </c>
      <c r="DA20" s="613"/>
      <c r="DB20" s="613"/>
      <c r="DC20" s="613"/>
      <c r="DD20" s="619">
        <v>12111098</v>
      </c>
      <c r="DE20" s="611"/>
      <c r="DF20" s="611"/>
      <c r="DG20" s="611"/>
      <c r="DH20" s="611"/>
      <c r="DI20" s="611"/>
      <c r="DJ20" s="611"/>
      <c r="DK20" s="611"/>
      <c r="DL20" s="611"/>
      <c r="DM20" s="611"/>
      <c r="DN20" s="611"/>
      <c r="DO20" s="611"/>
      <c r="DP20" s="612"/>
      <c r="DQ20" s="619">
        <v>29431798</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6373926</v>
      </c>
      <c r="S21" s="611"/>
      <c r="T21" s="611"/>
      <c r="U21" s="611"/>
      <c r="V21" s="611"/>
      <c r="W21" s="611"/>
      <c r="X21" s="611"/>
      <c r="Y21" s="612"/>
      <c r="Z21" s="613">
        <v>10.5</v>
      </c>
      <c r="AA21" s="613"/>
      <c r="AB21" s="613"/>
      <c r="AC21" s="613"/>
      <c r="AD21" s="614">
        <v>5512224</v>
      </c>
      <c r="AE21" s="614"/>
      <c r="AF21" s="614"/>
      <c r="AG21" s="614"/>
      <c r="AH21" s="614"/>
      <c r="AI21" s="614"/>
      <c r="AJ21" s="614"/>
      <c r="AK21" s="614"/>
      <c r="AL21" s="615">
        <v>22.5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6682</v>
      </c>
      <c r="BH21" s="611"/>
      <c r="BI21" s="611"/>
      <c r="BJ21" s="611"/>
      <c r="BK21" s="611"/>
      <c r="BL21" s="611"/>
      <c r="BM21" s="611"/>
      <c r="BN21" s="612"/>
      <c r="BO21" s="613">
        <v>0</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5512224</v>
      </c>
      <c r="S22" s="611"/>
      <c r="T22" s="611"/>
      <c r="U22" s="611"/>
      <c r="V22" s="611"/>
      <c r="W22" s="611"/>
      <c r="X22" s="611"/>
      <c r="Y22" s="612"/>
      <c r="Z22" s="613">
        <v>9.1</v>
      </c>
      <c r="AA22" s="613"/>
      <c r="AB22" s="613"/>
      <c r="AC22" s="613"/>
      <c r="AD22" s="614">
        <v>5512224</v>
      </c>
      <c r="AE22" s="614"/>
      <c r="AF22" s="614"/>
      <c r="AG22" s="614"/>
      <c r="AH22" s="614"/>
      <c r="AI22" s="614"/>
      <c r="AJ22" s="614"/>
      <c r="AK22" s="614"/>
      <c r="AL22" s="615">
        <v>22.5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861702</v>
      </c>
      <c r="S23" s="611"/>
      <c r="T23" s="611"/>
      <c r="U23" s="611"/>
      <c r="V23" s="611"/>
      <c r="W23" s="611"/>
      <c r="X23" s="611"/>
      <c r="Y23" s="612"/>
      <c r="Z23" s="613">
        <v>1.4</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30230123</v>
      </c>
      <c r="CS24" s="600"/>
      <c r="CT24" s="600"/>
      <c r="CU24" s="600"/>
      <c r="CV24" s="600"/>
      <c r="CW24" s="600"/>
      <c r="CX24" s="600"/>
      <c r="CY24" s="601"/>
      <c r="CZ24" s="604">
        <v>51.1</v>
      </c>
      <c r="DA24" s="605"/>
      <c r="DB24" s="605"/>
      <c r="DC24" s="621"/>
      <c r="DD24" s="644">
        <v>15874557</v>
      </c>
      <c r="DE24" s="600"/>
      <c r="DF24" s="600"/>
      <c r="DG24" s="600"/>
      <c r="DH24" s="600"/>
      <c r="DI24" s="600"/>
      <c r="DJ24" s="600"/>
      <c r="DK24" s="601"/>
      <c r="DL24" s="644">
        <v>14114451</v>
      </c>
      <c r="DM24" s="600"/>
      <c r="DN24" s="600"/>
      <c r="DO24" s="600"/>
      <c r="DP24" s="600"/>
      <c r="DQ24" s="600"/>
      <c r="DR24" s="600"/>
      <c r="DS24" s="600"/>
      <c r="DT24" s="600"/>
      <c r="DU24" s="600"/>
      <c r="DV24" s="601"/>
      <c r="DW24" s="604">
        <v>57.6</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24386182</v>
      </c>
      <c r="S25" s="611"/>
      <c r="T25" s="611"/>
      <c r="U25" s="611"/>
      <c r="V25" s="611"/>
      <c r="W25" s="611"/>
      <c r="X25" s="611"/>
      <c r="Y25" s="612"/>
      <c r="Z25" s="613">
        <v>40.299999999999997</v>
      </c>
      <c r="AA25" s="613"/>
      <c r="AB25" s="613"/>
      <c r="AC25" s="613"/>
      <c r="AD25" s="614">
        <v>23524480</v>
      </c>
      <c r="AE25" s="614"/>
      <c r="AF25" s="614"/>
      <c r="AG25" s="614"/>
      <c r="AH25" s="614"/>
      <c r="AI25" s="614"/>
      <c r="AJ25" s="614"/>
      <c r="AK25" s="614"/>
      <c r="AL25" s="615">
        <v>96.2</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7391984</v>
      </c>
      <c r="CS25" s="640"/>
      <c r="CT25" s="640"/>
      <c r="CU25" s="640"/>
      <c r="CV25" s="640"/>
      <c r="CW25" s="640"/>
      <c r="CX25" s="640"/>
      <c r="CY25" s="641"/>
      <c r="CZ25" s="615">
        <v>12.5</v>
      </c>
      <c r="DA25" s="642"/>
      <c r="DB25" s="642"/>
      <c r="DC25" s="645"/>
      <c r="DD25" s="619">
        <v>6585163</v>
      </c>
      <c r="DE25" s="640"/>
      <c r="DF25" s="640"/>
      <c r="DG25" s="640"/>
      <c r="DH25" s="640"/>
      <c r="DI25" s="640"/>
      <c r="DJ25" s="640"/>
      <c r="DK25" s="641"/>
      <c r="DL25" s="619">
        <v>6415756</v>
      </c>
      <c r="DM25" s="640"/>
      <c r="DN25" s="640"/>
      <c r="DO25" s="640"/>
      <c r="DP25" s="640"/>
      <c r="DQ25" s="640"/>
      <c r="DR25" s="640"/>
      <c r="DS25" s="640"/>
      <c r="DT25" s="640"/>
      <c r="DU25" s="640"/>
      <c r="DV25" s="641"/>
      <c r="DW25" s="615">
        <v>26.2</v>
      </c>
      <c r="DX25" s="642"/>
      <c r="DY25" s="642"/>
      <c r="DZ25" s="642"/>
      <c r="EA25" s="642"/>
      <c r="EB25" s="642"/>
      <c r="EC25" s="643"/>
    </row>
    <row r="26" spans="2:133" ht="11.25" customHeight="1" x14ac:dyDescent="0.15">
      <c r="B26" s="607" t="s">
        <v>283</v>
      </c>
      <c r="C26" s="608"/>
      <c r="D26" s="608"/>
      <c r="E26" s="608"/>
      <c r="F26" s="608"/>
      <c r="G26" s="608"/>
      <c r="H26" s="608"/>
      <c r="I26" s="608"/>
      <c r="J26" s="608"/>
      <c r="K26" s="608"/>
      <c r="L26" s="608"/>
      <c r="M26" s="608"/>
      <c r="N26" s="608"/>
      <c r="O26" s="608"/>
      <c r="P26" s="608"/>
      <c r="Q26" s="609"/>
      <c r="R26" s="610">
        <v>8826</v>
      </c>
      <c r="S26" s="611"/>
      <c r="T26" s="611"/>
      <c r="U26" s="611"/>
      <c r="V26" s="611"/>
      <c r="W26" s="611"/>
      <c r="X26" s="611"/>
      <c r="Y26" s="612"/>
      <c r="Z26" s="613">
        <v>0</v>
      </c>
      <c r="AA26" s="613"/>
      <c r="AB26" s="613"/>
      <c r="AC26" s="613"/>
      <c r="AD26" s="614">
        <v>8826</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3743379</v>
      </c>
      <c r="CS26" s="611"/>
      <c r="CT26" s="611"/>
      <c r="CU26" s="611"/>
      <c r="CV26" s="611"/>
      <c r="CW26" s="611"/>
      <c r="CX26" s="611"/>
      <c r="CY26" s="612"/>
      <c r="CZ26" s="615">
        <v>6.3</v>
      </c>
      <c r="DA26" s="642"/>
      <c r="DB26" s="642"/>
      <c r="DC26" s="645"/>
      <c r="DD26" s="619">
        <v>3544760</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2"/>
      <c r="DY26" s="642"/>
      <c r="DZ26" s="642"/>
      <c r="EA26" s="642"/>
      <c r="EB26" s="642"/>
      <c r="EC26" s="643"/>
    </row>
    <row r="27" spans="2:133" ht="11.25" customHeight="1" x14ac:dyDescent="0.15">
      <c r="B27" s="607" t="s">
        <v>286</v>
      </c>
      <c r="C27" s="608"/>
      <c r="D27" s="608"/>
      <c r="E27" s="608"/>
      <c r="F27" s="608"/>
      <c r="G27" s="608"/>
      <c r="H27" s="608"/>
      <c r="I27" s="608"/>
      <c r="J27" s="608"/>
      <c r="K27" s="608"/>
      <c r="L27" s="608"/>
      <c r="M27" s="608"/>
      <c r="N27" s="608"/>
      <c r="O27" s="608"/>
      <c r="P27" s="608"/>
      <c r="Q27" s="609"/>
      <c r="R27" s="610">
        <v>129807</v>
      </c>
      <c r="S27" s="611"/>
      <c r="T27" s="611"/>
      <c r="U27" s="611"/>
      <c r="V27" s="611"/>
      <c r="W27" s="611"/>
      <c r="X27" s="611"/>
      <c r="Y27" s="612"/>
      <c r="Z27" s="613">
        <v>0.2</v>
      </c>
      <c r="AA27" s="613"/>
      <c r="AB27" s="613"/>
      <c r="AC27" s="613"/>
      <c r="AD27" s="614">
        <v>15</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14672568</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20051083</v>
      </c>
      <c r="CS27" s="640"/>
      <c r="CT27" s="640"/>
      <c r="CU27" s="640"/>
      <c r="CV27" s="640"/>
      <c r="CW27" s="640"/>
      <c r="CX27" s="640"/>
      <c r="CY27" s="641"/>
      <c r="CZ27" s="615">
        <v>33.9</v>
      </c>
      <c r="DA27" s="642"/>
      <c r="DB27" s="642"/>
      <c r="DC27" s="645"/>
      <c r="DD27" s="619">
        <v>6545501</v>
      </c>
      <c r="DE27" s="640"/>
      <c r="DF27" s="640"/>
      <c r="DG27" s="640"/>
      <c r="DH27" s="640"/>
      <c r="DI27" s="640"/>
      <c r="DJ27" s="640"/>
      <c r="DK27" s="641"/>
      <c r="DL27" s="619">
        <v>5012723</v>
      </c>
      <c r="DM27" s="640"/>
      <c r="DN27" s="640"/>
      <c r="DO27" s="640"/>
      <c r="DP27" s="640"/>
      <c r="DQ27" s="640"/>
      <c r="DR27" s="640"/>
      <c r="DS27" s="640"/>
      <c r="DT27" s="640"/>
      <c r="DU27" s="640"/>
      <c r="DV27" s="641"/>
      <c r="DW27" s="615">
        <v>20.399999999999999</v>
      </c>
      <c r="DX27" s="642"/>
      <c r="DY27" s="642"/>
      <c r="DZ27" s="642"/>
      <c r="EA27" s="642"/>
      <c r="EB27" s="642"/>
      <c r="EC27" s="643"/>
    </row>
    <row r="28" spans="2:133" ht="11.25" customHeight="1" x14ac:dyDescent="0.15">
      <c r="B28" s="607" t="s">
        <v>289</v>
      </c>
      <c r="C28" s="608"/>
      <c r="D28" s="608"/>
      <c r="E28" s="608"/>
      <c r="F28" s="608"/>
      <c r="G28" s="608"/>
      <c r="H28" s="608"/>
      <c r="I28" s="608"/>
      <c r="J28" s="608"/>
      <c r="K28" s="608"/>
      <c r="L28" s="608"/>
      <c r="M28" s="608"/>
      <c r="N28" s="608"/>
      <c r="O28" s="608"/>
      <c r="P28" s="608"/>
      <c r="Q28" s="609"/>
      <c r="R28" s="610">
        <v>216273</v>
      </c>
      <c r="S28" s="611"/>
      <c r="T28" s="611"/>
      <c r="U28" s="611"/>
      <c r="V28" s="611"/>
      <c r="W28" s="611"/>
      <c r="X28" s="611"/>
      <c r="Y28" s="612"/>
      <c r="Z28" s="613">
        <v>0.4</v>
      </c>
      <c r="AA28" s="613"/>
      <c r="AB28" s="613"/>
      <c r="AC28" s="613"/>
      <c r="AD28" s="614" t="s">
        <v>121</v>
      </c>
      <c r="AE28" s="614"/>
      <c r="AF28" s="614"/>
      <c r="AG28" s="614"/>
      <c r="AH28" s="614"/>
      <c r="AI28" s="614"/>
      <c r="AJ28" s="614"/>
      <c r="AK28" s="614"/>
      <c r="AL28" s="615" t="s">
        <v>121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2787056</v>
      </c>
      <c r="CS28" s="611"/>
      <c r="CT28" s="611"/>
      <c r="CU28" s="611"/>
      <c r="CV28" s="611"/>
      <c r="CW28" s="611"/>
      <c r="CX28" s="611"/>
      <c r="CY28" s="612"/>
      <c r="CZ28" s="615">
        <v>4.7</v>
      </c>
      <c r="DA28" s="642"/>
      <c r="DB28" s="642"/>
      <c r="DC28" s="645"/>
      <c r="DD28" s="619">
        <v>2743893</v>
      </c>
      <c r="DE28" s="611"/>
      <c r="DF28" s="611"/>
      <c r="DG28" s="611"/>
      <c r="DH28" s="611"/>
      <c r="DI28" s="611"/>
      <c r="DJ28" s="611"/>
      <c r="DK28" s="612"/>
      <c r="DL28" s="619">
        <v>2685972</v>
      </c>
      <c r="DM28" s="611"/>
      <c r="DN28" s="611"/>
      <c r="DO28" s="611"/>
      <c r="DP28" s="611"/>
      <c r="DQ28" s="611"/>
      <c r="DR28" s="611"/>
      <c r="DS28" s="611"/>
      <c r="DT28" s="611"/>
      <c r="DU28" s="611"/>
      <c r="DV28" s="612"/>
      <c r="DW28" s="615">
        <v>11</v>
      </c>
      <c r="DX28" s="642"/>
      <c r="DY28" s="642"/>
      <c r="DZ28" s="642"/>
      <c r="EA28" s="642"/>
      <c r="EB28" s="642"/>
      <c r="EC28" s="643"/>
    </row>
    <row r="29" spans="2:133" ht="11.25" customHeight="1" x14ac:dyDescent="0.15">
      <c r="B29" s="607" t="s">
        <v>291</v>
      </c>
      <c r="C29" s="608"/>
      <c r="D29" s="608"/>
      <c r="E29" s="608"/>
      <c r="F29" s="608"/>
      <c r="G29" s="608"/>
      <c r="H29" s="608"/>
      <c r="I29" s="608"/>
      <c r="J29" s="608"/>
      <c r="K29" s="608"/>
      <c r="L29" s="608"/>
      <c r="M29" s="608"/>
      <c r="N29" s="608"/>
      <c r="O29" s="608"/>
      <c r="P29" s="608"/>
      <c r="Q29" s="609"/>
      <c r="R29" s="610">
        <v>210910</v>
      </c>
      <c r="S29" s="611"/>
      <c r="T29" s="611"/>
      <c r="U29" s="611"/>
      <c r="V29" s="611"/>
      <c r="W29" s="611"/>
      <c r="X29" s="611"/>
      <c r="Y29" s="612"/>
      <c r="Z29" s="613">
        <v>0.3</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2787023</v>
      </c>
      <c r="CS29" s="640"/>
      <c r="CT29" s="640"/>
      <c r="CU29" s="640"/>
      <c r="CV29" s="640"/>
      <c r="CW29" s="640"/>
      <c r="CX29" s="640"/>
      <c r="CY29" s="641"/>
      <c r="CZ29" s="615">
        <v>4.7</v>
      </c>
      <c r="DA29" s="642"/>
      <c r="DB29" s="642"/>
      <c r="DC29" s="645"/>
      <c r="DD29" s="619">
        <v>2743860</v>
      </c>
      <c r="DE29" s="640"/>
      <c r="DF29" s="640"/>
      <c r="DG29" s="640"/>
      <c r="DH29" s="640"/>
      <c r="DI29" s="640"/>
      <c r="DJ29" s="640"/>
      <c r="DK29" s="641"/>
      <c r="DL29" s="619">
        <v>2685939</v>
      </c>
      <c r="DM29" s="640"/>
      <c r="DN29" s="640"/>
      <c r="DO29" s="640"/>
      <c r="DP29" s="640"/>
      <c r="DQ29" s="640"/>
      <c r="DR29" s="640"/>
      <c r="DS29" s="640"/>
      <c r="DT29" s="640"/>
      <c r="DU29" s="640"/>
      <c r="DV29" s="641"/>
      <c r="DW29" s="615">
        <v>11</v>
      </c>
      <c r="DX29" s="642"/>
      <c r="DY29" s="642"/>
      <c r="DZ29" s="642"/>
      <c r="EA29" s="642"/>
      <c r="EB29" s="642"/>
      <c r="EC29" s="643"/>
    </row>
    <row r="30" spans="2:133" ht="11.25" customHeight="1" x14ac:dyDescent="0.15">
      <c r="B30" s="607" t="s">
        <v>293</v>
      </c>
      <c r="C30" s="608"/>
      <c r="D30" s="608"/>
      <c r="E30" s="608"/>
      <c r="F30" s="608"/>
      <c r="G30" s="608"/>
      <c r="H30" s="608"/>
      <c r="I30" s="608"/>
      <c r="J30" s="608"/>
      <c r="K30" s="608"/>
      <c r="L30" s="608"/>
      <c r="M30" s="608"/>
      <c r="N30" s="608"/>
      <c r="O30" s="608"/>
      <c r="P30" s="608"/>
      <c r="Q30" s="609"/>
      <c r="R30" s="610">
        <v>19775158</v>
      </c>
      <c r="S30" s="611"/>
      <c r="T30" s="611"/>
      <c r="U30" s="611"/>
      <c r="V30" s="611"/>
      <c r="W30" s="611"/>
      <c r="X30" s="611"/>
      <c r="Y30" s="612"/>
      <c r="Z30" s="613">
        <v>32.700000000000003</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2636045</v>
      </c>
      <c r="CS30" s="611"/>
      <c r="CT30" s="611"/>
      <c r="CU30" s="611"/>
      <c r="CV30" s="611"/>
      <c r="CW30" s="611"/>
      <c r="CX30" s="611"/>
      <c r="CY30" s="612"/>
      <c r="CZ30" s="615">
        <v>4.5</v>
      </c>
      <c r="DA30" s="642"/>
      <c r="DB30" s="642"/>
      <c r="DC30" s="645"/>
      <c r="DD30" s="619">
        <v>2592882</v>
      </c>
      <c r="DE30" s="611"/>
      <c r="DF30" s="611"/>
      <c r="DG30" s="611"/>
      <c r="DH30" s="611"/>
      <c r="DI30" s="611"/>
      <c r="DJ30" s="611"/>
      <c r="DK30" s="612"/>
      <c r="DL30" s="619">
        <v>2534961</v>
      </c>
      <c r="DM30" s="611"/>
      <c r="DN30" s="611"/>
      <c r="DO30" s="611"/>
      <c r="DP30" s="611"/>
      <c r="DQ30" s="611"/>
      <c r="DR30" s="611"/>
      <c r="DS30" s="611"/>
      <c r="DT30" s="611"/>
      <c r="DU30" s="611"/>
      <c r="DV30" s="612"/>
      <c r="DW30" s="615">
        <v>10.3</v>
      </c>
      <c r="DX30" s="642"/>
      <c r="DY30" s="642"/>
      <c r="DZ30" s="642"/>
      <c r="EA30" s="642"/>
      <c r="EB30" s="642"/>
      <c r="EC30" s="643"/>
    </row>
    <row r="31" spans="2:133" ht="11.25" customHeight="1" x14ac:dyDescent="0.15">
      <c r="B31" s="623" t="s">
        <v>297</v>
      </c>
      <c r="C31" s="624"/>
      <c r="D31" s="624"/>
      <c r="E31" s="624"/>
      <c r="F31" s="624"/>
      <c r="G31" s="624"/>
      <c r="H31" s="624"/>
      <c r="I31" s="624"/>
      <c r="J31" s="624"/>
      <c r="K31" s="624"/>
      <c r="L31" s="624"/>
      <c r="M31" s="624"/>
      <c r="N31" s="624"/>
      <c r="O31" s="624"/>
      <c r="P31" s="624"/>
      <c r="Q31" s="625"/>
      <c r="R31" s="610">
        <v>672388</v>
      </c>
      <c r="S31" s="611"/>
      <c r="T31" s="611"/>
      <c r="U31" s="611"/>
      <c r="V31" s="611"/>
      <c r="W31" s="611"/>
      <c r="X31" s="611"/>
      <c r="Y31" s="612"/>
      <c r="Z31" s="613">
        <v>1.1000000000000001</v>
      </c>
      <c r="AA31" s="613"/>
      <c r="AB31" s="613"/>
      <c r="AC31" s="613"/>
      <c r="AD31" s="614">
        <v>672388</v>
      </c>
      <c r="AE31" s="614"/>
      <c r="AF31" s="614"/>
      <c r="AG31" s="614"/>
      <c r="AH31" s="614"/>
      <c r="AI31" s="614"/>
      <c r="AJ31" s="614"/>
      <c r="AK31" s="614"/>
      <c r="AL31" s="615">
        <v>2.8</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99.5</v>
      </c>
      <c r="BH31" s="654"/>
      <c r="BI31" s="654"/>
      <c r="BJ31" s="654"/>
      <c r="BK31" s="654"/>
      <c r="BL31" s="654"/>
      <c r="BM31" s="605">
        <v>98.8</v>
      </c>
      <c r="BN31" s="654"/>
      <c r="BO31" s="654"/>
      <c r="BP31" s="654"/>
      <c r="BQ31" s="655"/>
      <c r="BR31" s="657">
        <v>99.4</v>
      </c>
      <c r="BS31" s="654"/>
      <c r="BT31" s="654"/>
      <c r="BU31" s="654"/>
      <c r="BV31" s="654"/>
      <c r="BW31" s="654"/>
      <c r="BX31" s="605">
        <v>98.7</v>
      </c>
      <c r="BY31" s="654"/>
      <c r="BZ31" s="654"/>
      <c r="CA31" s="654"/>
      <c r="CB31" s="655"/>
      <c r="CD31" s="650"/>
      <c r="CE31" s="651"/>
      <c r="CF31" s="607" t="s">
        <v>300</v>
      </c>
      <c r="CG31" s="608"/>
      <c r="CH31" s="608"/>
      <c r="CI31" s="608"/>
      <c r="CJ31" s="608"/>
      <c r="CK31" s="608"/>
      <c r="CL31" s="608"/>
      <c r="CM31" s="608"/>
      <c r="CN31" s="608"/>
      <c r="CO31" s="608"/>
      <c r="CP31" s="608"/>
      <c r="CQ31" s="609"/>
      <c r="CR31" s="610">
        <v>150978</v>
      </c>
      <c r="CS31" s="640"/>
      <c r="CT31" s="640"/>
      <c r="CU31" s="640"/>
      <c r="CV31" s="640"/>
      <c r="CW31" s="640"/>
      <c r="CX31" s="640"/>
      <c r="CY31" s="641"/>
      <c r="CZ31" s="615">
        <v>0.3</v>
      </c>
      <c r="DA31" s="642"/>
      <c r="DB31" s="642"/>
      <c r="DC31" s="645"/>
      <c r="DD31" s="619">
        <v>150978</v>
      </c>
      <c r="DE31" s="640"/>
      <c r="DF31" s="640"/>
      <c r="DG31" s="640"/>
      <c r="DH31" s="640"/>
      <c r="DI31" s="640"/>
      <c r="DJ31" s="640"/>
      <c r="DK31" s="641"/>
      <c r="DL31" s="619">
        <v>150978</v>
      </c>
      <c r="DM31" s="640"/>
      <c r="DN31" s="640"/>
      <c r="DO31" s="640"/>
      <c r="DP31" s="640"/>
      <c r="DQ31" s="640"/>
      <c r="DR31" s="640"/>
      <c r="DS31" s="640"/>
      <c r="DT31" s="640"/>
      <c r="DU31" s="640"/>
      <c r="DV31" s="641"/>
      <c r="DW31" s="615">
        <v>0.6</v>
      </c>
      <c r="DX31" s="642"/>
      <c r="DY31" s="642"/>
      <c r="DZ31" s="642"/>
      <c r="EA31" s="642"/>
      <c r="EB31" s="642"/>
      <c r="EC31" s="643"/>
    </row>
    <row r="32" spans="2:133" ht="11.25" customHeight="1" x14ac:dyDescent="0.15">
      <c r="B32" s="607" t="s">
        <v>301</v>
      </c>
      <c r="C32" s="608"/>
      <c r="D32" s="608"/>
      <c r="E32" s="608"/>
      <c r="F32" s="608"/>
      <c r="G32" s="608"/>
      <c r="H32" s="608"/>
      <c r="I32" s="608"/>
      <c r="J32" s="608"/>
      <c r="K32" s="608"/>
      <c r="L32" s="608"/>
      <c r="M32" s="608"/>
      <c r="N32" s="608"/>
      <c r="O32" s="608"/>
      <c r="P32" s="608"/>
      <c r="Q32" s="609"/>
      <c r="R32" s="610">
        <v>6386678</v>
      </c>
      <c r="S32" s="611"/>
      <c r="T32" s="611"/>
      <c r="U32" s="611"/>
      <c r="V32" s="611"/>
      <c r="W32" s="611"/>
      <c r="X32" s="611"/>
      <c r="Y32" s="612"/>
      <c r="Z32" s="613">
        <v>10.5</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302</v>
      </c>
      <c r="AX32" s="607" t="s">
        <v>303</v>
      </c>
      <c r="AY32" s="608"/>
      <c r="AZ32" s="608"/>
      <c r="BA32" s="608"/>
      <c r="BB32" s="608"/>
      <c r="BC32" s="608"/>
      <c r="BD32" s="608"/>
      <c r="BE32" s="608"/>
      <c r="BF32" s="609"/>
      <c r="BG32" s="667">
        <v>99.4</v>
      </c>
      <c r="BH32" s="640"/>
      <c r="BI32" s="640"/>
      <c r="BJ32" s="640"/>
      <c r="BK32" s="640"/>
      <c r="BL32" s="640"/>
      <c r="BM32" s="616">
        <v>98</v>
      </c>
      <c r="BN32" s="640"/>
      <c r="BO32" s="640"/>
      <c r="BP32" s="640"/>
      <c r="BQ32" s="656"/>
      <c r="BR32" s="667">
        <v>99.2</v>
      </c>
      <c r="BS32" s="640"/>
      <c r="BT32" s="640"/>
      <c r="BU32" s="640"/>
      <c r="BV32" s="640"/>
      <c r="BW32" s="640"/>
      <c r="BX32" s="616">
        <v>97.9</v>
      </c>
      <c r="BY32" s="640"/>
      <c r="BZ32" s="640"/>
      <c r="CA32" s="640"/>
      <c r="CB32" s="656"/>
      <c r="CD32" s="652"/>
      <c r="CE32" s="653"/>
      <c r="CF32" s="607" t="s">
        <v>304</v>
      </c>
      <c r="CG32" s="608"/>
      <c r="CH32" s="608"/>
      <c r="CI32" s="608"/>
      <c r="CJ32" s="608"/>
      <c r="CK32" s="608"/>
      <c r="CL32" s="608"/>
      <c r="CM32" s="608"/>
      <c r="CN32" s="608"/>
      <c r="CO32" s="608"/>
      <c r="CP32" s="608"/>
      <c r="CQ32" s="609"/>
      <c r="CR32" s="610">
        <v>33</v>
      </c>
      <c r="CS32" s="611"/>
      <c r="CT32" s="611"/>
      <c r="CU32" s="611"/>
      <c r="CV32" s="611"/>
      <c r="CW32" s="611"/>
      <c r="CX32" s="611"/>
      <c r="CY32" s="612"/>
      <c r="CZ32" s="615">
        <v>0</v>
      </c>
      <c r="DA32" s="642"/>
      <c r="DB32" s="642"/>
      <c r="DC32" s="645"/>
      <c r="DD32" s="619">
        <v>33</v>
      </c>
      <c r="DE32" s="611"/>
      <c r="DF32" s="611"/>
      <c r="DG32" s="611"/>
      <c r="DH32" s="611"/>
      <c r="DI32" s="611"/>
      <c r="DJ32" s="611"/>
      <c r="DK32" s="612"/>
      <c r="DL32" s="619">
        <v>33</v>
      </c>
      <c r="DM32" s="611"/>
      <c r="DN32" s="611"/>
      <c r="DO32" s="611"/>
      <c r="DP32" s="611"/>
      <c r="DQ32" s="611"/>
      <c r="DR32" s="611"/>
      <c r="DS32" s="611"/>
      <c r="DT32" s="611"/>
      <c r="DU32" s="611"/>
      <c r="DV32" s="612"/>
      <c r="DW32" s="615">
        <v>0</v>
      </c>
      <c r="DX32" s="642"/>
      <c r="DY32" s="642"/>
      <c r="DZ32" s="642"/>
      <c r="EA32" s="642"/>
      <c r="EB32" s="642"/>
      <c r="EC32" s="643"/>
    </row>
    <row r="33" spans="2:133" ht="11.25" customHeight="1" x14ac:dyDescent="0.15">
      <c r="B33" s="607" t="s">
        <v>305</v>
      </c>
      <c r="C33" s="608"/>
      <c r="D33" s="608"/>
      <c r="E33" s="608"/>
      <c r="F33" s="608"/>
      <c r="G33" s="608"/>
      <c r="H33" s="608"/>
      <c r="I33" s="608"/>
      <c r="J33" s="608"/>
      <c r="K33" s="608"/>
      <c r="L33" s="608"/>
      <c r="M33" s="608"/>
      <c r="N33" s="608"/>
      <c r="O33" s="608"/>
      <c r="P33" s="608"/>
      <c r="Q33" s="609"/>
      <c r="R33" s="610">
        <v>499765</v>
      </c>
      <c r="S33" s="611"/>
      <c r="T33" s="611"/>
      <c r="U33" s="611"/>
      <c r="V33" s="611"/>
      <c r="W33" s="611"/>
      <c r="X33" s="611"/>
      <c r="Y33" s="612"/>
      <c r="Z33" s="613">
        <v>0.8</v>
      </c>
      <c r="AA33" s="613"/>
      <c r="AB33" s="613"/>
      <c r="AC33" s="613"/>
      <c r="AD33" s="614">
        <v>156687</v>
      </c>
      <c r="AE33" s="614"/>
      <c r="AF33" s="614"/>
      <c r="AG33" s="614"/>
      <c r="AH33" s="614"/>
      <c r="AI33" s="614"/>
      <c r="AJ33" s="614"/>
      <c r="AK33" s="614"/>
      <c r="AL33" s="615">
        <v>0.6</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99.6</v>
      </c>
      <c r="BH33" s="669"/>
      <c r="BI33" s="669"/>
      <c r="BJ33" s="669"/>
      <c r="BK33" s="669"/>
      <c r="BL33" s="669"/>
      <c r="BM33" s="670">
        <v>99.2</v>
      </c>
      <c r="BN33" s="669"/>
      <c r="BO33" s="669"/>
      <c r="BP33" s="669"/>
      <c r="BQ33" s="671"/>
      <c r="BR33" s="668">
        <v>99.4</v>
      </c>
      <c r="BS33" s="669"/>
      <c r="BT33" s="669"/>
      <c r="BU33" s="669"/>
      <c r="BV33" s="669"/>
      <c r="BW33" s="669"/>
      <c r="BX33" s="670">
        <v>99</v>
      </c>
      <c r="BY33" s="669"/>
      <c r="BZ33" s="669"/>
      <c r="CA33" s="669"/>
      <c r="CB33" s="671"/>
      <c r="CD33" s="607" t="s">
        <v>307</v>
      </c>
      <c r="CE33" s="608"/>
      <c r="CF33" s="608"/>
      <c r="CG33" s="608"/>
      <c r="CH33" s="608"/>
      <c r="CI33" s="608"/>
      <c r="CJ33" s="608"/>
      <c r="CK33" s="608"/>
      <c r="CL33" s="608"/>
      <c r="CM33" s="608"/>
      <c r="CN33" s="608"/>
      <c r="CO33" s="608"/>
      <c r="CP33" s="608"/>
      <c r="CQ33" s="609"/>
      <c r="CR33" s="610">
        <v>16859666</v>
      </c>
      <c r="CS33" s="640"/>
      <c r="CT33" s="640"/>
      <c r="CU33" s="640"/>
      <c r="CV33" s="640"/>
      <c r="CW33" s="640"/>
      <c r="CX33" s="640"/>
      <c r="CY33" s="641"/>
      <c r="CZ33" s="615">
        <v>28.5</v>
      </c>
      <c r="DA33" s="642"/>
      <c r="DB33" s="642"/>
      <c r="DC33" s="645"/>
      <c r="DD33" s="619">
        <v>12616263</v>
      </c>
      <c r="DE33" s="640"/>
      <c r="DF33" s="640"/>
      <c r="DG33" s="640"/>
      <c r="DH33" s="640"/>
      <c r="DI33" s="640"/>
      <c r="DJ33" s="640"/>
      <c r="DK33" s="641"/>
      <c r="DL33" s="619">
        <v>9348622</v>
      </c>
      <c r="DM33" s="640"/>
      <c r="DN33" s="640"/>
      <c r="DO33" s="640"/>
      <c r="DP33" s="640"/>
      <c r="DQ33" s="640"/>
      <c r="DR33" s="640"/>
      <c r="DS33" s="640"/>
      <c r="DT33" s="640"/>
      <c r="DU33" s="640"/>
      <c r="DV33" s="641"/>
      <c r="DW33" s="615">
        <v>38.1</v>
      </c>
      <c r="DX33" s="642"/>
      <c r="DY33" s="642"/>
      <c r="DZ33" s="642"/>
      <c r="EA33" s="642"/>
      <c r="EB33" s="642"/>
      <c r="EC33" s="643"/>
    </row>
    <row r="34" spans="2:133" ht="11.25" customHeight="1" x14ac:dyDescent="0.15">
      <c r="B34" s="607" t="s">
        <v>308</v>
      </c>
      <c r="C34" s="608"/>
      <c r="D34" s="608"/>
      <c r="E34" s="608"/>
      <c r="F34" s="608"/>
      <c r="G34" s="608"/>
      <c r="H34" s="608"/>
      <c r="I34" s="608"/>
      <c r="J34" s="608"/>
      <c r="K34" s="608"/>
      <c r="L34" s="608"/>
      <c r="M34" s="608"/>
      <c r="N34" s="608"/>
      <c r="O34" s="608"/>
      <c r="P34" s="608"/>
      <c r="Q34" s="609"/>
      <c r="R34" s="610">
        <v>62981</v>
      </c>
      <c r="S34" s="611"/>
      <c r="T34" s="611"/>
      <c r="U34" s="611"/>
      <c r="V34" s="611"/>
      <c r="W34" s="611"/>
      <c r="X34" s="611"/>
      <c r="Y34" s="612"/>
      <c r="Z34" s="613">
        <v>0.1</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5229395</v>
      </c>
      <c r="CS34" s="611"/>
      <c r="CT34" s="611"/>
      <c r="CU34" s="611"/>
      <c r="CV34" s="611"/>
      <c r="CW34" s="611"/>
      <c r="CX34" s="611"/>
      <c r="CY34" s="612"/>
      <c r="CZ34" s="615">
        <v>8.8000000000000007</v>
      </c>
      <c r="DA34" s="642"/>
      <c r="DB34" s="642"/>
      <c r="DC34" s="645"/>
      <c r="DD34" s="619">
        <v>4441751</v>
      </c>
      <c r="DE34" s="611"/>
      <c r="DF34" s="611"/>
      <c r="DG34" s="611"/>
      <c r="DH34" s="611"/>
      <c r="DI34" s="611"/>
      <c r="DJ34" s="611"/>
      <c r="DK34" s="612"/>
      <c r="DL34" s="619">
        <v>3639325</v>
      </c>
      <c r="DM34" s="611"/>
      <c r="DN34" s="611"/>
      <c r="DO34" s="611"/>
      <c r="DP34" s="611"/>
      <c r="DQ34" s="611"/>
      <c r="DR34" s="611"/>
      <c r="DS34" s="611"/>
      <c r="DT34" s="611"/>
      <c r="DU34" s="611"/>
      <c r="DV34" s="612"/>
      <c r="DW34" s="615">
        <v>14.8</v>
      </c>
      <c r="DX34" s="642"/>
      <c r="DY34" s="642"/>
      <c r="DZ34" s="642"/>
      <c r="EA34" s="642"/>
      <c r="EB34" s="642"/>
      <c r="EC34" s="643"/>
    </row>
    <row r="35" spans="2:133" ht="11.25" customHeight="1" x14ac:dyDescent="0.15">
      <c r="B35" s="607" t="s">
        <v>310</v>
      </c>
      <c r="C35" s="608"/>
      <c r="D35" s="608"/>
      <c r="E35" s="608"/>
      <c r="F35" s="608"/>
      <c r="G35" s="608"/>
      <c r="H35" s="608"/>
      <c r="I35" s="608"/>
      <c r="J35" s="608"/>
      <c r="K35" s="608"/>
      <c r="L35" s="608"/>
      <c r="M35" s="608"/>
      <c r="N35" s="608"/>
      <c r="O35" s="608"/>
      <c r="P35" s="608"/>
      <c r="Q35" s="609"/>
      <c r="R35" s="610">
        <v>3481917</v>
      </c>
      <c r="S35" s="611"/>
      <c r="T35" s="611"/>
      <c r="U35" s="611"/>
      <c r="V35" s="611"/>
      <c r="W35" s="611"/>
      <c r="X35" s="611"/>
      <c r="Y35" s="612"/>
      <c r="Z35" s="613">
        <v>5.8</v>
      </c>
      <c r="AA35" s="613"/>
      <c r="AB35" s="613"/>
      <c r="AC35" s="613"/>
      <c r="AD35" s="614" t="s">
        <v>121</v>
      </c>
      <c r="AE35" s="614"/>
      <c r="AF35" s="614"/>
      <c r="AG35" s="614"/>
      <c r="AH35" s="614"/>
      <c r="AI35" s="614"/>
      <c r="AJ35" s="614"/>
      <c r="AK35" s="614"/>
      <c r="AL35" s="615" t="s">
        <v>121</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455872</v>
      </c>
      <c r="CS35" s="640"/>
      <c r="CT35" s="640"/>
      <c r="CU35" s="640"/>
      <c r="CV35" s="640"/>
      <c r="CW35" s="640"/>
      <c r="CX35" s="640"/>
      <c r="CY35" s="641"/>
      <c r="CZ35" s="615">
        <v>0.8</v>
      </c>
      <c r="DA35" s="642"/>
      <c r="DB35" s="642"/>
      <c r="DC35" s="645"/>
      <c r="DD35" s="619">
        <v>375139</v>
      </c>
      <c r="DE35" s="640"/>
      <c r="DF35" s="640"/>
      <c r="DG35" s="640"/>
      <c r="DH35" s="640"/>
      <c r="DI35" s="640"/>
      <c r="DJ35" s="640"/>
      <c r="DK35" s="641"/>
      <c r="DL35" s="619">
        <v>372312</v>
      </c>
      <c r="DM35" s="640"/>
      <c r="DN35" s="640"/>
      <c r="DO35" s="640"/>
      <c r="DP35" s="640"/>
      <c r="DQ35" s="640"/>
      <c r="DR35" s="640"/>
      <c r="DS35" s="640"/>
      <c r="DT35" s="640"/>
      <c r="DU35" s="640"/>
      <c r="DV35" s="641"/>
      <c r="DW35" s="615">
        <v>1.5</v>
      </c>
      <c r="DX35" s="642"/>
      <c r="DY35" s="642"/>
      <c r="DZ35" s="642"/>
      <c r="EA35" s="642"/>
      <c r="EB35" s="642"/>
      <c r="EC35" s="643"/>
    </row>
    <row r="36" spans="2:133" ht="11.25" customHeight="1" x14ac:dyDescent="0.15">
      <c r="B36" s="607" t="s">
        <v>314</v>
      </c>
      <c r="C36" s="608"/>
      <c r="D36" s="608"/>
      <c r="E36" s="608"/>
      <c r="F36" s="608"/>
      <c r="G36" s="608"/>
      <c r="H36" s="608"/>
      <c r="I36" s="608"/>
      <c r="J36" s="608"/>
      <c r="K36" s="608"/>
      <c r="L36" s="608"/>
      <c r="M36" s="608"/>
      <c r="N36" s="608"/>
      <c r="O36" s="608"/>
      <c r="P36" s="608"/>
      <c r="Q36" s="609"/>
      <c r="R36" s="610">
        <v>1803670</v>
      </c>
      <c r="S36" s="611"/>
      <c r="T36" s="611"/>
      <c r="U36" s="611"/>
      <c r="V36" s="611"/>
      <c r="W36" s="611"/>
      <c r="X36" s="611"/>
      <c r="Y36" s="612"/>
      <c r="Z36" s="613">
        <v>3</v>
      </c>
      <c r="AA36" s="613"/>
      <c r="AB36" s="613"/>
      <c r="AC36" s="613"/>
      <c r="AD36" s="614" t="s">
        <v>121</v>
      </c>
      <c r="AE36" s="614"/>
      <c r="AF36" s="614"/>
      <c r="AG36" s="614"/>
      <c r="AH36" s="614"/>
      <c r="AI36" s="614"/>
      <c r="AJ36" s="614"/>
      <c r="AK36" s="614"/>
      <c r="AL36" s="615" t="s">
        <v>121</v>
      </c>
      <c r="AM36" s="616"/>
      <c r="AN36" s="616"/>
      <c r="AO36" s="617"/>
      <c r="AP36" s="206"/>
      <c r="AQ36" s="672" t="s">
        <v>315</v>
      </c>
      <c r="AR36" s="673"/>
      <c r="AS36" s="673"/>
      <c r="AT36" s="673"/>
      <c r="AU36" s="673"/>
      <c r="AV36" s="673"/>
      <c r="AW36" s="673"/>
      <c r="AX36" s="673"/>
      <c r="AY36" s="674"/>
      <c r="AZ36" s="599">
        <v>4059392</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21263</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5448891</v>
      </c>
      <c r="CS36" s="611"/>
      <c r="CT36" s="611"/>
      <c r="CU36" s="611"/>
      <c r="CV36" s="611"/>
      <c r="CW36" s="611"/>
      <c r="CX36" s="611"/>
      <c r="CY36" s="612"/>
      <c r="CZ36" s="615">
        <v>9.1999999999999993</v>
      </c>
      <c r="DA36" s="642"/>
      <c r="DB36" s="642"/>
      <c r="DC36" s="645"/>
      <c r="DD36" s="619">
        <v>3367165</v>
      </c>
      <c r="DE36" s="611"/>
      <c r="DF36" s="611"/>
      <c r="DG36" s="611"/>
      <c r="DH36" s="611"/>
      <c r="DI36" s="611"/>
      <c r="DJ36" s="611"/>
      <c r="DK36" s="612"/>
      <c r="DL36" s="619">
        <v>2340530</v>
      </c>
      <c r="DM36" s="611"/>
      <c r="DN36" s="611"/>
      <c r="DO36" s="611"/>
      <c r="DP36" s="611"/>
      <c r="DQ36" s="611"/>
      <c r="DR36" s="611"/>
      <c r="DS36" s="611"/>
      <c r="DT36" s="611"/>
      <c r="DU36" s="611"/>
      <c r="DV36" s="612"/>
      <c r="DW36" s="615">
        <v>9.5</v>
      </c>
      <c r="DX36" s="642"/>
      <c r="DY36" s="642"/>
      <c r="DZ36" s="642"/>
      <c r="EA36" s="642"/>
      <c r="EB36" s="642"/>
      <c r="EC36" s="643"/>
    </row>
    <row r="37" spans="2:133" ht="11.25" customHeight="1" x14ac:dyDescent="0.15">
      <c r="B37" s="607" t="s">
        <v>318</v>
      </c>
      <c r="C37" s="608"/>
      <c r="D37" s="608"/>
      <c r="E37" s="608"/>
      <c r="F37" s="608"/>
      <c r="G37" s="608"/>
      <c r="H37" s="608"/>
      <c r="I37" s="608"/>
      <c r="J37" s="608"/>
      <c r="K37" s="608"/>
      <c r="L37" s="608"/>
      <c r="M37" s="608"/>
      <c r="N37" s="608"/>
      <c r="O37" s="608"/>
      <c r="P37" s="608"/>
      <c r="Q37" s="609"/>
      <c r="R37" s="610">
        <v>481999</v>
      </c>
      <c r="S37" s="611"/>
      <c r="T37" s="611"/>
      <c r="U37" s="611"/>
      <c r="V37" s="611"/>
      <c r="W37" s="611"/>
      <c r="X37" s="611"/>
      <c r="Y37" s="612"/>
      <c r="Z37" s="613">
        <v>0.8</v>
      </c>
      <c r="AA37" s="613"/>
      <c r="AB37" s="613"/>
      <c r="AC37" s="613"/>
      <c r="AD37" s="614">
        <v>83072</v>
      </c>
      <c r="AE37" s="614"/>
      <c r="AF37" s="614"/>
      <c r="AG37" s="614"/>
      <c r="AH37" s="614"/>
      <c r="AI37" s="614"/>
      <c r="AJ37" s="614"/>
      <c r="AK37" s="614"/>
      <c r="AL37" s="615">
        <v>0.3</v>
      </c>
      <c r="AM37" s="616"/>
      <c r="AN37" s="616"/>
      <c r="AO37" s="617"/>
      <c r="AQ37" s="676" t="s">
        <v>319</v>
      </c>
      <c r="AR37" s="677"/>
      <c r="AS37" s="677"/>
      <c r="AT37" s="677"/>
      <c r="AU37" s="677"/>
      <c r="AV37" s="677"/>
      <c r="AW37" s="677"/>
      <c r="AX37" s="677"/>
      <c r="AY37" s="678"/>
      <c r="AZ37" s="610">
        <v>312155</v>
      </c>
      <c r="BA37" s="611"/>
      <c r="BB37" s="611"/>
      <c r="BC37" s="611"/>
      <c r="BD37" s="640"/>
      <c r="BE37" s="640"/>
      <c r="BF37" s="656"/>
      <c r="BG37" s="607" t="s">
        <v>320</v>
      </c>
      <c r="BH37" s="608"/>
      <c r="BI37" s="608"/>
      <c r="BJ37" s="608"/>
      <c r="BK37" s="608"/>
      <c r="BL37" s="608"/>
      <c r="BM37" s="608"/>
      <c r="BN37" s="608"/>
      <c r="BO37" s="608"/>
      <c r="BP37" s="608"/>
      <c r="BQ37" s="608"/>
      <c r="BR37" s="608"/>
      <c r="BS37" s="608"/>
      <c r="BT37" s="608"/>
      <c r="BU37" s="609"/>
      <c r="BV37" s="610">
        <v>-401887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636512</v>
      </c>
      <c r="CS37" s="640"/>
      <c r="CT37" s="640"/>
      <c r="CU37" s="640"/>
      <c r="CV37" s="640"/>
      <c r="CW37" s="640"/>
      <c r="CX37" s="640"/>
      <c r="CY37" s="641"/>
      <c r="CZ37" s="615">
        <v>1.1000000000000001</v>
      </c>
      <c r="DA37" s="642"/>
      <c r="DB37" s="642"/>
      <c r="DC37" s="645"/>
      <c r="DD37" s="619">
        <v>476478</v>
      </c>
      <c r="DE37" s="640"/>
      <c r="DF37" s="640"/>
      <c r="DG37" s="640"/>
      <c r="DH37" s="640"/>
      <c r="DI37" s="640"/>
      <c r="DJ37" s="640"/>
      <c r="DK37" s="641"/>
      <c r="DL37" s="619">
        <v>473968</v>
      </c>
      <c r="DM37" s="640"/>
      <c r="DN37" s="640"/>
      <c r="DO37" s="640"/>
      <c r="DP37" s="640"/>
      <c r="DQ37" s="640"/>
      <c r="DR37" s="640"/>
      <c r="DS37" s="640"/>
      <c r="DT37" s="640"/>
      <c r="DU37" s="640"/>
      <c r="DV37" s="641"/>
      <c r="DW37" s="615">
        <v>1.9</v>
      </c>
      <c r="DX37" s="642"/>
      <c r="DY37" s="642"/>
      <c r="DZ37" s="642"/>
      <c r="EA37" s="642"/>
      <c r="EB37" s="642"/>
      <c r="EC37" s="643"/>
    </row>
    <row r="38" spans="2:133" ht="11.25" customHeight="1" x14ac:dyDescent="0.15">
      <c r="B38" s="607" t="s">
        <v>322</v>
      </c>
      <c r="C38" s="608"/>
      <c r="D38" s="608"/>
      <c r="E38" s="608"/>
      <c r="F38" s="608"/>
      <c r="G38" s="608"/>
      <c r="H38" s="608"/>
      <c r="I38" s="608"/>
      <c r="J38" s="608"/>
      <c r="K38" s="608"/>
      <c r="L38" s="608"/>
      <c r="M38" s="608"/>
      <c r="N38" s="608"/>
      <c r="O38" s="608"/>
      <c r="P38" s="608"/>
      <c r="Q38" s="609"/>
      <c r="R38" s="610">
        <v>2429743</v>
      </c>
      <c r="S38" s="611"/>
      <c r="T38" s="611"/>
      <c r="U38" s="611"/>
      <c r="V38" s="611"/>
      <c r="W38" s="611"/>
      <c r="X38" s="611"/>
      <c r="Y38" s="612"/>
      <c r="Z38" s="613">
        <v>4</v>
      </c>
      <c r="AA38" s="613"/>
      <c r="AB38" s="613"/>
      <c r="AC38" s="613"/>
      <c r="AD38" s="614" t="s">
        <v>121</v>
      </c>
      <c r="AE38" s="614"/>
      <c r="AF38" s="614"/>
      <c r="AG38" s="614"/>
      <c r="AH38" s="614"/>
      <c r="AI38" s="614"/>
      <c r="AJ38" s="614"/>
      <c r="AK38" s="614"/>
      <c r="AL38" s="615" t="s">
        <v>121</v>
      </c>
      <c r="AM38" s="616"/>
      <c r="AN38" s="616"/>
      <c r="AO38" s="617"/>
      <c r="AQ38" s="676" t="s">
        <v>323</v>
      </c>
      <c r="AR38" s="677"/>
      <c r="AS38" s="677"/>
      <c r="AT38" s="677"/>
      <c r="AU38" s="677"/>
      <c r="AV38" s="677"/>
      <c r="AW38" s="677"/>
      <c r="AX38" s="677"/>
      <c r="AY38" s="678"/>
      <c r="AZ38" s="610">
        <v>23393</v>
      </c>
      <c r="BA38" s="611"/>
      <c r="BB38" s="611"/>
      <c r="BC38" s="611"/>
      <c r="BD38" s="640"/>
      <c r="BE38" s="640"/>
      <c r="BF38" s="656"/>
      <c r="BG38" s="607" t="s">
        <v>324</v>
      </c>
      <c r="BH38" s="608"/>
      <c r="BI38" s="608"/>
      <c r="BJ38" s="608"/>
      <c r="BK38" s="608"/>
      <c r="BL38" s="608"/>
      <c r="BM38" s="608"/>
      <c r="BN38" s="608"/>
      <c r="BO38" s="608"/>
      <c r="BP38" s="608"/>
      <c r="BQ38" s="608"/>
      <c r="BR38" s="608"/>
      <c r="BS38" s="608"/>
      <c r="BT38" s="608"/>
      <c r="BU38" s="609"/>
      <c r="BV38" s="610">
        <v>14772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3723844</v>
      </c>
      <c r="CS38" s="611"/>
      <c r="CT38" s="611"/>
      <c r="CU38" s="611"/>
      <c r="CV38" s="611"/>
      <c r="CW38" s="611"/>
      <c r="CX38" s="611"/>
      <c r="CY38" s="612"/>
      <c r="CZ38" s="615">
        <v>6.3</v>
      </c>
      <c r="DA38" s="642"/>
      <c r="DB38" s="642"/>
      <c r="DC38" s="645"/>
      <c r="DD38" s="619">
        <v>2996455</v>
      </c>
      <c r="DE38" s="611"/>
      <c r="DF38" s="611"/>
      <c r="DG38" s="611"/>
      <c r="DH38" s="611"/>
      <c r="DI38" s="611"/>
      <c r="DJ38" s="611"/>
      <c r="DK38" s="612"/>
      <c r="DL38" s="619">
        <v>2996455</v>
      </c>
      <c r="DM38" s="611"/>
      <c r="DN38" s="611"/>
      <c r="DO38" s="611"/>
      <c r="DP38" s="611"/>
      <c r="DQ38" s="611"/>
      <c r="DR38" s="611"/>
      <c r="DS38" s="611"/>
      <c r="DT38" s="611"/>
      <c r="DU38" s="611"/>
      <c r="DV38" s="612"/>
      <c r="DW38" s="615">
        <v>12.2</v>
      </c>
      <c r="DX38" s="642"/>
      <c r="DY38" s="642"/>
      <c r="DZ38" s="642"/>
      <c r="EA38" s="642"/>
      <c r="EB38" s="642"/>
      <c r="EC38" s="643"/>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6" t="s">
        <v>327</v>
      </c>
      <c r="AR39" s="677"/>
      <c r="AS39" s="677"/>
      <c r="AT39" s="677"/>
      <c r="AU39" s="677"/>
      <c r="AV39" s="677"/>
      <c r="AW39" s="677"/>
      <c r="AX39" s="677"/>
      <c r="AY39" s="678"/>
      <c r="AZ39" s="610" t="s">
        <v>121</v>
      </c>
      <c r="BA39" s="611"/>
      <c r="BB39" s="611"/>
      <c r="BC39" s="611"/>
      <c r="BD39" s="640"/>
      <c r="BE39" s="640"/>
      <c r="BF39" s="656"/>
      <c r="BG39" s="607" t="s">
        <v>328</v>
      </c>
      <c r="BH39" s="608"/>
      <c r="BI39" s="608"/>
      <c r="BJ39" s="608"/>
      <c r="BK39" s="608"/>
      <c r="BL39" s="608"/>
      <c r="BM39" s="608"/>
      <c r="BN39" s="608"/>
      <c r="BO39" s="608"/>
      <c r="BP39" s="608"/>
      <c r="BQ39" s="608"/>
      <c r="BR39" s="608"/>
      <c r="BS39" s="608"/>
      <c r="BT39" s="608"/>
      <c r="BU39" s="609"/>
      <c r="BV39" s="610">
        <v>23381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2001664</v>
      </c>
      <c r="CS39" s="640"/>
      <c r="CT39" s="640"/>
      <c r="CU39" s="640"/>
      <c r="CV39" s="640"/>
      <c r="CW39" s="640"/>
      <c r="CX39" s="640"/>
      <c r="CY39" s="641"/>
      <c r="CZ39" s="615">
        <v>3.4</v>
      </c>
      <c r="DA39" s="642"/>
      <c r="DB39" s="642"/>
      <c r="DC39" s="645"/>
      <c r="DD39" s="619">
        <v>1435753</v>
      </c>
      <c r="DE39" s="640"/>
      <c r="DF39" s="640"/>
      <c r="DG39" s="640"/>
      <c r="DH39" s="640"/>
      <c r="DI39" s="640"/>
      <c r="DJ39" s="640"/>
      <c r="DK39" s="641"/>
      <c r="DL39" s="619" t="s">
        <v>121</v>
      </c>
      <c r="DM39" s="640"/>
      <c r="DN39" s="640"/>
      <c r="DO39" s="640"/>
      <c r="DP39" s="640"/>
      <c r="DQ39" s="640"/>
      <c r="DR39" s="640"/>
      <c r="DS39" s="640"/>
      <c r="DT39" s="640"/>
      <c r="DU39" s="640"/>
      <c r="DV39" s="641"/>
      <c r="DW39" s="615" t="s">
        <v>121</v>
      </c>
      <c r="DX39" s="642"/>
      <c r="DY39" s="642"/>
      <c r="DZ39" s="642"/>
      <c r="EA39" s="642"/>
      <c r="EB39" s="642"/>
      <c r="EC39" s="643"/>
    </row>
    <row r="40" spans="2:133" ht="11.25" customHeight="1" x14ac:dyDescent="0.15">
      <c r="B40" s="607" t="s">
        <v>330</v>
      </c>
      <c r="C40" s="608"/>
      <c r="D40" s="608"/>
      <c r="E40" s="608"/>
      <c r="F40" s="608"/>
      <c r="G40" s="608"/>
      <c r="H40" s="608"/>
      <c r="I40" s="608"/>
      <c r="J40" s="608"/>
      <c r="K40" s="608"/>
      <c r="L40" s="608"/>
      <c r="M40" s="608"/>
      <c r="N40" s="608"/>
      <c r="O40" s="608"/>
      <c r="P40" s="608"/>
      <c r="Q40" s="609"/>
      <c r="R40" s="610">
        <v>77643</v>
      </c>
      <c r="S40" s="611"/>
      <c r="T40" s="611"/>
      <c r="U40" s="611"/>
      <c r="V40" s="611"/>
      <c r="W40" s="611"/>
      <c r="X40" s="611"/>
      <c r="Y40" s="612"/>
      <c r="Z40" s="613">
        <v>0.1</v>
      </c>
      <c r="AA40" s="613"/>
      <c r="AB40" s="613"/>
      <c r="AC40" s="613"/>
      <c r="AD40" s="614" t="s">
        <v>121</v>
      </c>
      <c r="AE40" s="614"/>
      <c r="AF40" s="614"/>
      <c r="AG40" s="614"/>
      <c r="AH40" s="614"/>
      <c r="AI40" s="614"/>
      <c r="AJ40" s="614"/>
      <c r="AK40" s="614"/>
      <c r="AL40" s="615" t="s">
        <v>121</v>
      </c>
      <c r="AM40" s="616"/>
      <c r="AN40" s="616"/>
      <c r="AO40" s="617"/>
      <c r="AQ40" s="676" t="s">
        <v>331</v>
      </c>
      <c r="AR40" s="677"/>
      <c r="AS40" s="677"/>
      <c r="AT40" s="677"/>
      <c r="AU40" s="677"/>
      <c r="AV40" s="677"/>
      <c r="AW40" s="677"/>
      <c r="AX40" s="677"/>
      <c r="AY40" s="678"/>
      <c r="AZ40" s="610" t="s">
        <v>121</v>
      </c>
      <c r="BA40" s="611"/>
      <c r="BB40" s="611"/>
      <c r="BC40" s="611"/>
      <c r="BD40" s="640"/>
      <c r="BE40" s="640"/>
      <c r="BF40" s="656"/>
      <c r="BG40" s="660" t="s">
        <v>332</v>
      </c>
      <c r="BH40" s="661"/>
      <c r="BI40" s="661"/>
      <c r="BJ40" s="661"/>
      <c r="BK40" s="661"/>
      <c r="BL40" s="202"/>
      <c r="BM40" s="608" t="s">
        <v>333</v>
      </c>
      <c r="BN40" s="608"/>
      <c r="BO40" s="608"/>
      <c r="BP40" s="608"/>
      <c r="BQ40" s="608"/>
      <c r="BR40" s="608"/>
      <c r="BS40" s="608"/>
      <c r="BT40" s="608"/>
      <c r="BU40" s="609"/>
      <c r="BV40" s="610">
        <v>87</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121</v>
      </c>
      <c r="CS40" s="611"/>
      <c r="CT40" s="611"/>
      <c r="CU40" s="611"/>
      <c r="CV40" s="611"/>
      <c r="CW40" s="611"/>
      <c r="CX40" s="611"/>
      <c r="CY40" s="612"/>
      <c r="CZ40" s="615" t="s">
        <v>121</v>
      </c>
      <c r="DA40" s="642"/>
      <c r="DB40" s="642"/>
      <c r="DC40" s="645"/>
      <c r="DD40" s="619" t="s">
        <v>121</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2"/>
      <c r="DY40" s="642"/>
      <c r="DZ40" s="642"/>
      <c r="EA40" s="642"/>
      <c r="EB40" s="642"/>
      <c r="EC40" s="643"/>
    </row>
    <row r="41" spans="2:133" ht="11.25" customHeight="1" x14ac:dyDescent="0.15">
      <c r="B41" s="631" t="s">
        <v>335</v>
      </c>
      <c r="C41" s="632"/>
      <c r="D41" s="632"/>
      <c r="E41" s="632"/>
      <c r="F41" s="632"/>
      <c r="G41" s="632"/>
      <c r="H41" s="632"/>
      <c r="I41" s="632"/>
      <c r="J41" s="632"/>
      <c r="K41" s="632"/>
      <c r="L41" s="632"/>
      <c r="M41" s="632"/>
      <c r="N41" s="632"/>
      <c r="O41" s="632"/>
      <c r="P41" s="632"/>
      <c r="Q41" s="633"/>
      <c r="R41" s="685">
        <v>60546297</v>
      </c>
      <c r="S41" s="686"/>
      <c r="T41" s="686"/>
      <c r="U41" s="686"/>
      <c r="V41" s="686"/>
      <c r="W41" s="686"/>
      <c r="X41" s="686"/>
      <c r="Y41" s="687"/>
      <c r="Z41" s="688">
        <v>100</v>
      </c>
      <c r="AA41" s="688"/>
      <c r="AB41" s="688"/>
      <c r="AC41" s="688"/>
      <c r="AD41" s="689">
        <v>24445468</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1479828</v>
      </c>
      <c r="BA41" s="611"/>
      <c r="BB41" s="611"/>
      <c r="BC41" s="611"/>
      <c r="BD41" s="640"/>
      <c r="BE41" s="640"/>
      <c r="BF41" s="656"/>
      <c r="BG41" s="660"/>
      <c r="BH41" s="661"/>
      <c r="BI41" s="661"/>
      <c r="BJ41" s="661"/>
      <c r="BK41" s="661"/>
      <c r="BL41" s="202"/>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0"/>
      <c r="CT41" s="640"/>
      <c r="CU41" s="640"/>
      <c r="CV41" s="640"/>
      <c r="CW41" s="640"/>
      <c r="CX41" s="640"/>
      <c r="CY41" s="641"/>
      <c r="CZ41" s="615" t="s">
        <v>121</v>
      </c>
      <c r="DA41" s="642"/>
      <c r="DB41" s="642"/>
      <c r="DC41" s="645"/>
      <c r="DD41" s="619" t="s">
        <v>121</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339</v>
      </c>
      <c r="AR42" s="693"/>
      <c r="AS42" s="693"/>
      <c r="AT42" s="693"/>
      <c r="AU42" s="693"/>
      <c r="AV42" s="693"/>
      <c r="AW42" s="693"/>
      <c r="AX42" s="693"/>
      <c r="AY42" s="694"/>
      <c r="AZ42" s="685">
        <v>2244016</v>
      </c>
      <c r="BA42" s="686"/>
      <c r="BB42" s="686"/>
      <c r="BC42" s="686"/>
      <c r="BD42" s="669"/>
      <c r="BE42" s="669"/>
      <c r="BF42" s="671"/>
      <c r="BG42" s="662"/>
      <c r="BH42" s="663"/>
      <c r="BI42" s="663"/>
      <c r="BJ42" s="663"/>
      <c r="BK42" s="663"/>
      <c r="BL42" s="203"/>
      <c r="BM42" s="632" t="s">
        <v>340</v>
      </c>
      <c r="BN42" s="632"/>
      <c r="BO42" s="632"/>
      <c r="BP42" s="632"/>
      <c r="BQ42" s="632"/>
      <c r="BR42" s="632"/>
      <c r="BS42" s="632"/>
      <c r="BT42" s="632"/>
      <c r="BU42" s="633"/>
      <c r="BV42" s="685">
        <v>323</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12111098</v>
      </c>
      <c r="CS42" s="640"/>
      <c r="CT42" s="640"/>
      <c r="CU42" s="640"/>
      <c r="CV42" s="640"/>
      <c r="CW42" s="640"/>
      <c r="CX42" s="640"/>
      <c r="CY42" s="641"/>
      <c r="CZ42" s="615">
        <v>20.5</v>
      </c>
      <c r="DA42" s="642"/>
      <c r="DB42" s="642"/>
      <c r="DC42" s="645"/>
      <c r="DD42" s="619">
        <v>940978</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306901</v>
      </c>
      <c r="CS43" s="640"/>
      <c r="CT43" s="640"/>
      <c r="CU43" s="640"/>
      <c r="CV43" s="640"/>
      <c r="CW43" s="640"/>
      <c r="CX43" s="640"/>
      <c r="CY43" s="641"/>
      <c r="CZ43" s="615">
        <v>0.5</v>
      </c>
      <c r="DA43" s="642"/>
      <c r="DB43" s="642"/>
      <c r="DC43" s="645"/>
      <c r="DD43" s="619">
        <v>266055</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12111098</v>
      </c>
      <c r="CS44" s="611"/>
      <c r="CT44" s="611"/>
      <c r="CU44" s="611"/>
      <c r="CV44" s="611"/>
      <c r="CW44" s="611"/>
      <c r="CX44" s="611"/>
      <c r="CY44" s="612"/>
      <c r="CZ44" s="615">
        <v>20.5</v>
      </c>
      <c r="DA44" s="616"/>
      <c r="DB44" s="616"/>
      <c r="DC44" s="622"/>
      <c r="DD44" s="619">
        <v>940978</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11371349</v>
      </c>
      <c r="CS45" s="640"/>
      <c r="CT45" s="640"/>
      <c r="CU45" s="640"/>
      <c r="CV45" s="640"/>
      <c r="CW45" s="640"/>
      <c r="CX45" s="640"/>
      <c r="CY45" s="641"/>
      <c r="CZ45" s="615">
        <v>19.2</v>
      </c>
      <c r="DA45" s="642"/>
      <c r="DB45" s="642"/>
      <c r="DC45" s="645"/>
      <c r="DD45" s="619">
        <v>695709</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739749</v>
      </c>
      <c r="CS46" s="611"/>
      <c r="CT46" s="611"/>
      <c r="CU46" s="611"/>
      <c r="CV46" s="611"/>
      <c r="CW46" s="611"/>
      <c r="CX46" s="611"/>
      <c r="CY46" s="612"/>
      <c r="CZ46" s="615">
        <v>1.2</v>
      </c>
      <c r="DA46" s="616"/>
      <c r="DB46" s="616"/>
      <c r="DC46" s="622"/>
      <c r="DD46" s="619">
        <v>245269</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121</v>
      </c>
      <c r="CS47" s="640"/>
      <c r="CT47" s="640"/>
      <c r="CU47" s="640"/>
      <c r="CV47" s="640"/>
      <c r="CW47" s="640"/>
      <c r="CX47" s="640"/>
      <c r="CY47" s="641"/>
      <c r="CZ47" s="615" t="s">
        <v>121</v>
      </c>
      <c r="DA47" s="642"/>
      <c r="DB47" s="642"/>
      <c r="DC47" s="645"/>
      <c r="DD47" s="619" t="s">
        <v>121</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07"/>
      <c r="CD48" s="652"/>
      <c r="CE48" s="653"/>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07"/>
      <c r="CD49" s="631" t="s">
        <v>351</v>
      </c>
      <c r="CE49" s="632"/>
      <c r="CF49" s="632"/>
      <c r="CG49" s="632"/>
      <c r="CH49" s="632"/>
      <c r="CI49" s="632"/>
      <c r="CJ49" s="632"/>
      <c r="CK49" s="632"/>
      <c r="CL49" s="632"/>
      <c r="CM49" s="632"/>
      <c r="CN49" s="632"/>
      <c r="CO49" s="632"/>
      <c r="CP49" s="632"/>
      <c r="CQ49" s="633"/>
      <c r="CR49" s="685">
        <v>59200887</v>
      </c>
      <c r="CS49" s="669"/>
      <c r="CT49" s="669"/>
      <c r="CU49" s="669"/>
      <c r="CV49" s="669"/>
      <c r="CW49" s="669"/>
      <c r="CX49" s="669"/>
      <c r="CY49" s="698"/>
      <c r="CZ49" s="690">
        <v>100</v>
      </c>
      <c r="DA49" s="699"/>
      <c r="DB49" s="699"/>
      <c r="DC49" s="700"/>
      <c r="DD49" s="701">
        <v>29431798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xRHPkE0k8Lwl3wpGL2Q96S6QG3OPOaAUyfIB1THU3M/brwwxT6wO4HUCaM5dfiWPV9c4928kJAOj74isT4CSZw==" saltValue="bxMEMxjuAzk4v9lY3lvE4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3" zoomScale="70" zoomScaleNormal="25" zoomScaleSheetLayoutView="70" workbookViewId="0">
      <selection activeCell="AK10" sqref="AK10:AO10"/>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59698</v>
      </c>
      <c r="R7" s="740"/>
      <c r="S7" s="740"/>
      <c r="T7" s="740"/>
      <c r="U7" s="740"/>
      <c r="V7" s="740">
        <v>58370</v>
      </c>
      <c r="W7" s="740"/>
      <c r="X7" s="740"/>
      <c r="Y7" s="740"/>
      <c r="Z7" s="740"/>
      <c r="AA7" s="740">
        <v>1327</v>
      </c>
      <c r="AB7" s="740"/>
      <c r="AC7" s="740"/>
      <c r="AD7" s="740"/>
      <c r="AE7" s="741"/>
      <c r="AF7" s="742">
        <v>1202</v>
      </c>
      <c r="AG7" s="743"/>
      <c r="AH7" s="743"/>
      <c r="AI7" s="743"/>
      <c r="AJ7" s="744"/>
      <c r="AK7" s="745">
        <v>3500</v>
      </c>
      <c r="AL7" s="746"/>
      <c r="AM7" s="746"/>
      <c r="AN7" s="746"/>
      <c r="AO7" s="746"/>
      <c r="AP7" s="746">
        <v>27338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560</v>
      </c>
      <c r="BT7" s="734"/>
      <c r="BU7" s="734"/>
      <c r="BV7" s="734"/>
      <c r="BW7" s="734"/>
      <c r="BX7" s="734"/>
      <c r="BY7" s="734"/>
      <c r="BZ7" s="734"/>
      <c r="CA7" s="734"/>
      <c r="CB7" s="734"/>
      <c r="CC7" s="734"/>
      <c r="CD7" s="734"/>
      <c r="CE7" s="734"/>
      <c r="CF7" s="734"/>
      <c r="CG7" s="749"/>
      <c r="CH7" s="730">
        <v>-2</v>
      </c>
      <c r="CI7" s="731"/>
      <c r="CJ7" s="731"/>
      <c r="CK7" s="731"/>
      <c r="CL7" s="732"/>
      <c r="CM7" s="730">
        <v>391</v>
      </c>
      <c r="CN7" s="731"/>
      <c r="CO7" s="731"/>
      <c r="CP7" s="731"/>
      <c r="CQ7" s="732"/>
      <c r="CR7" s="730">
        <v>10</v>
      </c>
      <c r="CS7" s="731"/>
      <c r="CT7" s="731"/>
      <c r="CU7" s="731"/>
      <c r="CV7" s="732"/>
      <c r="CW7" s="730" t="s">
        <v>552</v>
      </c>
      <c r="CX7" s="731"/>
      <c r="CY7" s="731"/>
      <c r="CZ7" s="731"/>
      <c r="DA7" s="732"/>
      <c r="DB7" s="730" t="s">
        <v>552</v>
      </c>
      <c r="DC7" s="731"/>
      <c r="DD7" s="731"/>
      <c r="DE7" s="731"/>
      <c r="DF7" s="732"/>
      <c r="DG7" s="730" t="s">
        <v>552</v>
      </c>
      <c r="DH7" s="731"/>
      <c r="DI7" s="731"/>
      <c r="DJ7" s="731"/>
      <c r="DK7" s="732"/>
      <c r="DL7" s="730" t="s">
        <v>552</v>
      </c>
      <c r="DM7" s="731"/>
      <c r="DN7" s="731"/>
      <c r="DO7" s="731"/>
      <c r="DP7" s="732"/>
      <c r="DQ7" s="730" t="s">
        <v>552</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300</v>
      </c>
      <c r="R8" s="771"/>
      <c r="S8" s="771"/>
      <c r="T8" s="771"/>
      <c r="U8" s="771"/>
      <c r="V8" s="771">
        <v>300</v>
      </c>
      <c r="W8" s="771"/>
      <c r="X8" s="771"/>
      <c r="Y8" s="771"/>
      <c r="Z8" s="771"/>
      <c r="AA8" s="771">
        <v>0</v>
      </c>
      <c r="AB8" s="771"/>
      <c r="AC8" s="771"/>
      <c r="AD8" s="771"/>
      <c r="AE8" s="772"/>
      <c r="AF8" s="773" t="s">
        <v>121</v>
      </c>
      <c r="AG8" s="774"/>
      <c r="AH8" s="774"/>
      <c r="AI8" s="774"/>
      <c r="AJ8" s="775"/>
      <c r="AK8" s="756">
        <v>285</v>
      </c>
      <c r="AL8" s="757"/>
      <c r="AM8" s="757"/>
      <c r="AN8" s="757"/>
      <c r="AO8" s="757"/>
      <c r="AP8" s="757">
        <v>463</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561</v>
      </c>
      <c r="BT8" s="761"/>
      <c r="BU8" s="761"/>
      <c r="BV8" s="761"/>
      <c r="BW8" s="761"/>
      <c r="BX8" s="761"/>
      <c r="BY8" s="761"/>
      <c r="BZ8" s="761"/>
      <c r="CA8" s="761"/>
      <c r="CB8" s="761"/>
      <c r="CC8" s="761"/>
      <c r="CD8" s="761"/>
      <c r="CE8" s="761"/>
      <c r="CF8" s="761"/>
      <c r="CG8" s="762"/>
      <c r="CH8" s="763">
        <v>1</v>
      </c>
      <c r="CI8" s="764"/>
      <c r="CJ8" s="764"/>
      <c r="CK8" s="764"/>
      <c r="CL8" s="765"/>
      <c r="CM8" s="763">
        <v>199</v>
      </c>
      <c r="CN8" s="764"/>
      <c r="CO8" s="764"/>
      <c r="CP8" s="764"/>
      <c r="CQ8" s="765"/>
      <c r="CR8" s="763">
        <v>54</v>
      </c>
      <c r="CS8" s="764"/>
      <c r="CT8" s="764"/>
      <c r="CU8" s="764"/>
      <c r="CV8" s="765"/>
      <c r="CW8" s="763" t="s">
        <v>552</v>
      </c>
      <c r="CX8" s="764"/>
      <c r="CY8" s="764"/>
      <c r="CZ8" s="764"/>
      <c r="DA8" s="765"/>
      <c r="DB8" s="763" t="s">
        <v>552</v>
      </c>
      <c r="DC8" s="764"/>
      <c r="DD8" s="764"/>
      <c r="DE8" s="764"/>
      <c r="DF8" s="765"/>
      <c r="DG8" s="763" t="s">
        <v>552</v>
      </c>
      <c r="DH8" s="764"/>
      <c r="DI8" s="764"/>
      <c r="DJ8" s="764"/>
      <c r="DK8" s="765"/>
      <c r="DL8" s="763" t="s">
        <v>552</v>
      </c>
      <c r="DM8" s="764"/>
      <c r="DN8" s="764"/>
      <c r="DO8" s="764"/>
      <c r="DP8" s="765"/>
      <c r="DQ8" s="763" t="s">
        <v>552</v>
      </c>
      <c r="DR8" s="764"/>
      <c r="DS8" s="764"/>
      <c r="DT8" s="764"/>
      <c r="DU8" s="765"/>
      <c r="DV8" s="760"/>
      <c r="DW8" s="761"/>
      <c r="DX8" s="761"/>
      <c r="DY8" s="761"/>
      <c r="DZ8" s="766"/>
      <c r="EA8" s="217"/>
    </row>
    <row r="9" spans="1:131" s="218" customFormat="1" ht="26.25" customHeight="1" x14ac:dyDescent="0.15">
      <c r="A9" s="221">
        <v>3</v>
      </c>
      <c r="B9" s="767" t="s">
        <v>376</v>
      </c>
      <c r="C9" s="768"/>
      <c r="D9" s="768"/>
      <c r="E9" s="768"/>
      <c r="F9" s="768"/>
      <c r="G9" s="768"/>
      <c r="H9" s="768"/>
      <c r="I9" s="768"/>
      <c r="J9" s="768"/>
      <c r="K9" s="768"/>
      <c r="L9" s="768"/>
      <c r="M9" s="768"/>
      <c r="N9" s="768"/>
      <c r="O9" s="768"/>
      <c r="P9" s="769"/>
      <c r="Q9" s="770">
        <v>385</v>
      </c>
      <c r="R9" s="771"/>
      <c r="S9" s="771"/>
      <c r="T9" s="771"/>
      <c r="U9" s="771"/>
      <c r="V9" s="771">
        <v>363</v>
      </c>
      <c r="W9" s="771"/>
      <c r="X9" s="771"/>
      <c r="Y9" s="771"/>
      <c r="Z9" s="771"/>
      <c r="AA9" s="771">
        <v>22</v>
      </c>
      <c r="AB9" s="771"/>
      <c r="AC9" s="771"/>
      <c r="AD9" s="771"/>
      <c r="AE9" s="772"/>
      <c r="AF9" s="773">
        <v>8</v>
      </c>
      <c r="AG9" s="774"/>
      <c r="AH9" s="774"/>
      <c r="AI9" s="774"/>
      <c r="AJ9" s="775"/>
      <c r="AK9" s="756">
        <v>279</v>
      </c>
      <c r="AL9" s="757"/>
      <c r="AM9" s="757"/>
      <c r="AN9" s="757"/>
      <c r="AO9" s="757"/>
      <c r="AP9" s="757">
        <v>518</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t="s">
        <v>377</v>
      </c>
      <c r="C10" s="768"/>
      <c r="D10" s="768"/>
      <c r="E10" s="768"/>
      <c r="F10" s="768"/>
      <c r="G10" s="768"/>
      <c r="H10" s="768"/>
      <c r="I10" s="768"/>
      <c r="J10" s="768"/>
      <c r="K10" s="768"/>
      <c r="L10" s="768"/>
      <c r="M10" s="768"/>
      <c r="N10" s="768"/>
      <c r="O10" s="768"/>
      <c r="P10" s="769"/>
      <c r="Q10" s="770">
        <v>1623</v>
      </c>
      <c r="R10" s="771"/>
      <c r="S10" s="771"/>
      <c r="T10" s="771"/>
      <c r="U10" s="771"/>
      <c r="V10" s="771">
        <v>1605</v>
      </c>
      <c r="W10" s="771"/>
      <c r="X10" s="771"/>
      <c r="Y10" s="771"/>
      <c r="Z10" s="771"/>
      <c r="AA10" s="771">
        <v>18</v>
      </c>
      <c r="AB10" s="771"/>
      <c r="AC10" s="771"/>
      <c r="AD10" s="771"/>
      <c r="AE10" s="772"/>
      <c r="AF10" s="773">
        <v>16</v>
      </c>
      <c r="AG10" s="774"/>
      <c r="AH10" s="774"/>
      <c r="AI10" s="774"/>
      <c r="AJ10" s="775"/>
      <c r="AK10" s="756">
        <v>150</v>
      </c>
      <c r="AL10" s="757"/>
      <c r="AM10" s="757"/>
      <c r="AN10" s="757"/>
      <c r="AO10" s="757"/>
      <c r="AP10" s="757">
        <v>547</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378</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379</v>
      </c>
      <c r="B23" s="776" t="s">
        <v>380</v>
      </c>
      <c r="C23" s="777"/>
      <c r="D23" s="777"/>
      <c r="E23" s="777"/>
      <c r="F23" s="777"/>
      <c r="G23" s="777"/>
      <c r="H23" s="777"/>
      <c r="I23" s="777"/>
      <c r="J23" s="777"/>
      <c r="K23" s="777"/>
      <c r="L23" s="777"/>
      <c r="M23" s="777"/>
      <c r="N23" s="777"/>
      <c r="O23" s="777"/>
      <c r="P23" s="778"/>
      <c r="Q23" s="779">
        <v>61388</v>
      </c>
      <c r="R23" s="780"/>
      <c r="S23" s="780"/>
      <c r="T23" s="780"/>
      <c r="U23" s="780"/>
      <c r="V23" s="780">
        <v>60021</v>
      </c>
      <c r="W23" s="780"/>
      <c r="X23" s="780"/>
      <c r="Y23" s="780"/>
      <c r="Z23" s="780"/>
      <c r="AA23" s="780">
        <v>1368</v>
      </c>
      <c r="AB23" s="780"/>
      <c r="AC23" s="780"/>
      <c r="AD23" s="780"/>
      <c r="AE23" s="781"/>
      <c r="AF23" s="782">
        <v>1226</v>
      </c>
      <c r="AG23" s="780"/>
      <c r="AH23" s="780"/>
      <c r="AI23" s="780"/>
      <c r="AJ23" s="783"/>
      <c r="AK23" s="784"/>
      <c r="AL23" s="785"/>
      <c r="AM23" s="785"/>
      <c r="AN23" s="785"/>
      <c r="AO23" s="785"/>
      <c r="AP23" s="780">
        <v>28866</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381</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382</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383</v>
      </c>
      <c r="R26" s="721"/>
      <c r="S26" s="721"/>
      <c r="T26" s="721"/>
      <c r="U26" s="722"/>
      <c r="V26" s="720" t="s">
        <v>384</v>
      </c>
      <c r="W26" s="721"/>
      <c r="X26" s="721"/>
      <c r="Y26" s="721"/>
      <c r="Z26" s="722"/>
      <c r="AA26" s="720" t="s">
        <v>385</v>
      </c>
      <c r="AB26" s="721"/>
      <c r="AC26" s="721"/>
      <c r="AD26" s="721"/>
      <c r="AE26" s="721"/>
      <c r="AF26" s="801" t="s">
        <v>386</v>
      </c>
      <c r="AG26" s="802"/>
      <c r="AH26" s="802"/>
      <c r="AI26" s="802"/>
      <c r="AJ26" s="803"/>
      <c r="AK26" s="721" t="s">
        <v>387</v>
      </c>
      <c r="AL26" s="721"/>
      <c r="AM26" s="721"/>
      <c r="AN26" s="721"/>
      <c r="AO26" s="722"/>
      <c r="AP26" s="720" t="s">
        <v>388</v>
      </c>
      <c r="AQ26" s="721"/>
      <c r="AR26" s="721"/>
      <c r="AS26" s="721"/>
      <c r="AT26" s="722"/>
      <c r="AU26" s="720" t="s">
        <v>389</v>
      </c>
      <c r="AV26" s="721"/>
      <c r="AW26" s="721"/>
      <c r="AX26" s="721"/>
      <c r="AY26" s="722"/>
      <c r="AZ26" s="720" t="s">
        <v>390</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391</v>
      </c>
      <c r="C28" s="737"/>
      <c r="D28" s="737"/>
      <c r="E28" s="737"/>
      <c r="F28" s="737"/>
      <c r="G28" s="737"/>
      <c r="H28" s="737"/>
      <c r="I28" s="737"/>
      <c r="J28" s="737"/>
      <c r="K28" s="737"/>
      <c r="L28" s="737"/>
      <c r="M28" s="737"/>
      <c r="N28" s="737"/>
      <c r="O28" s="737"/>
      <c r="P28" s="738"/>
      <c r="Q28" s="809">
        <v>11443</v>
      </c>
      <c r="R28" s="810"/>
      <c r="S28" s="810"/>
      <c r="T28" s="810"/>
      <c r="U28" s="810"/>
      <c r="V28" s="810">
        <v>11421</v>
      </c>
      <c r="W28" s="810"/>
      <c r="X28" s="810"/>
      <c r="Y28" s="810"/>
      <c r="Z28" s="810"/>
      <c r="AA28" s="810">
        <v>21</v>
      </c>
      <c r="AB28" s="810"/>
      <c r="AC28" s="810"/>
      <c r="AD28" s="810"/>
      <c r="AE28" s="811"/>
      <c r="AF28" s="812">
        <v>21</v>
      </c>
      <c r="AG28" s="810"/>
      <c r="AH28" s="810"/>
      <c r="AI28" s="810"/>
      <c r="AJ28" s="813"/>
      <c r="AK28" s="814">
        <v>1480</v>
      </c>
      <c r="AL28" s="815"/>
      <c r="AM28" s="815"/>
      <c r="AN28" s="815"/>
      <c r="AO28" s="815"/>
      <c r="AP28" s="815" t="s">
        <v>552</v>
      </c>
      <c r="AQ28" s="815"/>
      <c r="AR28" s="815"/>
      <c r="AS28" s="815"/>
      <c r="AT28" s="815"/>
      <c r="AU28" s="815" t="s">
        <v>552</v>
      </c>
      <c r="AV28" s="815"/>
      <c r="AW28" s="815"/>
      <c r="AX28" s="815"/>
      <c r="AY28" s="815"/>
      <c r="AZ28" s="816" t="s">
        <v>552</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392</v>
      </c>
      <c r="C29" s="768"/>
      <c r="D29" s="768"/>
      <c r="E29" s="768"/>
      <c r="F29" s="768"/>
      <c r="G29" s="768"/>
      <c r="H29" s="768"/>
      <c r="I29" s="768"/>
      <c r="J29" s="768"/>
      <c r="K29" s="768"/>
      <c r="L29" s="768"/>
      <c r="M29" s="768"/>
      <c r="N29" s="768"/>
      <c r="O29" s="768"/>
      <c r="P29" s="769"/>
      <c r="Q29" s="770">
        <v>7199</v>
      </c>
      <c r="R29" s="771"/>
      <c r="S29" s="771"/>
      <c r="T29" s="771"/>
      <c r="U29" s="771"/>
      <c r="V29" s="771">
        <v>7111</v>
      </c>
      <c r="W29" s="771"/>
      <c r="X29" s="771"/>
      <c r="Y29" s="771"/>
      <c r="Z29" s="771"/>
      <c r="AA29" s="771">
        <v>89</v>
      </c>
      <c r="AB29" s="771"/>
      <c r="AC29" s="771"/>
      <c r="AD29" s="771"/>
      <c r="AE29" s="772"/>
      <c r="AF29" s="773">
        <v>89</v>
      </c>
      <c r="AG29" s="774"/>
      <c r="AH29" s="774"/>
      <c r="AI29" s="774"/>
      <c r="AJ29" s="775"/>
      <c r="AK29" s="821">
        <v>1146</v>
      </c>
      <c r="AL29" s="817"/>
      <c r="AM29" s="817"/>
      <c r="AN29" s="817"/>
      <c r="AO29" s="817"/>
      <c r="AP29" s="817" t="s">
        <v>552</v>
      </c>
      <c r="AQ29" s="817"/>
      <c r="AR29" s="817"/>
      <c r="AS29" s="817"/>
      <c r="AT29" s="817"/>
      <c r="AU29" s="817" t="s">
        <v>552</v>
      </c>
      <c r="AV29" s="817"/>
      <c r="AW29" s="817"/>
      <c r="AX29" s="817"/>
      <c r="AY29" s="817"/>
      <c r="AZ29" s="818" t="s">
        <v>552</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393</v>
      </c>
      <c r="C30" s="768"/>
      <c r="D30" s="768"/>
      <c r="E30" s="768"/>
      <c r="F30" s="768"/>
      <c r="G30" s="768"/>
      <c r="H30" s="768"/>
      <c r="I30" s="768"/>
      <c r="J30" s="768"/>
      <c r="K30" s="768"/>
      <c r="L30" s="768"/>
      <c r="M30" s="768"/>
      <c r="N30" s="768"/>
      <c r="O30" s="768"/>
      <c r="P30" s="769"/>
      <c r="Q30" s="770">
        <v>1480</v>
      </c>
      <c r="R30" s="771"/>
      <c r="S30" s="771"/>
      <c r="T30" s="771"/>
      <c r="U30" s="771"/>
      <c r="V30" s="771">
        <v>1418</v>
      </c>
      <c r="W30" s="771"/>
      <c r="X30" s="771"/>
      <c r="Y30" s="771"/>
      <c r="Z30" s="771"/>
      <c r="AA30" s="771">
        <v>63</v>
      </c>
      <c r="AB30" s="771"/>
      <c r="AC30" s="771"/>
      <c r="AD30" s="771"/>
      <c r="AE30" s="772"/>
      <c r="AF30" s="773">
        <v>63</v>
      </c>
      <c r="AG30" s="774"/>
      <c r="AH30" s="774"/>
      <c r="AI30" s="774"/>
      <c r="AJ30" s="775"/>
      <c r="AK30" s="821">
        <v>244</v>
      </c>
      <c r="AL30" s="817"/>
      <c r="AM30" s="817"/>
      <c r="AN30" s="817"/>
      <c r="AO30" s="817"/>
      <c r="AP30" s="817" t="s">
        <v>552</v>
      </c>
      <c r="AQ30" s="817"/>
      <c r="AR30" s="817"/>
      <c r="AS30" s="817"/>
      <c r="AT30" s="817"/>
      <c r="AU30" s="817" t="s">
        <v>552</v>
      </c>
      <c r="AV30" s="817"/>
      <c r="AW30" s="817"/>
      <c r="AX30" s="817"/>
      <c r="AY30" s="817"/>
      <c r="AZ30" s="818" t="s">
        <v>552</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394</v>
      </c>
      <c r="C31" s="768"/>
      <c r="D31" s="768"/>
      <c r="E31" s="768"/>
      <c r="F31" s="768"/>
      <c r="G31" s="768"/>
      <c r="H31" s="768"/>
      <c r="I31" s="768"/>
      <c r="J31" s="768"/>
      <c r="K31" s="768"/>
      <c r="L31" s="768"/>
      <c r="M31" s="768"/>
      <c r="N31" s="768"/>
      <c r="O31" s="768"/>
      <c r="P31" s="769"/>
      <c r="Q31" s="770">
        <v>2124</v>
      </c>
      <c r="R31" s="771"/>
      <c r="S31" s="771"/>
      <c r="T31" s="771"/>
      <c r="U31" s="771"/>
      <c r="V31" s="771">
        <v>2059</v>
      </c>
      <c r="W31" s="771"/>
      <c r="X31" s="771"/>
      <c r="Y31" s="771"/>
      <c r="Z31" s="771"/>
      <c r="AA31" s="771">
        <v>65</v>
      </c>
      <c r="AB31" s="771"/>
      <c r="AC31" s="771"/>
      <c r="AD31" s="771"/>
      <c r="AE31" s="772"/>
      <c r="AF31" s="773">
        <v>3144</v>
      </c>
      <c r="AG31" s="774"/>
      <c r="AH31" s="774"/>
      <c r="AI31" s="774"/>
      <c r="AJ31" s="775"/>
      <c r="AK31" s="821">
        <v>23</v>
      </c>
      <c r="AL31" s="817"/>
      <c r="AM31" s="817"/>
      <c r="AN31" s="817"/>
      <c r="AO31" s="817"/>
      <c r="AP31" s="817">
        <v>112</v>
      </c>
      <c r="AQ31" s="817"/>
      <c r="AR31" s="817"/>
      <c r="AS31" s="817"/>
      <c r="AT31" s="817"/>
      <c r="AU31" s="817" t="s">
        <v>552</v>
      </c>
      <c r="AV31" s="817"/>
      <c r="AW31" s="817"/>
      <c r="AX31" s="817"/>
      <c r="AY31" s="817"/>
      <c r="AZ31" s="818" t="s">
        <v>552</v>
      </c>
      <c r="BA31" s="818"/>
      <c r="BB31" s="818"/>
      <c r="BC31" s="818"/>
      <c r="BD31" s="818"/>
      <c r="BE31" s="819" t="s">
        <v>395</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396</v>
      </c>
      <c r="C32" s="768"/>
      <c r="D32" s="768"/>
      <c r="E32" s="768"/>
      <c r="F32" s="768"/>
      <c r="G32" s="768"/>
      <c r="H32" s="768"/>
      <c r="I32" s="768"/>
      <c r="J32" s="768"/>
      <c r="K32" s="768"/>
      <c r="L32" s="768"/>
      <c r="M32" s="768"/>
      <c r="N32" s="768"/>
      <c r="O32" s="768"/>
      <c r="P32" s="769"/>
      <c r="Q32" s="770">
        <v>1861</v>
      </c>
      <c r="R32" s="771"/>
      <c r="S32" s="771"/>
      <c r="T32" s="771"/>
      <c r="U32" s="771"/>
      <c r="V32" s="771">
        <v>1770</v>
      </c>
      <c r="W32" s="771"/>
      <c r="X32" s="771"/>
      <c r="Y32" s="771"/>
      <c r="Z32" s="771"/>
      <c r="AA32" s="771">
        <v>91</v>
      </c>
      <c r="AB32" s="771"/>
      <c r="AC32" s="771"/>
      <c r="AD32" s="771"/>
      <c r="AE32" s="772"/>
      <c r="AF32" s="773">
        <v>309</v>
      </c>
      <c r="AG32" s="774"/>
      <c r="AH32" s="774"/>
      <c r="AI32" s="774"/>
      <c r="AJ32" s="775"/>
      <c r="AK32" s="821">
        <v>312</v>
      </c>
      <c r="AL32" s="817"/>
      <c r="AM32" s="817"/>
      <c r="AN32" s="817"/>
      <c r="AO32" s="817"/>
      <c r="AP32" s="817">
        <v>4840</v>
      </c>
      <c r="AQ32" s="817"/>
      <c r="AR32" s="817"/>
      <c r="AS32" s="817"/>
      <c r="AT32" s="817"/>
      <c r="AU32" s="817">
        <v>653</v>
      </c>
      <c r="AV32" s="817"/>
      <c r="AW32" s="817"/>
      <c r="AX32" s="817"/>
      <c r="AY32" s="817"/>
      <c r="AZ32" s="818" t="s">
        <v>552</v>
      </c>
      <c r="BA32" s="818"/>
      <c r="BB32" s="818"/>
      <c r="BC32" s="818"/>
      <c r="BD32" s="818"/>
      <c r="BE32" s="819" t="s">
        <v>395</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379</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3626</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383</v>
      </c>
      <c r="R66" s="721"/>
      <c r="S66" s="721"/>
      <c r="T66" s="721"/>
      <c r="U66" s="722"/>
      <c r="V66" s="720" t="s">
        <v>384</v>
      </c>
      <c r="W66" s="721"/>
      <c r="X66" s="721"/>
      <c r="Y66" s="721"/>
      <c r="Z66" s="722"/>
      <c r="AA66" s="720" t="s">
        <v>385</v>
      </c>
      <c r="AB66" s="721"/>
      <c r="AC66" s="721"/>
      <c r="AD66" s="721"/>
      <c r="AE66" s="722"/>
      <c r="AF66" s="841" t="s">
        <v>386</v>
      </c>
      <c r="AG66" s="802"/>
      <c r="AH66" s="802"/>
      <c r="AI66" s="802"/>
      <c r="AJ66" s="842"/>
      <c r="AK66" s="720" t="s">
        <v>387</v>
      </c>
      <c r="AL66" s="715"/>
      <c r="AM66" s="715"/>
      <c r="AN66" s="715"/>
      <c r="AO66" s="716"/>
      <c r="AP66" s="720" t="s">
        <v>388</v>
      </c>
      <c r="AQ66" s="721"/>
      <c r="AR66" s="721"/>
      <c r="AS66" s="721"/>
      <c r="AT66" s="722"/>
      <c r="AU66" s="720" t="s">
        <v>401</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553</v>
      </c>
      <c r="C68" s="857"/>
      <c r="D68" s="857"/>
      <c r="E68" s="857"/>
      <c r="F68" s="857"/>
      <c r="G68" s="857"/>
      <c r="H68" s="857"/>
      <c r="I68" s="857"/>
      <c r="J68" s="857"/>
      <c r="K68" s="857"/>
      <c r="L68" s="857"/>
      <c r="M68" s="857"/>
      <c r="N68" s="857"/>
      <c r="O68" s="857"/>
      <c r="P68" s="858"/>
      <c r="Q68" s="859">
        <v>3668</v>
      </c>
      <c r="R68" s="853"/>
      <c r="S68" s="853"/>
      <c r="T68" s="853"/>
      <c r="U68" s="853"/>
      <c r="V68" s="853">
        <v>3293</v>
      </c>
      <c r="W68" s="853"/>
      <c r="X68" s="853"/>
      <c r="Y68" s="853"/>
      <c r="Z68" s="853"/>
      <c r="AA68" s="853">
        <v>375</v>
      </c>
      <c r="AB68" s="853"/>
      <c r="AC68" s="853"/>
      <c r="AD68" s="853"/>
      <c r="AE68" s="853"/>
      <c r="AF68" s="853">
        <v>155</v>
      </c>
      <c r="AG68" s="853"/>
      <c r="AH68" s="853"/>
      <c r="AI68" s="853"/>
      <c r="AJ68" s="853"/>
      <c r="AK68" s="853">
        <v>191</v>
      </c>
      <c r="AL68" s="853"/>
      <c r="AM68" s="853"/>
      <c r="AN68" s="853"/>
      <c r="AO68" s="853"/>
      <c r="AP68" s="853">
        <v>1759</v>
      </c>
      <c r="AQ68" s="853"/>
      <c r="AR68" s="853"/>
      <c r="AS68" s="853"/>
      <c r="AT68" s="853"/>
      <c r="AU68" s="853">
        <v>893</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554</v>
      </c>
      <c r="C69" s="861"/>
      <c r="D69" s="861"/>
      <c r="E69" s="861"/>
      <c r="F69" s="861"/>
      <c r="G69" s="861"/>
      <c r="H69" s="861"/>
      <c r="I69" s="861"/>
      <c r="J69" s="861"/>
      <c r="K69" s="861"/>
      <c r="L69" s="861"/>
      <c r="M69" s="861"/>
      <c r="N69" s="861"/>
      <c r="O69" s="861"/>
      <c r="P69" s="862"/>
      <c r="Q69" s="863">
        <v>222</v>
      </c>
      <c r="R69" s="817"/>
      <c r="S69" s="817"/>
      <c r="T69" s="817"/>
      <c r="U69" s="817"/>
      <c r="V69" s="817">
        <v>202</v>
      </c>
      <c r="W69" s="817"/>
      <c r="X69" s="817"/>
      <c r="Y69" s="817"/>
      <c r="Z69" s="817"/>
      <c r="AA69" s="817">
        <v>19</v>
      </c>
      <c r="AB69" s="817"/>
      <c r="AC69" s="817"/>
      <c r="AD69" s="817"/>
      <c r="AE69" s="817"/>
      <c r="AF69" s="817">
        <v>19</v>
      </c>
      <c r="AG69" s="817"/>
      <c r="AH69" s="817"/>
      <c r="AI69" s="817"/>
      <c r="AJ69" s="817"/>
      <c r="AK69" s="817" t="s">
        <v>552</v>
      </c>
      <c r="AL69" s="817"/>
      <c r="AM69" s="817"/>
      <c r="AN69" s="817"/>
      <c r="AO69" s="817"/>
      <c r="AP69" s="817" t="s">
        <v>552</v>
      </c>
      <c r="AQ69" s="817"/>
      <c r="AR69" s="817"/>
      <c r="AS69" s="817"/>
      <c r="AT69" s="817"/>
      <c r="AU69" s="817" t="s">
        <v>552</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555</v>
      </c>
      <c r="C70" s="861"/>
      <c r="D70" s="861"/>
      <c r="E70" s="861"/>
      <c r="F70" s="861"/>
      <c r="G70" s="861"/>
      <c r="H70" s="861"/>
      <c r="I70" s="861"/>
      <c r="J70" s="861"/>
      <c r="K70" s="861"/>
      <c r="L70" s="861"/>
      <c r="M70" s="861"/>
      <c r="N70" s="861"/>
      <c r="O70" s="861"/>
      <c r="P70" s="862"/>
      <c r="Q70" s="863">
        <v>5657</v>
      </c>
      <c r="R70" s="817"/>
      <c r="S70" s="817"/>
      <c r="T70" s="817"/>
      <c r="U70" s="817"/>
      <c r="V70" s="817">
        <v>5482</v>
      </c>
      <c r="W70" s="817"/>
      <c r="X70" s="817"/>
      <c r="Y70" s="817"/>
      <c r="Z70" s="817"/>
      <c r="AA70" s="817">
        <v>175</v>
      </c>
      <c r="AB70" s="817"/>
      <c r="AC70" s="817"/>
      <c r="AD70" s="817"/>
      <c r="AE70" s="817"/>
      <c r="AF70" s="817">
        <v>175</v>
      </c>
      <c r="AG70" s="817"/>
      <c r="AH70" s="817"/>
      <c r="AI70" s="817"/>
      <c r="AJ70" s="817"/>
      <c r="AK70" s="817" t="s">
        <v>552</v>
      </c>
      <c r="AL70" s="817"/>
      <c r="AM70" s="817"/>
      <c r="AN70" s="817"/>
      <c r="AO70" s="817"/>
      <c r="AP70" s="817" t="s">
        <v>552</v>
      </c>
      <c r="AQ70" s="817"/>
      <c r="AR70" s="817"/>
      <c r="AS70" s="817"/>
      <c r="AT70" s="817"/>
      <c r="AU70" s="817" t="s">
        <v>552</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556</v>
      </c>
      <c r="C71" s="861"/>
      <c r="D71" s="861"/>
      <c r="E71" s="861"/>
      <c r="F71" s="861"/>
      <c r="G71" s="861"/>
      <c r="H71" s="861"/>
      <c r="I71" s="861"/>
      <c r="J71" s="861"/>
      <c r="K71" s="861"/>
      <c r="L71" s="861"/>
      <c r="M71" s="861"/>
      <c r="N71" s="861"/>
      <c r="O71" s="861"/>
      <c r="P71" s="862"/>
      <c r="Q71" s="863">
        <v>283</v>
      </c>
      <c r="R71" s="817"/>
      <c r="S71" s="817"/>
      <c r="T71" s="817"/>
      <c r="U71" s="817"/>
      <c r="V71" s="817">
        <v>250</v>
      </c>
      <c r="W71" s="817"/>
      <c r="X71" s="817"/>
      <c r="Y71" s="817"/>
      <c r="Z71" s="817"/>
      <c r="AA71" s="817">
        <v>34</v>
      </c>
      <c r="AB71" s="817"/>
      <c r="AC71" s="817"/>
      <c r="AD71" s="817"/>
      <c r="AE71" s="817"/>
      <c r="AF71" s="817">
        <v>34</v>
      </c>
      <c r="AG71" s="817"/>
      <c r="AH71" s="817"/>
      <c r="AI71" s="817"/>
      <c r="AJ71" s="817"/>
      <c r="AK71" s="817">
        <v>19</v>
      </c>
      <c r="AL71" s="817"/>
      <c r="AM71" s="817"/>
      <c r="AN71" s="817"/>
      <c r="AO71" s="817"/>
      <c r="AP71" s="817" t="s">
        <v>552</v>
      </c>
      <c r="AQ71" s="817"/>
      <c r="AR71" s="817"/>
      <c r="AS71" s="817"/>
      <c r="AT71" s="817"/>
      <c r="AU71" s="817" t="s">
        <v>552</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558</v>
      </c>
      <c r="C72" s="861"/>
      <c r="D72" s="861"/>
      <c r="E72" s="861"/>
      <c r="F72" s="861"/>
      <c r="G72" s="861"/>
      <c r="H72" s="861"/>
      <c r="I72" s="861"/>
      <c r="J72" s="861"/>
      <c r="K72" s="861"/>
      <c r="L72" s="861"/>
      <c r="M72" s="861"/>
      <c r="N72" s="861"/>
      <c r="O72" s="861"/>
      <c r="P72" s="862"/>
      <c r="Q72" s="863">
        <v>36</v>
      </c>
      <c r="R72" s="817"/>
      <c r="S72" s="817"/>
      <c r="T72" s="817"/>
      <c r="U72" s="817"/>
      <c r="V72" s="817">
        <v>19</v>
      </c>
      <c r="W72" s="817"/>
      <c r="X72" s="817"/>
      <c r="Y72" s="817"/>
      <c r="Z72" s="817"/>
      <c r="AA72" s="817">
        <v>17</v>
      </c>
      <c r="AB72" s="817"/>
      <c r="AC72" s="817"/>
      <c r="AD72" s="817"/>
      <c r="AE72" s="817"/>
      <c r="AF72" s="817">
        <v>17</v>
      </c>
      <c r="AG72" s="817"/>
      <c r="AH72" s="817"/>
      <c r="AI72" s="817"/>
      <c r="AJ72" s="817"/>
      <c r="AK72" s="817" t="s">
        <v>552</v>
      </c>
      <c r="AL72" s="817"/>
      <c r="AM72" s="817"/>
      <c r="AN72" s="817"/>
      <c r="AO72" s="817"/>
      <c r="AP72" s="817" t="s">
        <v>552</v>
      </c>
      <c r="AQ72" s="817"/>
      <c r="AR72" s="817"/>
      <c r="AS72" s="817"/>
      <c r="AT72" s="817"/>
      <c r="AU72" s="817" t="s">
        <v>552</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559</v>
      </c>
      <c r="C73" s="861"/>
      <c r="D73" s="861"/>
      <c r="E73" s="861"/>
      <c r="F73" s="861"/>
      <c r="G73" s="861"/>
      <c r="H73" s="861"/>
      <c r="I73" s="861"/>
      <c r="J73" s="861"/>
      <c r="K73" s="861"/>
      <c r="L73" s="861"/>
      <c r="M73" s="861"/>
      <c r="N73" s="861"/>
      <c r="O73" s="861"/>
      <c r="P73" s="862"/>
      <c r="Q73" s="863">
        <v>324</v>
      </c>
      <c r="R73" s="817"/>
      <c r="S73" s="817"/>
      <c r="T73" s="817"/>
      <c r="U73" s="817"/>
      <c r="V73" s="817">
        <v>308</v>
      </c>
      <c r="W73" s="817"/>
      <c r="X73" s="817"/>
      <c r="Y73" s="817"/>
      <c r="Z73" s="817"/>
      <c r="AA73" s="817">
        <v>17</v>
      </c>
      <c r="AB73" s="817"/>
      <c r="AC73" s="817"/>
      <c r="AD73" s="817"/>
      <c r="AE73" s="817"/>
      <c r="AF73" s="817">
        <v>17</v>
      </c>
      <c r="AG73" s="817"/>
      <c r="AH73" s="817"/>
      <c r="AI73" s="817"/>
      <c r="AJ73" s="817"/>
      <c r="AK73" s="817" t="s">
        <v>552</v>
      </c>
      <c r="AL73" s="817"/>
      <c r="AM73" s="817"/>
      <c r="AN73" s="817"/>
      <c r="AO73" s="817"/>
      <c r="AP73" s="817" t="s">
        <v>552</v>
      </c>
      <c r="AQ73" s="817"/>
      <c r="AR73" s="817"/>
      <c r="AS73" s="817"/>
      <c r="AT73" s="817"/>
      <c r="AU73" s="817" t="s">
        <v>552</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557</v>
      </c>
      <c r="C74" s="861"/>
      <c r="D74" s="861"/>
      <c r="E74" s="861"/>
      <c r="F74" s="861"/>
      <c r="G74" s="861"/>
      <c r="H74" s="861"/>
      <c r="I74" s="861"/>
      <c r="J74" s="861"/>
      <c r="K74" s="861"/>
      <c r="L74" s="861"/>
      <c r="M74" s="861"/>
      <c r="N74" s="861"/>
      <c r="O74" s="861"/>
      <c r="P74" s="862"/>
      <c r="Q74" s="863">
        <v>170139</v>
      </c>
      <c r="R74" s="817"/>
      <c r="S74" s="817"/>
      <c r="T74" s="817"/>
      <c r="U74" s="817"/>
      <c r="V74" s="817">
        <v>161758</v>
      </c>
      <c r="W74" s="817"/>
      <c r="X74" s="817"/>
      <c r="Y74" s="817"/>
      <c r="Z74" s="817"/>
      <c r="AA74" s="817">
        <v>8381</v>
      </c>
      <c r="AB74" s="817"/>
      <c r="AC74" s="817"/>
      <c r="AD74" s="817"/>
      <c r="AE74" s="817"/>
      <c r="AF74" s="817">
        <v>8381</v>
      </c>
      <c r="AG74" s="817"/>
      <c r="AH74" s="817"/>
      <c r="AI74" s="817"/>
      <c r="AJ74" s="817"/>
      <c r="AK74" s="817" t="s">
        <v>552</v>
      </c>
      <c r="AL74" s="817"/>
      <c r="AM74" s="817"/>
      <c r="AN74" s="817"/>
      <c r="AO74" s="817"/>
      <c r="AP74" s="817" t="s">
        <v>552</v>
      </c>
      <c r="AQ74" s="817"/>
      <c r="AR74" s="817"/>
      <c r="AS74" s="817"/>
      <c r="AT74" s="817"/>
      <c r="AU74" s="817" t="s">
        <v>552</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379</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379</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2805797</v>
      </c>
      <c r="AB110" s="887"/>
      <c r="AC110" s="887"/>
      <c r="AD110" s="887"/>
      <c r="AE110" s="888"/>
      <c r="AF110" s="889">
        <v>2832109</v>
      </c>
      <c r="AG110" s="887"/>
      <c r="AH110" s="887"/>
      <c r="AI110" s="887"/>
      <c r="AJ110" s="888"/>
      <c r="AK110" s="889">
        <v>2784823</v>
      </c>
      <c r="AL110" s="887"/>
      <c r="AM110" s="887"/>
      <c r="AN110" s="887"/>
      <c r="AO110" s="888"/>
      <c r="AP110" s="890">
        <v>13</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30165991</v>
      </c>
      <c r="BR110" s="918"/>
      <c r="BS110" s="918"/>
      <c r="BT110" s="918"/>
      <c r="BU110" s="918"/>
      <c r="BV110" s="918">
        <v>29072356</v>
      </c>
      <c r="BW110" s="918"/>
      <c r="BX110" s="918"/>
      <c r="BY110" s="918"/>
      <c r="BZ110" s="918"/>
      <c r="CA110" s="918">
        <v>28866055</v>
      </c>
      <c r="CB110" s="918"/>
      <c r="CC110" s="918"/>
      <c r="CD110" s="918"/>
      <c r="CE110" s="918"/>
      <c r="CF110" s="931">
        <v>135</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681854</v>
      </c>
      <c r="BR112" s="913"/>
      <c r="BS112" s="913"/>
      <c r="BT112" s="913"/>
      <c r="BU112" s="913"/>
      <c r="BV112" s="913">
        <v>643297</v>
      </c>
      <c r="BW112" s="913"/>
      <c r="BX112" s="913"/>
      <c r="BY112" s="913"/>
      <c r="BZ112" s="913"/>
      <c r="CA112" s="913">
        <v>653390</v>
      </c>
      <c r="CB112" s="913"/>
      <c r="CC112" s="913"/>
      <c r="CD112" s="913"/>
      <c r="CE112" s="913"/>
      <c r="CF112" s="907">
        <v>3.1</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136118</v>
      </c>
      <c r="AB113" s="925"/>
      <c r="AC113" s="925"/>
      <c r="AD113" s="925"/>
      <c r="AE113" s="926"/>
      <c r="AF113" s="927">
        <v>143462</v>
      </c>
      <c r="AG113" s="925"/>
      <c r="AH113" s="925"/>
      <c r="AI113" s="925"/>
      <c r="AJ113" s="926"/>
      <c r="AK113" s="927">
        <v>182032</v>
      </c>
      <c r="AL113" s="925"/>
      <c r="AM113" s="925"/>
      <c r="AN113" s="925"/>
      <c r="AO113" s="926"/>
      <c r="AP113" s="928">
        <v>0.9</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878625</v>
      </c>
      <c r="BR113" s="913"/>
      <c r="BS113" s="913"/>
      <c r="BT113" s="913"/>
      <c r="BU113" s="913"/>
      <c r="BV113" s="913">
        <v>819290</v>
      </c>
      <c r="BW113" s="913"/>
      <c r="BX113" s="913"/>
      <c r="BY113" s="913"/>
      <c r="BZ113" s="913"/>
      <c r="CA113" s="913">
        <v>893087</v>
      </c>
      <c r="CB113" s="913"/>
      <c r="CC113" s="913"/>
      <c r="CD113" s="913"/>
      <c r="CE113" s="913"/>
      <c r="CF113" s="907">
        <v>4.2</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98151</v>
      </c>
      <c r="AB114" s="946"/>
      <c r="AC114" s="946"/>
      <c r="AD114" s="946"/>
      <c r="AE114" s="947"/>
      <c r="AF114" s="948">
        <v>90667</v>
      </c>
      <c r="AG114" s="946"/>
      <c r="AH114" s="946"/>
      <c r="AI114" s="946"/>
      <c r="AJ114" s="947"/>
      <c r="AK114" s="948">
        <v>62871</v>
      </c>
      <c r="AL114" s="946"/>
      <c r="AM114" s="946"/>
      <c r="AN114" s="946"/>
      <c r="AO114" s="947"/>
      <c r="AP114" s="949">
        <v>0.3</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4055968</v>
      </c>
      <c r="BR114" s="913"/>
      <c r="BS114" s="913"/>
      <c r="BT114" s="913"/>
      <c r="BU114" s="913"/>
      <c r="BV114" s="913">
        <v>4293991</v>
      </c>
      <c r="BW114" s="913"/>
      <c r="BX114" s="913"/>
      <c r="BY114" s="913"/>
      <c r="BZ114" s="913"/>
      <c r="CA114" s="913">
        <v>4471962</v>
      </c>
      <c r="CB114" s="913"/>
      <c r="CC114" s="913"/>
      <c r="CD114" s="913"/>
      <c r="CE114" s="913"/>
      <c r="CF114" s="907">
        <v>20.9</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v>32</v>
      </c>
      <c r="BR115" s="913"/>
      <c r="BS115" s="913"/>
      <c r="BT115" s="913"/>
      <c r="BU115" s="913"/>
      <c r="BV115" s="913">
        <v>20</v>
      </c>
      <c r="BW115" s="913"/>
      <c r="BX115" s="913"/>
      <c r="BY115" s="913"/>
      <c r="BZ115" s="913"/>
      <c r="CA115" s="913">
        <v>51</v>
      </c>
      <c r="CB115" s="913"/>
      <c r="CC115" s="913"/>
      <c r="CD115" s="913"/>
      <c r="CE115" s="913"/>
      <c r="CF115" s="907">
        <v>0</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42</v>
      </c>
      <c r="AB116" s="946"/>
      <c r="AC116" s="946"/>
      <c r="AD116" s="946"/>
      <c r="AE116" s="947"/>
      <c r="AF116" s="948">
        <v>73</v>
      </c>
      <c r="AG116" s="946"/>
      <c r="AH116" s="946"/>
      <c r="AI116" s="946"/>
      <c r="AJ116" s="947"/>
      <c r="AK116" s="948">
        <v>33</v>
      </c>
      <c r="AL116" s="946"/>
      <c r="AM116" s="946"/>
      <c r="AN116" s="946"/>
      <c r="AO116" s="947"/>
      <c r="AP116" s="949">
        <v>0</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3040108</v>
      </c>
      <c r="AB117" s="966"/>
      <c r="AC117" s="966"/>
      <c r="AD117" s="966"/>
      <c r="AE117" s="967"/>
      <c r="AF117" s="968">
        <v>3066311</v>
      </c>
      <c r="AG117" s="966"/>
      <c r="AH117" s="966"/>
      <c r="AI117" s="966"/>
      <c r="AJ117" s="967"/>
      <c r="AK117" s="968">
        <v>3029759</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4"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443</v>
      </c>
      <c r="BP119" s="992"/>
      <c r="BQ119" s="986">
        <v>35782470</v>
      </c>
      <c r="BR119" s="987"/>
      <c r="BS119" s="987"/>
      <c r="BT119" s="987"/>
      <c r="BU119" s="987"/>
      <c r="BV119" s="987">
        <v>34828954</v>
      </c>
      <c r="BW119" s="987"/>
      <c r="BX119" s="987"/>
      <c r="BY119" s="987"/>
      <c r="BZ119" s="987"/>
      <c r="CA119" s="987">
        <v>34884545</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15">
      <c r="A120" s="1045"/>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5435168</v>
      </c>
      <c r="BR120" s="918"/>
      <c r="BS120" s="918"/>
      <c r="BT120" s="918"/>
      <c r="BU120" s="918"/>
      <c r="BV120" s="918">
        <v>10626466</v>
      </c>
      <c r="BW120" s="918"/>
      <c r="BX120" s="918"/>
      <c r="BY120" s="918"/>
      <c r="BZ120" s="918"/>
      <c r="CA120" s="918">
        <v>10241603</v>
      </c>
      <c r="CB120" s="918"/>
      <c r="CC120" s="918"/>
      <c r="CD120" s="918"/>
      <c r="CE120" s="918"/>
      <c r="CF120" s="931">
        <v>47.9</v>
      </c>
      <c r="CG120" s="932"/>
      <c r="CH120" s="932"/>
      <c r="CI120" s="932"/>
      <c r="CJ120" s="932"/>
      <c r="CK120" s="993" t="s">
        <v>447</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681854</v>
      </c>
      <c r="DH120" s="918"/>
      <c r="DI120" s="918"/>
      <c r="DJ120" s="918"/>
      <c r="DK120" s="918"/>
      <c r="DL120" s="918">
        <v>643297</v>
      </c>
      <c r="DM120" s="918"/>
      <c r="DN120" s="918"/>
      <c r="DO120" s="918"/>
      <c r="DP120" s="918"/>
      <c r="DQ120" s="918">
        <v>653390</v>
      </c>
      <c r="DR120" s="918"/>
      <c r="DS120" s="918"/>
      <c r="DT120" s="918"/>
      <c r="DU120" s="918"/>
      <c r="DV120" s="919">
        <v>3.1</v>
      </c>
      <c r="DW120" s="919"/>
      <c r="DX120" s="919"/>
      <c r="DY120" s="919"/>
      <c r="DZ120" s="920"/>
    </row>
    <row r="121" spans="1:130" s="212" customFormat="1" ht="26.25" customHeight="1" x14ac:dyDescent="0.15">
      <c r="A121" s="1045"/>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442811</v>
      </c>
      <c r="BR121" s="913"/>
      <c r="BS121" s="913"/>
      <c r="BT121" s="913"/>
      <c r="BU121" s="913"/>
      <c r="BV121" s="913">
        <v>403017</v>
      </c>
      <c r="BW121" s="913"/>
      <c r="BX121" s="913"/>
      <c r="BY121" s="913"/>
      <c r="BZ121" s="913"/>
      <c r="CA121" s="913">
        <v>365344</v>
      </c>
      <c r="CB121" s="913"/>
      <c r="CC121" s="913"/>
      <c r="CD121" s="913"/>
      <c r="CE121" s="913"/>
      <c r="CF121" s="907">
        <v>1.7</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t="s">
        <v>121</v>
      </c>
      <c r="DH121" s="913"/>
      <c r="DI121" s="913"/>
      <c r="DJ121" s="913"/>
      <c r="DK121" s="913"/>
      <c r="DL121" s="913" t="s">
        <v>121</v>
      </c>
      <c r="DM121" s="913"/>
      <c r="DN121" s="913"/>
      <c r="DO121" s="913"/>
      <c r="DP121" s="913"/>
      <c r="DQ121" s="913" t="s">
        <v>121</v>
      </c>
      <c r="DR121" s="913"/>
      <c r="DS121" s="913"/>
      <c r="DT121" s="913"/>
      <c r="DU121" s="913"/>
      <c r="DV121" s="914" t="s">
        <v>121</v>
      </c>
      <c r="DW121" s="914"/>
      <c r="DX121" s="914"/>
      <c r="DY121" s="914"/>
      <c r="DZ121" s="915"/>
    </row>
    <row r="122" spans="1:130" s="212" customFormat="1" ht="26.25" customHeight="1" x14ac:dyDescent="0.15">
      <c r="A122" s="1045"/>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20601495</v>
      </c>
      <c r="BR122" s="987"/>
      <c r="BS122" s="987"/>
      <c r="BT122" s="987"/>
      <c r="BU122" s="987"/>
      <c r="BV122" s="987">
        <v>19744708</v>
      </c>
      <c r="BW122" s="987"/>
      <c r="BX122" s="987"/>
      <c r="BY122" s="987"/>
      <c r="BZ122" s="987"/>
      <c r="CA122" s="987">
        <v>19701750</v>
      </c>
      <c r="CB122" s="987"/>
      <c r="CC122" s="987"/>
      <c r="CD122" s="987"/>
      <c r="CE122" s="987"/>
      <c r="CF122" s="1004">
        <v>92.1</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15">
      <c r="A123" s="1045"/>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451</v>
      </c>
      <c r="BP123" s="992"/>
      <c r="BQ123" s="1051">
        <v>26479474</v>
      </c>
      <c r="BR123" s="1018"/>
      <c r="BS123" s="1018"/>
      <c r="BT123" s="1018"/>
      <c r="BU123" s="1018"/>
      <c r="BV123" s="1018">
        <v>30774191</v>
      </c>
      <c r="BW123" s="1018"/>
      <c r="BX123" s="1018"/>
      <c r="BY123" s="1018"/>
      <c r="BZ123" s="1018"/>
      <c r="CA123" s="1018">
        <v>30308697</v>
      </c>
      <c r="CB123" s="1018"/>
      <c r="CC123" s="1018"/>
      <c r="CD123" s="1018"/>
      <c r="CE123" s="1018"/>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
      <c r="A124" s="1045"/>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7" t="s">
        <v>452</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47.2</v>
      </c>
      <c r="BR124" s="1014"/>
      <c r="BS124" s="1014"/>
      <c r="BT124" s="1014"/>
      <c r="BU124" s="1014"/>
      <c r="BV124" s="1014">
        <v>20.100000000000001</v>
      </c>
      <c r="BW124" s="1014"/>
      <c r="BX124" s="1014"/>
      <c r="BY124" s="1014"/>
      <c r="BZ124" s="1014"/>
      <c r="CA124" s="1014">
        <v>21.3</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5"/>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5"/>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6"/>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9" t="s">
        <v>458</v>
      </c>
      <c r="AY127" s="1020"/>
      <c r="AZ127" s="1020"/>
      <c r="BA127" s="1020"/>
      <c r="BB127" s="1020"/>
      <c r="BC127" s="1020"/>
      <c r="BD127" s="1020"/>
      <c r="BE127" s="1021"/>
      <c r="BF127" s="1022" t="s">
        <v>459</v>
      </c>
      <c r="BG127" s="1020"/>
      <c r="BH127" s="1020"/>
      <c r="BI127" s="1020"/>
      <c r="BJ127" s="1020"/>
      <c r="BK127" s="1020"/>
      <c r="BL127" s="1021"/>
      <c r="BM127" s="1022" t="s">
        <v>460</v>
      </c>
      <c r="BN127" s="1020"/>
      <c r="BO127" s="1020"/>
      <c r="BP127" s="1020"/>
      <c r="BQ127" s="1020"/>
      <c r="BR127" s="1020"/>
      <c r="BS127" s="1021"/>
      <c r="BT127" s="1022" t="s">
        <v>461</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9" t="s">
        <v>463</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464</v>
      </c>
      <c r="X128" s="1031"/>
      <c r="Y128" s="1031"/>
      <c r="Z128" s="1032"/>
      <c r="AA128" s="1033">
        <v>54291</v>
      </c>
      <c r="AB128" s="1034"/>
      <c r="AC128" s="1034"/>
      <c r="AD128" s="1034"/>
      <c r="AE128" s="1035"/>
      <c r="AF128" s="1036">
        <v>46940</v>
      </c>
      <c r="AG128" s="1034"/>
      <c r="AH128" s="1034"/>
      <c r="AI128" s="1034"/>
      <c r="AJ128" s="1035"/>
      <c r="AK128" s="1036">
        <v>89758</v>
      </c>
      <c r="AL128" s="1034"/>
      <c r="AM128" s="1034"/>
      <c r="AN128" s="1034"/>
      <c r="AO128" s="1035"/>
      <c r="AP128" s="1037"/>
      <c r="AQ128" s="1038"/>
      <c r="AR128" s="1038"/>
      <c r="AS128" s="1038"/>
      <c r="AT128" s="1039"/>
      <c r="AU128" s="214"/>
      <c r="AV128" s="214"/>
      <c r="AW128" s="214"/>
      <c r="AX128" s="883" t="s">
        <v>465</v>
      </c>
      <c r="AY128" s="884"/>
      <c r="AZ128" s="884"/>
      <c r="BA128" s="884"/>
      <c r="BB128" s="884"/>
      <c r="BC128" s="884"/>
      <c r="BD128" s="884"/>
      <c r="BE128" s="885"/>
      <c r="BF128" s="1040" t="s">
        <v>121</v>
      </c>
      <c r="BG128" s="1041"/>
      <c r="BH128" s="1041"/>
      <c r="BI128" s="1041"/>
      <c r="BJ128" s="1041"/>
      <c r="BK128" s="1041"/>
      <c r="BL128" s="1042"/>
      <c r="BM128" s="1040">
        <v>12.23</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466</v>
      </c>
      <c r="CQ128" s="713"/>
      <c r="CR128" s="713"/>
      <c r="CS128" s="713"/>
      <c r="CT128" s="713"/>
      <c r="CU128" s="713"/>
      <c r="CV128" s="713"/>
      <c r="CW128" s="713"/>
      <c r="CX128" s="713"/>
      <c r="CY128" s="713"/>
      <c r="CZ128" s="713"/>
      <c r="DA128" s="713"/>
      <c r="DB128" s="713"/>
      <c r="DC128" s="713"/>
      <c r="DD128" s="713"/>
      <c r="DE128" s="713"/>
      <c r="DF128" s="1024"/>
      <c r="DG128" s="1025">
        <v>32</v>
      </c>
      <c r="DH128" s="1026"/>
      <c r="DI128" s="1026"/>
      <c r="DJ128" s="1026"/>
      <c r="DK128" s="1026"/>
      <c r="DL128" s="1026">
        <v>20</v>
      </c>
      <c r="DM128" s="1026"/>
      <c r="DN128" s="1026"/>
      <c r="DO128" s="1026"/>
      <c r="DP128" s="1026"/>
      <c r="DQ128" s="1026">
        <v>51</v>
      </c>
      <c r="DR128" s="1026"/>
      <c r="DS128" s="1026"/>
      <c r="DT128" s="1026"/>
      <c r="DU128" s="1026"/>
      <c r="DV128" s="1027">
        <v>0</v>
      </c>
      <c r="DW128" s="1027"/>
      <c r="DX128" s="1027"/>
      <c r="DY128" s="1027"/>
      <c r="DZ128" s="1028"/>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21430148</v>
      </c>
      <c r="AB129" s="946"/>
      <c r="AC129" s="946"/>
      <c r="AD129" s="946"/>
      <c r="AE129" s="947"/>
      <c r="AF129" s="948">
        <v>21839313</v>
      </c>
      <c r="AG129" s="946"/>
      <c r="AH129" s="946"/>
      <c r="AI129" s="946"/>
      <c r="AJ129" s="947"/>
      <c r="AK129" s="948">
        <v>23032753</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121</v>
      </c>
      <c r="BG129" s="1054"/>
      <c r="BH129" s="1054"/>
      <c r="BI129" s="1054"/>
      <c r="BJ129" s="1054"/>
      <c r="BK129" s="1054"/>
      <c r="BL129" s="1055"/>
      <c r="BM129" s="1053">
        <v>17.23</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1740841</v>
      </c>
      <c r="AB130" s="946"/>
      <c r="AC130" s="946"/>
      <c r="AD130" s="946"/>
      <c r="AE130" s="947"/>
      <c r="AF130" s="948">
        <v>1677701</v>
      </c>
      <c r="AG130" s="946"/>
      <c r="AH130" s="946"/>
      <c r="AI130" s="946"/>
      <c r="AJ130" s="947"/>
      <c r="AK130" s="948">
        <v>1647804</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6.3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19689307</v>
      </c>
      <c r="AB131" s="973"/>
      <c r="AC131" s="973"/>
      <c r="AD131" s="973"/>
      <c r="AE131" s="974"/>
      <c r="AF131" s="972">
        <v>20161612</v>
      </c>
      <c r="AG131" s="973"/>
      <c r="AH131" s="973"/>
      <c r="AI131" s="973"/>
      <c r="AJ131" s="974"/>
      <c r="AK131" s="972">
        <v>21384949</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4"/>
      <c r="BF131" s="1071">
        <v>21.3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6.3231072580000003</v>
      </c>
      <c r="AB132" s="1084"/>
      <c r="AC132" s="1084"/>
      <c r="AD132" s="1084"/>
      <c r="AE132" s="1085"/>
      <c r="AF132" s="1086">
        <v>6.654577025</v>
      </c>
      <c r="AG132" s="1084"/>
      <c r="AH132" s="1084"/>
      <c r="AI132" s="1084"/>
      <c r="AJ132" s="1085"/>
      <c r="AK132" s="1086">
        <v>6.0425535740000003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6.4</v>
      </c>
      <c r="AB133" s="1067"/>
      <c r="AC133" s="1067"/>
      <c r="AD133" s="1067"/>
      <c r="AE133" s="1068"/>
      <c r="AF133" s="1066">
        <v>6.4</v>
      </c>
      <c r="AG133" s="1067"/>
      <c r="AH133" s="1067"/>
      <c r="AI133" s="1067"/>
      <c r="AJ133" s="1068"/>
      <c r="AK133" s="1066">
        <v>6.3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2Fx/CxBI2+OcRYWhHsFJj0FshEdUtKKwjzpJs4Y51BbHbVVQxLYm4+zfNyn3tu+wiGFDMUPJxeQKvwLVQUbwtQ==" saltValue="X8/CWE4kDDQ2ReWtr+yP3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D19" zoomScaleNormal="85" zoomScaleSheetLayoutView="100" workbookViewId="0">
      <selection activeCell="AM75" sqref="AM75"/>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jf8ABxsXivyzI9tLr5UL4sY5Av/0G7lgbLdMUYXmM3pRtueQX0/BroWwr3OpUUGbY7cwxOrYbmkD7GquV04qSQ==" saltValue="l6v7q3OUVhzwuB1+ItRb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7"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EglMLWraHUREnx4Uut7ryfCjT9WU98oDjs6iVDoNA74kZfF1X/A9TeOVzsDo9cX4WaNoLvAviA8vF/KjuO5g==" saltValue="Cgw5A85QaOu0wnNB/6Rxm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1"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1" t="s">
        <v>480</v>
      </c>
      <c r="AP7" s="253"/>
      <c r="AQ7" s="254" t="s">
        <v>481</v>
      </c>
      <c r="AR7" s="255"/>
    </row>
    <row r="8" spans="1:46" x14ac:dyDescent="0.15">
      <c r="A8" s="247"/>
      <c r="AK8" s="256"/>
      <c r="AL8" s="257"/>
      <c r="AM8" s="257"/>
      <c r="AN8" s="258"/>
      <c r="AO8" s="1102"/>
      <c r="AP8" s="259" t="s">
        <v>482</v>
      </c>
      <c r="AQ8" s="260" t="s">
        <v>483</v>
      </c>
      <c r="AR8" s="261" t="s">
        <v>484</v>
      </c>
    </row>
    <row r="9" spans="1:46" x14ac:dyDescent="0.15">
      <c r="A9" s="247"/>
      <c r="AK9" s="1103" t="s">
        <v>485</v>
      </c>
      <c r="AL9" s="1104"/>
      <c r="AM9" s="1104"/>
      <c r="AN9" s="1105"/>
      <c r="AO9" s="262">
        <v>7391984</v>
      </c>
      <c r="AP9" s="262">
        <v>73594</v>
      </c>
      <c r="AQ9" s="263">
        <v>68274</v>
      </c>
      <c r="AR9" s="264">
        <v>7.8</v>
      </c>
    </row>
    <row r="10" spans="1:46" ht="13.5" customHeight="1" x14ac:dyDescent="0.15">
      <c r="A10" s="247"/>
      <c r="AK10" s="1103" t="s">
        <v>486</v>
      </c>
      <c r="AL10" s="1104"/>
      <c r="AM10" s="1104"/>
      <c r="AN10" s="1105"/>
      <c r="AO10" s="265">
        <v>129136</v>
      </c>
      <c r="AP10" s="265">
        <v>1286</v>
      </c>
      <c r="AQ10" s="266">
        <v>4860</v>
      </c>
      <c r="AR10" s="267">
        <v>-73.5</v>
      </c>
    </row>
    <row r="11" spans="1:46" ht="13.5" customHeight="1" x14ac:dyDescent="0.15">
      <c r="A11" s="247"/>
      <c r="AK11" s="1103" t="s">
        <v>487</v>
      </c>
      <c r="AL11" s="1104"/>
      <c r="AM11" s="1104"/>
      <c r="AN11" s="1105"/>
      <c r="AO11" s="265">
        <v>45343</v>
      </c>
      <c r="AP11" s="265">
        <v>451</v>
      </c>
      <c r="AQ11" s="266">
        <v>567</v>
      </c>
      <c r="AR11" s="267">
        <v>-20.5</v>
      </c>
    </row>
    <row r="12" spans="1:46" ht="13.5" customHeight="1" x14ac:dyDescent="0.15">
      <c r="A12" s="247"/>
      <c r="AK12" s="1103" t="s">
        <v>488</v>
      </c>
      <c r="AL12" s="1104"/>
      <c r="AM12" s="1104"/>
      <c r="AN12" s="1105"/>
      <c r="AO12" s="265" t="s">
        <v>489</v>
      </c>
      <c r="AP12" s="265" t="s">
        <v>489</v>
      </c>
      <c r="AQ12" s="266">
        <v>16</v>
      </c>
      <c r="AR12" s="267" t="s">
        <v>489</v>
      </c>
    </row>
    <row r="13" spans="1:46" ht="13.5" customHeight="1" x14ac:dyDescent="0.15">
      <c r="A13" s="247"/>
      <c r="AK13" s="1103" t="s">
        <v>490</v>
      </c>
      <c r="AL13" s="1104"/>
      <c r="AM13" s="1104"/>
      <c r="AN13" s="1105"/>
      <c r="AO13" s="265">
        <v>429992</v>
      </c>
      <c r="AP13" s="265">
        <v>4281</v>
      </c>
      <c r="AQ13" s="266">
        <v>2777</v>
      </c>
      <c r="AR13" s="267">
        <v>54.2</v>
      </c>
    </row>
    <row r="14" spans="1:46" ht="13.5" customHeight="1" x14ac:dyDescent="0.15">
      <c r="A14" s="247"/>
      <c r="AK14" s="1103" t="s">
        <v>491</v>
      </c>
      <c r="AL14" s="1104"/>
      <c r="AM14" s="1104"/>
      <c r="AN14" s="1105"/>
      <c r="AO14" s="265">
        <v>306901</v>
      </c>
      <c r="AP14" s="265">
        <v>3055</v>
      </c>
      <c r="AQ14" s="266">
        <v>1330</v>
      </c>
      <c r="AR14" s="267">
        <v>129.69999999999999</v>
      </c>
    </row>
    <row r="15" spans="1:46" ht="13.5" customHeight="1" x14ac:dyDescent="0.15">
      <c r="A15" s="247"/>
      <c r="AK15" s="1106" t="s">
        <v>492</v>
      </c>
      <c r="AL15" s="1107"/>
      <c r="AM15" s="1107"/>
      <c r="AN15" s="1108"/>
      <c r="AO15" s="265">
        <v>-280775</v>
      </c>
      <c r="AP15" s="265">
        <v>-2795</v>
      </c>
      <c r="AQ15" s="266">
        <v>-3833</v>
      </c>
      <c r="AR15" s="267">
        <v>-27.1</v>
      </c>
    </row>
    <row r="16" spans="1:46" x14ac:dyDescent="0.15">
      <c r="A16" s="247"/>
      <c r="AK16" s="1106" t="s">
        <v>177</v>
      </c>
      <c r="AL16" s="1107"/>
      <c r="AM16" s="1107"/>
      <c r="AN16" s="1108"/>
      <c r="AO16" s="265">
        <v>8022581</v>
      </c>
      <c r="AP16" s="265">
        <v>79872</v>
      </c>
      <c r="AQ16" s="266">
        <v>73991</v>
      </c>
      <c r="AR16" s="267">
        <v>7.9</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09" t="s">
        <v>497</v>
      </c>
      <c r="AL21" s="1110"/>
      <c r="AM21" s="1110"/>
      <c r="AN21" s="1111"/>
      <c r="AO21" s="277">
        <v>6.8</v>
      </c>
      <c r="AP21" s="278">
        <v>6.28</v>
      </c>
      <c r="AQ21" s="279">
        <v>0.52</v>
      </c>
      <c r="AS21" s="280"/>
      <c r="AT21" s="276"/>
    </row>
    <row r="22" spans="1:46" s="248" customFormat="1" x14ac:dyDescent="0.15">
      <c r="A22" s="276"/>
      <c r="AK22" s="1109" t="s">
        <v>498</v>
      </c>
      <c r="AL22" s="1110"/>
      <c r="AM22" s="1110"/>
      <c r="AN22" s="1111"/>
      <c r="AO22" s="281">
        <v>95.3</v>
      </c>
      <c r="AP22" s="282">
        <v>98.7</v>
      </c>
      <c r="AQ22" s="283">
        <v>-3.4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1" t="s">
        <v>480</v>
      </c>
      <c r="AP30" s="253"/>
      <c r="AQ30" s="254" t="s">
        <v>481</v>
      </c>
      <c r="AR30" s="255"/>
    </row>
    <row r="31" spans="1:46" x14ac:dyDescent="0.15">
      <c r="A31" s="247"/>
      <c r="AK31" s="256"/>
      <c r="AL31" s="257"/>
      <c r="AM31" s="257"/>
      <c r="AN31" s="258"/>
      <c r="AO31" s="1102"/>
      <c r="AP31" s="259" t="s">
        <v>482</v>
      </c>
      <c r="AQ31" s="260" t="s">
        <v>483</v>
      </c>
      <c r="AR31" s="261" t="s">
        <v>484</v>
      </c>
    </row>
    <row r="32" spans="1:46" ht="27" customHeight="1" x14ac:dyDescent="0.15">
      <c r="A32" s="247"/>
      <c r="AK32" s="1117" t="s">
        <v>502</v>
      </c>
      <c r="AL32" s="1118"/>
      <c r="AM32" s="1118"/>
      <c r="AN32" s="1119"/>
      <c r="AO32" s="291">
        <v>2784823</v>
      </c>
      <c r="AP32" s="291">
        <v>27725</v>
      </c>
      <c r="AQ32" s="292">
        <v>32402</v>
      </c>
      <c r="AR32" s="293">
        <v>-14.4</v>
      </c>
    </row>
    <row r="33" spans="1:46" ht="13.5" customHeight="1" x14ac:dyDescent="0.15">
      <c r="A33" s="247"/>
      <c r="AK33" s="1117" t="s">
        <v>503</v>
      </c>
      <c r="AL33" s="1118"/>
      <c r="AM33" s="1118"/>
      <c r="AN33" s="1119"/>
      <c r="AO33" s="291" t="s">
        <v>489</v>
      </c>
      <c r="AP33" s="291" t="s">
        <v>489</v>
      </c>
      <c r="AQ33" s="292" t="s">
        <v>489</v>
      </c>
      <c r="AR33" s="293" t="s">
        <v>489</v>
      </c>
    </row>
    <row r="34" spans="1:46" ht="27" customHeight="1" x14ac:dyDescent="0.15">
      <c r="A34" s="247"/>
      <c r="AK34" s="1117" t="s">
        <v>504</v>
      </c>
      <c r="AL34" s="1118"/>
      <c r="AM34" s="1118"/>
      <c r="AN34" s="1119"/>
      <c r="AO34" s="291" t="s">
        <v>489</v>
      </c>
      <c r="AP34" s="291" t="s">
        <v>489</v>
      </c>
      <c r="AQ34" s="292">
        <v>16</v>
      </c>
      <c r="AR34" s="293" t="s">
        <v>489</v>
      </c>
    </row>
    <row r="35" spans="1:46" ht="27" customHeight="1" x14ac:dyDescent="0.15">
      <c r="A35" s="247"/>
      <c r="AK35" s="1117" t="s">
        <v>505</v>
      </c>
      <c r="AL35" s="1118"/>
      <c r="AM35" s="1118"/>
      <c r="AN35" s="1119"/>
      <c r="AO35" s="291">
        <v>182032</v>
      </c>
      <c r="AP35" s="291">
        <v>1812</v>
      </c>
      <c r="AQ35" s="292">
        <v>5520</v>
      </c>
      <c r="AR35" s="293">
        <v>-67.2</v>
      </c>
    </row>
    <row r="36" spans="1:46" ht="27" customHeight="1" x14ac:dyDescent="0.15">
      <c r="A36" s="247"/>
      <c r="AK36" s="1117" t="s">
        <v>506</v>
      </c>
      <c r="AL36" s="1118"/>
      <c r="AM36" s="1118"/>
      <c r="AN36" s="1119"/>
      <c r="AO36" s="291">
        <v>62871</v>
      </c>
      <c r="AP36" s="291">
        <v>626</v>
      </c>
      <c r="AQ36" s="292">
        <v>1296</v>
      </c>
      <c r="AR36" s="293">
        <v>-51.7</v>
      </c>
    </row>
    <row r="37" spans="1:46" ht="13.5" customHeight="1" x14ac:dyDescent="0.15">
      <c r="A37" s="247"/>
      <c r="AK37" s="1117" t="s">
        <v>507</v>
      </c>
      <c r="AL37" s="1118"/>
      <c r="AM37" s="1118"/>
      <c r="AN37" s="1119"/>
      <c r="AO37" s="291" t="s">
        <v>489</v>
      </c>
      <c r="AP37" s="291" t="s">
        <v>489</v>
      </c>
      <c r="AQ37" s="292">
        <v>571</v>
      </c>
      <c r="AR37" s="293" t="s">
        <v>489</v>
      </c>
    </row>
    <row r="38" spans="1:46" ht="27" customHeight="1" x14ac:dyDescent="0.15">
      <c r="A38" s="247"/>
      <c r="AK38" s="1120" t="s">
        <v>508</v>
      </c>
      <c r="AL38" s="1121"/>
      <c r="AM38" s="1121"/>
      <c r="AN38" s="1122"/>
      <c r="AO38" s="294">
        <v>33</v>
      </c>
      <c r="AP38" s="294">
        <v>0</v>
      </c>
      <c r="AQ38" s="295">
        <v>0</v>
      </c>
      <c r="AR38" s="283">
        <v>0</v>
      </c>
      <c r="AS38" s="290"/>
    </row>
    <row r="39" spans="1:46" x14ac:dyDescent="0.15">
      <c r="A39" s="247"/>
      <c r="AK39" s="1120" t="s">
        <v>509</v>
      </c>
      <c r="AL39" s="1121"/>
      <c r="AM39" s="1121"/>
      <c r="AN39" s="1122"/>
      <c r="AO39" s="291">
        <v>-89758</v>
      </c>
      <c r="AP39" s="291">
        <v>-894</v>
      </c>
      <c r="AQ39" s="292">
        <v>-6093</v>
      </c>
      <c r="AR39" s="293">
        <v>-85.3</v>
      </c>
      <c r="AS39" s="290"/>
    </row>
    <row r="40" spans="1:46" ht="27" customHeight="1" x14ac:dyDescent="0.15">
      <c r="A40" s="247"/>
      <c r="AK40" s="1117" t="s">
        <v>510</v>
      </c>
      <c r="AL40" s="1118"/>
      <c r="AM40" s="1118"/>
      <c r="AN40" s="1119"/>
      <c r="AO40" s="291">
        <v>-1647804</v>
      </c>
      <c r="AP40" s="291">
        <v>-16405</v>
      </c>
      <c r="AQ40" s="292">
        <v>-23816</v>
      </c>
      <c r="AR40" s="293">
        <v>-31.1</v>
      </c>
      <c r="AS40" s="290"/>
    </row>
    <row r="41" spans="1:46" x14ac:dyDescent="0.15">
      <c r="A41" s="247"/>
      <c r="AK41" s="1123" t="s">
        <v>287</v>
      </c>
      <c r="AL41" s="1124"/>
      <c r="AM41" s="1124"/>
      <c r="AN41" s="1125"/>
      <c r="AO41" s="291">
        <v>1292197</v>
      </c>
      <c r="AP41" s="291">
        <v>12865</v>
      </c>
      <c r="AQ41" s="292">
        <v>9896</v>
      </c>
      <c r="AR41" s="293">
        <v>30</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2" t="s">
        <v>480</v>
      </c>
      <c r="AN49" s="1114" t="s">
        <v>513</v>
      </c>
      <c r="AO49" s="1115"/>
      <c r="AP49" s="1115"/>
      <c r="AQ49" s="1115"/>
      <c r="AR49" s="1116"/>
    </row>
    <row r="50" spans="1:44" x14ac:dyDescent="0.15">
      <c r="A50" s="247"/>
      <c r="AK50" s="305"/>
      <c r="AL50" s="306"/>
      <c r="AM50" s="1113"/>
      <c r="AN50" s="307" t="s">
        <v>514</v>
      </c>
      <c r="AO50" s="308" t="s">
        <v>515</v>
      </c>
      <c r="AP50" s="309" t="s">
        <v>516</v>
      </c>
      <c r="AQ50" s="310" t="s">
        <v>517</v>
      </c>
      <c r="AR50" s="311" t="s">
        <v>518</v>
      </c>
    </row>
    <row r="51" spans="1:44" x14ac:dyDescent="0.15">
      <c r="A51" s="247"/>
      <c r="AK51" s="303" t="s">
        <v>519</v>
      </c>
      <c r="AL51" s="304"/>
      <c r="AM51" s="312">
        <v>7619900</v>
      </c>
      <c r="AN51" s="313">
        <v>75849</v>
      </c>
      <c r="AO51" s="314">
        <v>-1.6</v>
      </c>
      <c r="AP51" s="315">
        <v>72756</v>
      </c>
      <c r="AQ51" s="316">
        <v>3.7</v>
      </c>
      <c r="AR51" s="317">
        <v>-5.3</v>
      </c>
    </row>
    <row r="52" spans="1:44" x14ac:dyDescent="0.15">
      <c r="A52" s="247"/>
      <c r="AK52" s="318"/>
      <c r="AL52" s="319" t="s">
        <v>520</v>
      </c>
      <c r="AM52" s="320">
        <v>641285</v>
      </c>
      <c r="AN52" s="321">
        <v>6383</v>
      </c>
      <c r="AO52" s="322">
        <v>103.7</v>
      </c>
      <c r="AP52" s="323">
        <v>32117</v>
      </c>
      <c r="AQ52" s="324">
        <v>-11.1</v>
      </c>
      <c r="AR52" s="325">
        <v>114.8</v>
      </c>
    </row>
    <row r="53" spans="1:44" x14ac:dyDescent="0.15">
      <c r="A53" s="247"/>
      <c r="AK53" s="303" t="s">
        <v>521</v>
      </c>
      <c r="AL53" s="304"/>
      <c r="AM53" s="312">
        <v>7953285</v>
      </c>
      <c r="AN53" s="313">
        <v>79282</v>
      </c>
      <c r="AO53" s="314">
        <v>4.5</v>
      </c>
      <c r="AP53" s="315">
        <v>43955</v>
      </c>
      <c r="AQ53" s="316">
        <v>-39.6</v>
      </c>
      <c r="AR53" s="317">
        <v>44.1</v>
      </c>
    </row>
    <row r="54" spans="1:44" x14ac:dyDescent="0.15">
      <c r="A54" s="247"/>
      <c r="AK54" s="318"/>
      <c r="AL54" s="319" t="s">
        <v>520</v>
      </c>
      <c r="AM54" s="320">
        <v>613895</v>
      </c>
      <c r="AN54" s="321">
        <v>6120</v>
      </c>
      <c r="AO54" s="322">
        <v>-4.0999999999999996</v>
      </c>
      <c r="AP54" s="323">
        <v>21318</v>
      </c>
      <c r="AQ54" s="324">
        <v>-33.6</v>
      </c>
      <c r="AR54" s="325">
        <v>29.5</v>
      </c>
    </row>
    <row r="55" spans="1:44" x14ac:dyDescent="0.15">
      <c r="A55" s="247"/>
      <c r="AK55" s="303" t="s">
        <v>522</v>
      </c>
      <c r="AL55" s="304"/>
      <c r="AM55" s="312">
        <v>10228007</v>
      </c>
      <c r="AN55" s="313">
        <v>102006</v>
      </c>
      <c r="AO55" s="314">
        <v>28.7</v>
      </c>
      <c r="AP55" s="315">
        <v>41921</v>
      </c>
      <c r="AQ55" s="316">
        <v>-4.5999999999999996</v>
      </c>
      <c r="AR55" s="317">
        <v>33.299999999999997</v>
      </c>
    </row>
    <row r="56" spans="1:44" x14ac:dyDescent="0.15">
      <c r="A56" s="247"/>
      <c r="AK56" s="318"/>
      <c r="AL56" s="319" t="s">
        <v>520</v>
      </c>
      <c r="AM56" s="320">
        <v>475333</v>
      </c>
      <c r="AN56" s="321">
        <v>4741</v>
      </c>
      <c r="AO56" s="322">
        <v>-22.5</v>
      </c>
      <c r="AP56" s="323">
        <v>21655</v>
      </c>
      <c r="AQ56" s="324">
        <v>1.6</v>
      </c>
      <c r="AR56" s="325">
        <v>-24.1</v>
      </c>
    </row>
    <row r="57" spans="1:44" x14ac:dyDescent="0.15">
      <c r="A57" s="247"/>
      <c r="AK57" s="303" t="s">
        <v>523</v>
      </c>
      <c r="AL57" s="304"/>
      <c r="AM57" s="312">
        <v>9317447</v>
      </c>
      <c r="AN57" s="313">
        <v>92875</v>
      </c>
      <c r="AO57" s="314">
        <v>-9</v>
      </c>
      <c r="AP57" s="315">
        <v>44585</v>
      </c>
      <c r="AQ57" s="316">
        <v>6.4</v>
      </c>
      <c r="AR57" s="317">
        <v>-15.4</v>
      </c>
    </row>
    <row r="58" spans="1:44" x14ac:dyDescent="0.15">
      <c r="A58" s="247"/>
      <c r="AK58" s="318"/>
      <c r="AL58" s="319" t="s">
        <v>520</v>
      </c>
      <c r="AM58" s="320">
        <v>494562</v>
      </c>
      <c r="AN58" s="321">
        <v>4930</v>
      </c>
      <c r="AO58" s="322">
        <v>4</v>
      </c>
      <c r="AP58" s="323">
        <v>23077</v>
      </c>
      <c r="AQ58" s="324">
        <v>6.6</v>
      </c>
      <c r="AR58" s="325">
        <v>-2.6</v>
      </c>
    </row>
    <row r="59" spans="1:44" x14ac:dyDescent="0.15">
      <c r="A59" s="247"/>
      <c r="AK59" s="303" t="s">
        <v>524</v>
      </c>
      <c r="AL59" s="304"/>
      <c r="AM59" s="312">
        <v>12111098</v>
      </c>
      <c r="AN59" s="313">
        <v>120577</v>
      </c>
      <c r="AO59" s="314">
        <v>29.8</v>
      </c>
      <c r="AP59" s="315">
        <v>49779</v>
      </c>
      <c r="AQ59" s="316">
        <v>11.6</v>
      </c>
      <c r="AR59" s="317">
        <v>18.2</v>
      </c>
    </row>
    <row r="60" spans="1:44" x14ac:dyDescent="0.15">
      <c r="A60" s="247"/>
      <c r="AK60" s="318"/>
      <c r="AL60" s="319" t="s">
        <v>520</v>
      </c>
      <c r="AM60" s="320">
        <v>739749</v>
      </c>
      <c r="AN60" s="321">
        <v>7365</v>
      </c>
      <c r="AO60" s="322">
        <v>49.4</v>
      </c>
      <c r="AP60" s="323">
        <v>28921</v>
      </c>
      <c r="AQ60" s="324">
        <v>25.3</v>
      </c>
      <c r="AR60" s="325">
        <v>24.1</v>
      </c>
    </row>
    <row r="61" spans="1:44" x14ac:dyDescent="0.15">
      <c r="A61" s="247"/>
      <c r="AK61" s="303" t="s">
        <v>525</v>
      </c>
      <c r="AL61" s="326"/>
      <c r="AM61" s="312">
        <v>9445947</v>
      </c>
      <c r="AN61" s="313">
        <v>94118</v>
      </c>
      <c r="AO61" s="314">
        <v>10.5</v>
      </c>
      <c r="AP61" s="315">
        <v>50599</v>
      </c>
      <c r="AQ61" s="327">
        <v>-4.5</v>
      </c>
      <c r="AR61" s="317">
        <v>15</v>
      </c>
    </row>
    <row r="62" spans="1:44" x14ac:dyDescent="0.15">
      <c r="A62" s="247"/>
      <c r="AK62" s="318"/>
      <c r="AL62" s="319" t="s">
        <v>520</v>
      </c>
      <c r="AM62" s="320">
        <v>592965</v>
      </c>
      <c r="AN62" s="321">
        <v>5908</v>
      </c>
      <c r="AO62" s="322">
        <v>26.1</v>
      </c>
      <c r="AP62" s="323">
        <v>25418</v>
      </c>
      <c r="AQ62" s="324">
        <v>-2.2000000000000002</v>
      </c>
      <c r="AR62" s="325">
        <v>28.3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LDB6IET1/yHXlP0f41L4to2UpuqPFw6Wgd5CHKQSf6p6vJwK0iEAPm8I2X3ofO8nvprWEcIfkLVhMWOuHeXWLw==" saltValue="+XbHI1m3esTsGeN3kyvX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5" zoomScaleNormal="100" zoomScaleSheetLayoutView="55" workbookViewId="0">
      <selection activeCell="AF102" sqref="AF102"/>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4D1G9pI3HWygYMr7GyPIcCo66VS9LFAKL+a+p59J62h/pvr8D4VpijuJAse5zdQVlp/hSnivqAobrTu8tZ9zvw==" saltValue="C9f1Hvu6MLHTzGUM3ndh9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ptFNRapaoALOt0HrBuR9sTqXtXeHOcUnY9YileJfFhFM0fFsQo5we6hoCM6MtbJXSVfQKRK4reeApcjpkNrOw==" saltValue="RlTbzP070gEHo4SzyQVA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14.45</v>
      </c>
      <c r="G47" s="12">
        <v>17.11</v>
      </c>
      <c r="H47" s="12">
        <v>20.72</v>
      </c>
      <c r="I47" s="12">
        <v>24.35</v>
      </c>
      <c r="J47" s="13">
        <v>23.04</v>
      </c>
    </row>
    <row r="48" spans="2:10" ht="57.75" customHeight="1" x14ac:dyDescent="0.15">
      <c r="B48" s="14"/>
      <c r="C48" s="1128" t="s">
        <v>4</v>
      </c>
      <c r="D48" s="1128"/>
      <c r="E48" s="1129"/>
      <c r="F48" s="15">
        <v>7.17</v>
      </c>
      <c r="G48" s="16">
        <v>6.59</v>
      </c>
      <c r="H48" s="16">
        <v>8.1</v>
      </c>
      <c r="I48" s="16">
        <v>6.75</v>
      </c>
      <c r="J48" s="17">
        <v>5.23</v>
      </c>
    </row>
    <row r="49" spans="2:10" ht="57.75" customHeight="1" thickBot="1" x14ac:dyDescent="0.2">
      <c r="B49" s="18"/>
      <c r="C49" s="1130" t="s">
        <v>5</v>
      </c>
      <c r="D49" s="1130"/>
      <c r="E49" s="1131"/>
      <c r="F49" s="19">
        <v>4.83</v>
      </c>
      <c r="G49" s="20">
        <v>3.41</v>
      </c>
      <c r="H49" s="20">
        <v>4.93</v>
      </c>
      <c r="I49" s="20">
        <v>2.82</v>
      </c>
      <c r="J49" s="21" t="s">
        <v>532</v>
      </c>
    </row>
    <row r="50" spans="2:10" x14ac:dyDescent="0.15"/>
  </sheetData>
  <sheetProtection algorithmName="SHA-512" hashValue="O4xjM0I/UAS1jdgde/VwJvzuGgecnsAAZwRJ7Q6+pm0majkAlW8IF5sDGVlhpTRlutMiU8ivfLdhADQdQf8SmQ==" saltValue="+VN+FdMb9WlIr/qhdfVw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幸田 音奏</cp:lastModifiedBy>
  <cp:lastPrinted>2026-03-04T08:03:30Z</cp:lastPrinted>
  <dcterms:created xsi:type="dcterms:W3CDTF">2026-02-23T10:04:09Z</dcterms:created>
  <dcterms:modified xsi:type="dcterms:W3CDTF">2026-03-04T08:11:41Z</dcterms:modified>
  <cp:category/>
</cp:coreProperties>
</file>