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013064\Desktop\市HP\提言書データ\"/>
    </mc:Choice>
  </mc:AlternateContent>
  <bookViews>
    <workbookView xWindow="600" yWindow="135" windowWidth="19395" windowHeight="7140"/>
  </bookViews>
  <sheets>
    <sheet name="（表１）将来予測" sheetId="12" r:id="rId1"/>
    <sheet name="将来予測グラフ" sheetId="16" r:id="rId2"/>
    <sheet name="（表２）活動者の特性ごと集計表" sheetId="17" r:id="rId3"/>
    <sheet name="（表３）個人の特性を活かした班編成表" sheetId="18" r:id="rId4"/>
    <sheet name="特性基準判断シート" sheetId="19" r:id="rId5"/>
    <sheet name="住民ニーズに応え・動ける組織体制図" sheetId="20" r:id="rId6"/>
    <sheet name="目標設定シート" sheetId="1" r:id="rId7"/>
    <sheet name="企画・5Wシート" sheetId="8" r:id="rId8"/>
    <sheet name="ふりかえりシート" sheetId="11" r:id="rId9"/>
  </sheets>
  <definedNames>
    <definedName name="_xlnm.Print_Area" localSheetId="0">'（表１）将来予測'!$A$1:$L$46</definedName>
    <definedName name="_xlnm.Print_Area" localSheetId="5">住民ニーズに応え・動ける組織体制図!$A$1:$O$76</definedName>
    <definedName name="_xlnm.Print_Area" localSheetId="6">目標設定シート!$A$1:$Q$39</definedName>
  </definedNames>
  <calcPr calcId="191029"/>
</workbook>
</file>

<file path=xl/calcChain.xml><?xml version="1.0" encoding="utf-8"?>
<calcChain xmlns="http://schemas.openxmlformats.org/spreadsheetml/2006/main">
  <c r="H14" i="12" l="1"/>
  <c r="I14" i="12"/>
  <c r="H15" i="12"/>
  <c r="I15" i="12"/>
  <c r="H16" i="12"/>
  <c r="I16" i="12"/>
  <c r="H17" i="12"/>
  <c r="I17" i="12"/>
  <c r="H18" i="12"/>
  <c r="I18" i="12"/>
  <c r="H19" i="12"/>
  <c r="I19" i="12"/>
  <c r="H20" i="12"/>
  <c r="I20" i="12"/>
  <c r="H21" i="12"/>
  <c r="I21" i="12"/>
  <c r="H22" i="12"/>
  <c r="I22" i="12"/>
  <c r="H23" i="12"/>
  <c r="I23" i="12"/>
  <c r="H24" i="12"/>
  <c r="I24" i="12"/>
  <c r="H25" i="12"/>
  <c r="I25" i="12"/>
  <c r="H26" i="12"/>
  <c r="I26" i="12"/>
  <c r="H27" i="12"/>
  <c r="I27" i="12"/>
  <c r="H28" i="12"/>
  <c r="I28" i="12"/>
  <c r="H29" i="12"/>
  <c r="I29" i="12"/>
  <c r="H30" i="12"/>
  <c r="I30" i="12"/>
  <c r="H31" i="12"/>
  <c r="I31" i="12"/>
  <c r="H32" i="12"/>
  <c r="I32" i="12"/>
  <c r="H33" i="12"/>
  <c r="I33" i="12"/>
  <c r="H34" i="12"/>
  <c r="I34" i="12"/>
  <c r="H35" i="12"/>
  <c r="I35" i="12"/>
  <c r="H36" i="12"/>
  <c r="I36" i="12"/>
  <c r="H37" i="12"/>
  <c r="I37" i="12"/>
  <c r="H38" i="12"/>
  <c r="I38" i="12"/>
  <c r="H39" i="12"/>
  <c r="I39" i="12"/>
  <c r="H40" i="12"/>
  <c r="I40" i="12"/>
  <c r="H41" i="12"/>
  <c r="I41" i="12"/>
  <c r="H42" i="12"/>
  <c r="I42" i="12"/>
  <c r="H43" i="12"/>
  <c r="I43" i="12"/>
  <c r="H44" i="12"/>
  <c r="I44" i="12"/>
  <c r="H45" i="12"/>
  <c r="I45" i="12"/>
  <c r="A15" i="12" l="1"/>
  <c r="B15" i="12"/>
  <c r="C15" i="12"/>
  <c r="A16" i="12"/>
  <c r="B16" i="12"/>
  <c r="C16" i="12"/>
  <c r="A17" i="12"/>
  <c r="B17" i="12"/>
  <c r="C17" i="12"/>
  <c r="A18" i="12"/>
  <c r="B18" i="12"/>
  <c r="C18" i="12"/>
  <c r="A19" i="12"/>
  <c r="B19" i="12"/>
  <c r="C19" i="12"/>
  <c r="A20" i="12"/>
  <c r="B20" i="12"/>
  <c r="C20" i="12"/>
  <c r="A21" i="12"/>
  <c r="B21" i="12"/>
  <c r="C21" i="12"/>
  <c r="A22" i="12"/>
  <c r="B22" i="12"/>
  <c r="C22" i="12"/>
  <c r="A23" i="12"/>
  <c r="B23" i="12"/>
  <c r="C23" i="12"/>
  <c r="A24" i="12"/>
  <c r="B24" i="12"/>
  <c r="C24" i="12"/>
  <c r="A25" i="12"/>
  <c r="B25" i="12"/>
  <c r="C25" i="12"/>
  <c r="A26" i="12"/>
  <c r="B26" i="12"/>
  <c r="C26" i="12"/>
  <c r="A27" i="12"/>
  <c r="B27" i="12"/>
  <c r="C27" i="12"/>
  <c r="A28" i="12"/>
  <c r="B28" i="12"/>
  <c r="C28" i="12"/>
  <c r="A29" i="12"/>
  <c r="B29" i="12"/>
  <c r="C29" i="12"/>
  <c r="A30" i="12"/>
  <c r="B30" i="12"/>
  <c r="C30" i="12"/>
  <c r="A31" i="12"/>
  <c r="B31" i="12"/>
  <c r="C31" i="12"/>
  <c r="A32" i="12"/>
  <c r="B32" i="12"/>
  <c r="C32" i="12"/>
  <c r="A33" i="12"/>
  <c r="B33" i="12"/>
  <c r="C33" i="12"/>
  <c r="A34" i="12"/>
  <c r="B34" i="12"/>
  <c r="C34" i="12"/>
  <c r="A35" i="12"/>
  <c r="B35" i="12"/>
  <c r="C35" i="12"/>
  <c r="A36" i="12"/>
  <c r="B36" i="12"/>
  <c r="C36" i="12"/>
  <c r="A37" i="12"/>
  <c r="B37" i="12"/>
  <c r="C37" i="12"/>
  <c r="A38" i="12"/>
  <c r="B38" i="12"/>
  <c r="C38" i="12"/>
  <c r="A39" i="12"/>
  <c r="B39" i="12"/>
  <c r="C39" i="12"/>
  <c r="A40" i="12"/>
  <c r="B40" i="12"/>
  <c r="C40" i="12"/>
  <c r="A41" i="12"/>
  <c r="B41" i="12"/>
  <c r="C41" i="12"/>
  <c r="A42" i="12"/>
  <c r="B42" i="12"/>
  <c r="C42" i="12"/>
  <c r="A43" i="12"/>
  <c r="B43" i="12"/>
  <c r="C43" i="12"/>
  <c r="A44" i="12"/>
  <c r="B44" i="12"/>
  <c r="C44" i="12"/>
  <c r="A45" i="12"/>
  <c r="B45" i="12"/>
  <c r="C45" i="12"/>
  <c r="B8" i="12"/>
  <c r="C8" i="12"/>
  <c r="B9" i="12"/>
  <c r="C9" i="12"/>
  <c r="B10" i="12"/>
  <c r="C10" i="12"/>
  <c r="B11" i="12"/>
  <c r="C11" i="12"/>
  <c r="B12" i="12"/>
  <c r="C12" i="12"/>
  <c r="B13" i="12"/>
  <c r="C13" i="12"/>
  <c r="B14" i="12"/>
  <c r="C14" i="12"/>
  <c r="A9" i="12"/>
  <c r="A10" i="12"/>
  <c r="A11" i="12"/>
  <c r="A12" i="12"/>
  <c r="A13" i="12"/>
  <c r="A14" i="12"/>
  <c r="A8" i="12"/>
  <c r="L46" i="12"/>
  <c r="K46" i="12"/>
  <c r="J46" i="12"/>
  <c r="C6" i="16"/>
  <c r="H8" i="12"/>
  <c r="I8" i="12"/>
  <c r="H9" i="12"/>
  <c r="I9" i="12"/>
  <c r="H10" i="12"/>
  <c r="I10" i="12"/>
  <c r="H11" i="12"/>
  <c r="I11" i="12"/>
  <c r="H12" i="12"/>
  <c r="I12" i="12"/>
  <c r="H13" i="12"/>
  <c r="I13" i="12"/>
  <c r="H6" i="16"/>
  <c r="G6" i="16"/>
  <c r="F6" i="16"/>
  <c r="E6" i="16"/>
  <c r="D6" i="16"/>
  <c r="B6" i="16"/>
  <c r="I6" i="16"/>
  <c r="H7" i="16" l="1"/>
  <c r="J37" i="17"/>
  <c r="E37" i="17"/>
  <c r="D37" i="17"/>
  <c r="D7" i="16"/>
  <c r="G7" i="16"/>
  <c r="D8" i="17"/>
  <c r="B10" i="17"/>
  <c r="C11" i="17"/>
  <c r="D12" i="17"/>
  <c r="B14" i="17"/>
  <c r="C15" i="17"/>
  <c r="D16" i="17"/>
  <c r="B18" i="17"/>
  <c r="C19" i="17"/>
  <c r="D20" i="17"/>
  <c r="B22" i="17"/>
  <c r="C23" i="17"/>
  <c r="D24" i="17"/>
  <c r="B26" i="17"/>
  <c r="C27" i="17"/>
  <c r="D28" i="17"/>
  <c r="B30" i="17"/>
  <c r="C31" i="17"/>
  <c r="D32" i="17"/>
  <c r="B34" i="17"/>
  <c r="C35" i="17"/>
  <c r="D36" i="17"/>
  <c r="E8" i="17"/>
  <c r="F9" i="17"/>
  <c r="G10" i="17"/>
  <c r="E12" i="17"/>
  <c r="F13" i="17"/>
  <c r="G14" i="17"/>
  <c r="E16" i="17"/>
  <c r="F17" i="17"/>
  <c r="G18" i="17"/>
  <c r="E20" i="17"/>
  <c r="F21" i="17"/>
  <c r="G22" i="17"/>
  <c r="E24" i="17"/>
  <c r="F25" i="17"/>
  <c r="G26" i="17"/>
  <c r="E28" i="17"/>
  <c r="F29" i="17"/>
  <c r="G30" i="17"/>
  <c r="E32" i="17"/>
  <c r="F33" i="17"/>
  <c r="G34" i="17"/>
  <c r="E36" i="17"/>
  <c r="F37" i="17"/>
  <c r="J8" i="17"/>
  <c r="H10" i="17"/>
  <c r="I11" i="17"/>
  <c r="J12" i="17"/>
  <c r="H14" i="17"/>
  <c r="I15" i="17"/>
  <c r="J16" i="17"/>
  <c r="H18" i="17"/>
  <c r="I19" i="17"/>
  <c r="J20" i="17"/>
  <c r="H22" i="17"/>
  <c r="I23" i="17"/>
  <c r="J24" i="17"/>
  <c r="H26" i="17"/>
  <c r="I27" i="17"/>
  <c r="J28" i="17"/>
  <c r="H30" i="17"/>
  <c r="I31" i="17"/>
  <c r="J32" i="17"/>
  <c r="H34" i="17"/>
  <c r="I35" i="17"/>
  <c r="J36" i="17"/>
  <c r="B9" i="17"/>
  <c r="C10" i="17"/>
  <c r="D11" i="17"/>
  <c r="B13" i="17"/>
  <c r="C14" i="17"/>
  <c r="D15" i="17"/>
  <c r="B17" i="17"/>
  <c r="C18" i="17"/>
  <c r="D19" i="17"/>
  <c r="B21" i="17"/>
  <c r="C22" i="17"/>
  <c r="D23" i="17"/>
  <c r="B25" i="17"/>
  <c r="C26" i="17"/>
  <c r="D27" i="17"/>
  <c r="B29" i="17"/>
  <c r="C30" i="17"/>
  <c r="D31" i="17"/>
  <c r="B33" i="17"/>
  <c r="C34" i="17"/>
  <c r="D35" i="17"/>
  <c r="B37" i="17"/>
  <c r="F8" i="17"/>
  <c r="G9" i="17"/>
  <c r="E11" i="17"/>
  <c r="F12" i="17"/>
  <c r="G13" i="17"/>
  <c r="E15" i="17"/>
  <c r="F16" i="17"/>
  <c r="G17" i="17"/>
  <c r="E19" i="17"/>
  <c r="F20" i="17"/>
  <c r="G21" i="17"/>
  <c r="E23" i="17"/>
  <c r="F24" i="17"/>
  <c r="G25" i="17"/>
  <c r="E27" i="17"/>
  <c r="F28" i="17"/>
  <c r="G29" i="17"/>
  <c r="E31" i="17"/>
  <c r="F32" i="17"/>
  <c r="G33" i="17"/>
  <c r="E35" i="17"/>
  <c r="F36" i="17"/>
  <c r="G37" i="17"/>
  <c r="H9" i="17"/>
  <c r="I10" i="17"/>
  <c r="J11" i="17"/>
  <c r="H13" i="17"/>
  <c r="I14" i="17"/>
  <c r="J15" i="17"/>
  <c r="H17" i="17"/>
  <c r="I18" i="17"/>
  <c r="J19" i="17"/>
  <c r="H21" i="17"/>
  <c r="I22" i="17"/>
  <c r="J23" i="17"/>
  <c r="H25" i="17"/>
  <c r="I26" i="17"/>
  <c r="J27" i="17"/>
  <c r="H29" i="17"/>
  <c r="I30" i="17"/>
  <c r="J31" i="17"/>
  <c r="H33" i="17"/>
  <c r="I34" i="17"/>
  <c r="J35" i="17"/>
  <c r="H37" i="17"/>
  <c r="B8" i="17"/>
  <c r="C9" i="17"/>
  <c r="D10" i="17"/>
  <c r="B12" i="17"/>
  <c r="C13" i="17"/>
  <c r="D14" i="17"/>
  <c r="B16" i="17"/>
  <c r="C17" i="17"/>
  <c r="D18" i="17"/>
  <c r="B20" i="17"/>
  <c r="C21" i="17"/>
  <c r="D22" i="17"/>
  <c r="B24" i="17"/>
  <c r="C25" i="17"/>
  <c r="D26" i="17"/>
  <c r="B28" i="17"/>
  <c r="C29" i="17"/>
  <c r="D30" i="17"/>
  <c r="B32" i="17"/>
  <c r="C33" i="17"/>
  <c r="D34" i="17"/>
  <c r="B36" i="17"/>
  <c r="C37" i="17"/>
  <c r="G8" i="17"/>
  <c r="E10" i="17"/>
  <c r="F11" i="17"/>
  <c r="G12" i="17"/>
  <c r="E14" i="17"/>
  <c r="F15" i="17"/>
  <c r="G16" i="17"/>
  <c r="E18" i="17"/>
  <c r="F19" i="17"/>
  <c r="G20" i="17"/>
  <c r="E22" i="17"/>
  <c r="F23" i="17"/>
  <c r="G24" i="17"/>
  <c r="E26" i="17"/>
  <c r="F27" i="17"/>
  <c r="G28" i="17"/>
  <c r="E30" i="17"/>
  <c r="F31" i="17"/>
  <c r="G32" i="17"/>
  <c r="E34" i="17"/>
  <c r="F35" i="17"/>
  <c r="G36" i="17"/>
  <c r="H8" i="17"/>
  <c r="I9" i="17"/>
  <c r="J10" i="17"/>
  <c r="H12" i="17"/>
  <c r="I13" i="17"/>
  <c r="J14" i="17"/>
  <c r="H16" i="17"/>
  <c r="I17" i="17"/>
  <c r="J18" i="17"/>
  <c r="H20" i="17"/>
  <c r="I21" i="17"/>
  <c r="J22" i="17"/>
  <c r="H24" i="17"/>
  <c r="I25" i="17"/>
  <c r="J26" i="17"/>
  <c r="H28" i="17"/>
  <c r="I29" i="17"/>
  <c r="J30" i="17"/>
  <c r="H32" i="17"/>
  <c r="I33" i="17"/>
  <c r="J34" i="17"/>
  <c r="H36" i="17"/>
  <c r="I37" i="17"/>
  <c r="F8" i="16"/>
  <c r="I7" i="16"/>
  <c r="C8" i="17"/>
  <c r="D9" i="17"/>
  <c r="B11" i="17"/>
  <c r="C12" i="17"/>
  <c r="D13" i="17"/>
  <c r="B15" i="17"/>
  <c r="C16" i="17"/>
  <c r="D17" i="17"/>
  <c r="B19" i="17"/>
  <c r="C20" i="17"/>
  <c r="D21" i="17"/>
  <c r="B23" i="17"/>
  <c r="C24" i="17"/>
  <c r="D25" i="17"/>
  <c r="B27" i="17"/>
  <c r="C28" i="17"/>
  <c r="D29" i="17"/>
  <c r="B31" i="17"/>
  <c r="C32" i="17"/>
  <c r="D33" i="17"/>
  <c r="B35" i="17"/>
  <c r="C36" i="17"/>
  <c r="E9" i="17"/>
  <c r="F10" i="17"/>
  <c r="G11" i="17"/>
  <c r="E13" i="17"/>
  <c r="F14" i="17"/>
  <c r="G15" i="17"/>
  <c r="E17" i="17"/>
  <c r="F18" i="17"/>
  <c r="G19" i="17"/>
  <c r="E21" i="17"/>
  <c r="F22" i="17"/>
  <c r="G23" i="17"/>
  <c r="E25" i="17"/>
  <c r="F26" i="17"/>
  <c r="G27" i="17"/>
  <c r="E29" i="17"/>
  <c r="F30" i="17"/>
  <c r="G31" i="17"/>
  <c r="E33" i="17"/>
  <c r="F34" i="17"/>
  <c r="G35" i="17"/>
  <c r="I8" i="17"/>
  <c r="J9" i="17"/>
  <c r="H11" i="17"/>
  <c r="I12" i="17"/>
  <c r="J13" i="17"/>
  <c r="H15" i="17"/>
  <c r="I16" i="17"/>
  <c r="J17" i="17"/>
  <c r="H19" i="17"/>
  <c r="I20" i="17"/>
  <c r="J21" i="17"/>
  <c r="H23" i="17"/>
  <c r="I24" i="17"/>
  <c r="J25" i="17"/>
  <c r="H27" i="17"/>
  <c r="I28" i="17"/>
  <c r="J29" i="17"/>
  <c r="H31" i="17"/>
  <c r="I32" i="17"/>
  <c r="J33" i="17"/>
  <c r="H35" i="17"/>
  <c r="I36" i="17"/>
  <c r="E7" i="16"/>
  <c r="B8" i="16"/>
  <c r="G8" i="16"/>
  <c r="I8" i="16"/>
  <c r="F7" i="16"/>
  <c r="C8" i="16"/>
  <c r="E8" i="16"/>
  <c r="H8" i="16"/>
  <c r="B7" i="16"/>
  <c r="C7" i="16"/>
  <c r="D8" i="16"/>
</calcChain>
</file>

<file path=xl/comments1.xml><?xml version="1.0" encoding="utf-8"?>
<comments xmlns="http://schemas.openxmlformats.org/spreadsheetml/2006/main">
  <authors>
    <author>宜野湾市</author>
  </authors>
  <commentList>
    <comment ref="J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分析型、企画型、実行型の３パターンの特性にわけるため、活動者ごとに該当する特性に◯をつける（複数可）
</t>
        </r>
        <r>
          <rPr>
            <sz val="9"/>
            <color indexed="81"/>
            <rFont val="ＭＳ Ｐゴシック"/>
            <family val="3"/>
            <charset val="128"/>
          </rPr>
          <t>※参考「特性判断基準シート」</t>
        </r>
      </text>
    </comment>
  </commentList>
</comments>
</file>

<file path=xl/sharedStrings.xml><?xml version="1.0" encoding="utf-8"?>
<sst xmlns="http://schemas.openxmlformats.org/spreadsheetml/2006/main" count="186" uniqueCount="158">
  <si>
    <t xml:space="preserve">
ギャップ
※目的と現状とのギャップ</t>
    <rPh sb="7" eb="9">
      <t>モクテキ</t>
    </rPh>
    <rPh sb="10" eb="12">
      <t>ゲンジョウ</t>
    </rPh>
    <phoneticPr fontId="1"/>
  </si>
  <si>
    <t>チェック項目：①ギリギリ届く目標か　　②シンプルな目標か　　③ワクワクする魅力的な目標か</t>
    <rPh sb="4" eb="6">
      <t>コウモク</t>
    </rPh>
    <rPh sb="12" eb="13">
      <t>トド</t>
    </rPh>
    <rPh sb="14" eb="16">
      <t>モクヒョウ</t>
    </rPh>
    <rPh sb="25" eb="27">
      <t>モクヒョウ</t>
    </rPh>
    <rPh sb="37" eb="40">
      <t>ミリョクテキ</t>
    </rPh>
    <rPh sb="41" eb="43">
      <t>モクヒョウ</t>
    </rPh>
    <phoneticPr fontId="1"/>
  </si>
  <si>
    <t>※2019自治会長会県内宿泊研修で使用</t>
    <rPh sb="5" eb="7">
      <t>ジチ</t>
    </rPh>
    <rPh sb="7" eb="9">
      <t>カイチョウ</t>
    </rPh>
    <rPh sb="9" eb="10">
      <t>カイ</t>
    </rPh>
    <rPh sb="10" eb="12">
      <t>ケンナイ</t>
    </rPh>
    <rPh sb="12" eb="14">
      <t>シュクハク</t>
    </rPh>
    <rPh sb="14" eb="16">
      <t>ケンシュウ</t>
    </rPh>
    <rPh sb="17" eb="19">
      <t>シヨウ</t>
    </rPh>
    <phoneticPr fontId="1"/>
  </si>
  <si>
    <t>※誰をターゲットにしているのか</t>
    <rPh sb="1" eb="2">
      <t>ダレ</t>
    </rPh>
    <phoneticPr fontId="1"/>
  </si>
  <si>
    <t>※いつ・どのくらいの期間行うのか</t>
    <rPh sb="10" eb="12">
      <t>キカン</t>
    </rPh>
    <rPh sb="12" eb="13">
      <t>オコナ</t>
    </rPh>
    <phoneticPr fontId="1"/>
  </si>
  <si>
    <t>※どこで行うのか</t>
    <rPh sb="4" eb="5">
      <t>オコナ</t>
    </rPh>
    <phoneticPr fontId="1"/>
  </si>
  <si>
    <t>※なぜそれを実施するのか</t>
    <rPh sb="6" eb="8">
      <t>ジッシ</t>
    </rPh>
    <phoneticPr fontId="1"/>
  </si>
  <si>
    <t>　目標設定シート（加入者編、未加入者編）</t>
    <rPh sb="1" eb="3">
      <t>モクヒョウ</t>
    </rPh>
    <rPh sb="3" eb="5">
      <t>セッテイ</t>
    </rPh>
    <rPh sb="9" eb="11">
      <t>カニュウ</t>
    </rPh>
    <rPh sb="11" eb="12">
      <t>シャ</t>
    </rPh>
    <rPh sb="12" eb="13">
      <t>ヘン</t>
    </rPh>
    <rPh sb="14" eb="17">
      <t>ミカニュウ</t>
    </rPh>
    <rPh sb="17" eb="18">
      <t>シャ</t>
    </rPh>
    <rPh sb="18" eb="19">
      <t>ヘン</t>
    </rPh>
    <phoneticPr fontId="1"/>
  </si>
  <si>
    <t>自治会の目的（ゴール）</t>
    <rPh sb="0" eb="3">
      <t>ジチカイ</t>
    </rPh>
    <rPh sb="4" eb="6">
      <t>モクテキ</t>
    </rPh>
    <phoneticPr fontId="1"/>
  </si>
  <si>
    <t>自治会の現状</t>
    <rPh sb="0" eb="3">
      <t>ジチカイ</t>
    </rPh>
    <rPh sb="4" eb="6">
      <t>ゲンジョウ</t>
    </rPh>
    <phoneticPr fontId="1"/>
  </si>
  <si>
    <t xml:space="preserve">
　（加入者、未加入者）に対して自治会が目指す最終的な状態</t>
    <rPh sb="3" eb="5">
      <t>カニュウ</t>
    </rPh>
    <rPh sb="5" eb="6">
      <t>シャ</t>
    </rPh>
    <rPh sb="7" eb="10">
      <t>ミカニュウ</t>
    </rPh>
    <rPh sb="10" eb="11">
      <t>シャ</t>
    </rPh>
    <rPh sb="13" eb="14">
      <t>タイ</t>
    </rPh>
    <rPh sb="16" eb="19">
      <t>ジチカイ</t>
    </rPh>
    <rPh sb="20" eb="22">
      <t>メザ</t>
    </rPh>
    <rPh sb="23" eb="26">
      <t>サイシュウテキ</t>
    </rPh>
    <rPh sb="27" eb="29">
      <t>ジョウタイ</t>
    </rPh>
    <phoneticPr fontId="1"/>
  </si>
  <si>
    <t xml:space="preserve">
　（加入者、未加入者）に対する現在の自治会の状態</t>
    <rPh sb="3" eb="5">
      <t>カニュウ</t>
    </rPh>
    <rPh sb="5" eb="6">
      <t>シャ</t>
    </rPh>
    <rPh sb="7" eb="10">
      <t>ミカニュウ</t>
    </rPh>
    <rPh sb="10" eb="11">
      <t>シャ</t>
    </rPh>
    <rPh sb="13" eb="14">
      <t>タイ</t>
    </rPh>
    <rPh sb="16" eb="18">
      <t>ゲンザイ</t>
    </rPh>
    <rPh sb="19" eb="22">
      <t>ジチカイ</t>
    </rPh>
    <rPh sb="23" eb="25">
      <t>ジョウタイ</t>
    </rPh>
    <phoneticPr fontId="1"/>
  </si>
  <si>
    <t>※ターゲットに対してどのような価値をどのように提供するのか</t>
    <rPh sb="7" eb="8">
      <t>タイ</t>
    </rPh>
    <rPh sb="15" eb="17">
      <t>カチ</t>
    </rPh>
    <rPh sb="23" eb="25">
      <t>テイキョウ</t>
    </rPh>
    <phoneticPr fontId="1"/>
  </si>
  <si>
    <t>※どのような状況で</t>
    <rPh sb="6" eb="8">
      <t>ジョウキョウ</t>
    </rPh>
    <phoneticPr fontId="1"/>
  </si>
  <si>
    <t>※どのような課題があったのか</t>
    <rPh sb="6" eb="8">
      <t>カダイ</t>
    </rPh>
    <phoneticPr fontId="1"/>
  </si>
  <si>
    <t>　企画・５Ｗ設定シート</t>
    <rPh sb="1" eb="3">
      <t>キカク</t>
    </rPh>
    <rPh sb="6" eb="8">
      <t>セッテイ</t>
    </rPh>
    <phoneticPr fontId="1"/>
  </si>
  <si>
    <t>※課題の改善もふくめて、具体的にどのような行動を起こしたのか</t>
    <rPh sb="1" eb="3">
      <t>カダイ</t>
    </rPh>
    <rPh sb="4" eb="6">
      <t>カイゼン</t>
    </rPh>
    <rPh sb="12" eb="15">
      <t>グタイテキ</t>
    </rPh>
    <rPh sb="21" eb="23">
      <t>コウドウ</t>
    </rPh>
    <rPh sb="24" eb="25">
      <t>オ</t>
    </rPh>
    <phoneticPr fontId="1"/>
  </si>
  <si>
    <t>※行動を起こした結果どうなったのか（上手くいった点、反省点）</t>
    <rPh sb="1" eb="3">
      <t>コウドウ</t>
    </rPh>
    <rPh sb="4" eb="5">
      <t>オ</t>
    </rPh>
    <rPh sb="8" eb="10">
      <t>ケッカ</t>
    </rPh>
    <rPh sb="18" eb="20">
      <t>ウマ</t>
    </rPh>
    <rPh sb="24" eb="25">
      <t>テン</t>
    </rPh>
    <rPh sb="26" eb="29">
      <t>ハンセイテン</t>
    </rPh>
    <phoneticPr fontId="1"/>
  </si>
  <si>
    <t>※今回の事例をふまえて、次はどんな行動を起こすのか</t>
    <rPh sb="1" eb="3">
      <t>コンカイ</t>
    </rPh>
    <rPh sb="4" eb="6">
      <t>ジレイ</t>
    </rPh>
    <rPh sb="12" eb="13">
      <t>ツギ</t>
    </rPh>
    <rPh sb="17" eb="19">
      <t>コウドウ</t>
    </rPh>
    <rPh sb="20" eb="21">
      <t>オ</t>
    </rPh>
    <phoneticPr fontId="1"/>
  </si>
  <si>
    <t>　ふりかえりシート　～上手くいった点、反省点を事例として蓄積していく～</t>
    <rPh sb="11" eb="13">
      <t>ウマ</t>
    </rPh>
    <rPh sb="17" eb="18">
      <t>テン</t>
    </rPh>
    <rPh sb="19" eb="22">
      <t>ハンセイテン</t>
    </rPh>
    <rPh sb="23" eb="25">
      <t>ジレイ</t>
    </rPh>
    <rPh sb="28" eb="30">
      <t>チクセキ</t>
    </rPh>
    <phoneticPr fontId="1"/>
  </si>
  <si>
    <t>具体的な取組：１年後までに</t>
    <rPh sb="0" eb="3">
      <t>グタイテキ</t>
    </rPh>
    <rPh sb="4" eb="6">
      <t>トリクミ</t>
    </rPh>
    <rPh sb="8" eb="10">
      <t>ネンゴ</t>
    </rPh>
    <phoneticPr fontId="1"/>
  </si>
  <si>
    <t>具体的な取組：３年後までに</t>
    <rPh sb="0" eb="3">
      <t>グタイテキ</t>
    </rPh>
    <rPh sb="4" eb="6">
      <t>トリクミ</t>
    </rPh>
    <rPh sb="8" eb="10">
      <t>ネンゴ</t>
    </rPh>
    <phoneticPr fontId="1"/>
  </si>
  <si>
    <t>具体的な取組：５年後までに</t>
    <rPh sb="0" eb="3">
      <t>グタイテキ</t>
    </rPh>
    <rPh sb="4" eb="6">
      <t>トリクミ</t>
    </rPh>
    <rPh sb="8" eb="10">
      <t>ネンゴ</t>
    </rPh>
    <phoneticPr fontId="1"/>
  </si>
  <si>
    <t>No</t>
    <phoneticPr fontId="1"/>
  </si>
  <si>
    <t>名前</t>
    <rPh sb="0" eb="2">
      <t>ナマエ</t>
    </rPh>
    <phoneticPr fontId="1"/>
  </si>
  <si>
    <t>所属・取組</t>
    <rPh sb="0" eb="2">
      <t>ショゾク</t>
    </rPh>
    <rPh sb="3" eb="5">
      <t>トリクミ</t>
    </rPh>
    <phoneticPr fontId="1"/>
  </si>
  <si>
    <t>年齢</t>
    <rPh sb="0" eb="2">
      <t>ネンレイ</t>
    </rPh>
    <phoneticPr fontId="1"/>
  </si>
  <si>
    <t>特性</t>
    <rPh sb="0" eb="2">
      <t>トクセイ</t>
    </rPh>
    <phoneticPr fontId="1"/>
  </si>
  <si>
    <t>5年後</t>
    <rPh sb="1" eb="2">
      <t>ネン</t>
    </rPh>
    <rPh sb="2" eb="3">
      <t>アト</t>
    </rPh>
    <phoneticPr fontId="1"/>
  </si>
  <si>
    <t>10年後</t>
    <rPh sb="2" eb="4">
      <t>ネンゴ</t>
    </rPh>
    <phoneticPr fontId="1"/>
  </si>
  <si>
    <t>分析型</t>
    <rPh sb="0" eb="2">
      <t>ブンセキ</t>
    </rPh>
    <rPh sb="2" eb="3">
      <t>ガタ</t>
    </rPh>
    <phoneticPr fontId="1"/>
  </si>
  <si>
    <t>企画型</t>
    <rPh sb="0" eb="2">
      <t>キカク</t>
    </rPh>
    <rPh sb="2" eb="3">
      <t>ガタ</t>
    </rPh>
    <phoneticPr fontId="1"/>
  </si>
  <si>
    <t>実行型</t>
    <rPh sb="0" eb="2">
      <t>ジッコウ</t>
    </rPh>
    <rPh sb="2" eb="3">
      <t>ガタ</t>
    </rPh>
    <phoneticPr fontId="1"/>
  </si>
  <si>
    <t>合計</t>
    <rPh sb="0" eb="2">
      <t>ゴウケイ</t>
    </rPh>
    <phoneticPr fontId="1"/>
  </si>
  <si>
    <t>　将来予測フォーマット（表１）</t>
    <rPh sb="1" eb="3">
      <t>ショウライ</t>
    </rPh>
    <rPh sb="3" eb="5">
      <t>ヨソク</t>
    </rPh>
    <rPh sb="12" eb="13">
      <t>ヒョウ</t>
    </rPh>
    <phoneticPr fontId="1"/>
  </si>
  <si>
    <t>　将来予測グラフ</t>
    <rPh sb="1" eb="3">
      <t>ショウライ</t>
    </rPh>
    <rPh sb="3" eb="5">
      <t>ヨソク</t>
    </rPh>
    <phoneticPr fontId="1"/>
  </si>
  <si>
    <t>10代</t>
    <rPh sb="2" eb="3">
      <t>ダイ</t>
    </rPh>
    <phoneticPr fontId="1"/>
  </si>
  <si>
    <t>20代</t>
    <rPh sb="2" eb="3">
      <t>ダイ</t>
    </rPh>
    <phoneticPr fontId="1"/>
  </si>
  <si>
    <t>30代</t>
    <rPh sb="2" eb="3">
      <t>ダイ</t>
    </rPh>
    <phoneticPr fontId="1"/>
  </si>
  <si>
    <t>40代</t>
    <rPh sb="2" eb="3">
      <t>ダイ</t>
    </rPh>
    <phoneticPr fontId="1"/>
  </si>
  <si>
    <t>50代</t>
    <rPh sb="2" eb="3">
      <t>ダイ</t>
    </rPh>
    <phoneticPr fontId="1"/>
  </si>
  <si>
    <t>60代</t>
    <rPh sb="2" eb="3">
      <t>ダイ</t>
    </rPh>
    <phoneticPr fontId="1"/>
  </si>
  <si>
    <t>70代</t>
    <rPh sb="2" eb="3">
      <t>ダイ</t>
    </rPh>
    <phoneticPr fontId="1"/>
  </si>
  <si>
    <t>80代</t>
    <rPh sb="2" eb="3">
      <t>ダイ</t>
    </rPh>
    <phoneticPr fontId="1"/>
  </si>
  <si>
    <t>5年後（2024.4.1）</t>
    <rPh sb="1" eb="3">
      <t>ネンゴ</t>
    </rPh>
    <phoneticPr fontId="1"/>
  </si>
  <si>
    <t>単位：人数</t>
    <rPh sb="0" eb="2">
      <t>タンイ</t>
    </rPh>
    <rPh sb="3" eb="5">
      <t>ニンズウ</t>
    </rPh>
    <phoneticPr fontId="1"/>
  </si>
  <si>
    <t>10年後（2029.4.1）</t>
    <rPh sb="2" eb="4">
      <t>ネンゴ</t>
    </rPh>
    <phoneticPr fontId="1"/>
  </si>
  <si>
    <t>No</t>
    <phoneticPr fontId="1"/>
  </si>
  <si>
    <t>分析型</t>
    <rPh sb="0" eb="3">
      <t>ブンセキガタ</t>
    </rPh>
    <phoneticPr fontId="1"/>
  </si>
  <si>
    <t>所属</t>
    <rPh sb="0" eb="2">
      <t>ショゾク</t>
    </rPh>
    <phoneticPr fontId="1"/>
  </si>
  <si>
    <t>年齢（2019.4.1）</t>
    <rPh sb="0" eb="2">
      <t>ネンレイ</t>
    </rPh>
    <phoneticPr fontId="1"/>
  </si>
  <si>
    <t>年齢（2019.4.2）</t>
    <rPh sb="0" eb="2">
      <t>ネンレイ</t>
    </rPh>
    <phoneticPr fontId="1"/>
  </si>
  <si>
    <t>年齢（2019.4.3）</t>
    <rPh sb="0" eb="2">
      <t>ネンレイ</t>
    </rPh>
    <phoneticPr fontId="1"/>
  </si>
  <si>
    <t>現在（2019.4.1）</t>
    <rPh sb="0" eb="2">
      <t>ゲンザイ</t>
    </rPh>
    <phoneticPr fontId="1"/>
  </si>
  <si>
    <t>実行班（各行事・取組、１０名程度）</t>
    <rPh sb="0" eb="2">
      <t>ジッコウ</t>
    </rPh>
    <rPh sb="2" eb="3">
      <t>ハン</t>
    </rPh>
    <rPh sb="4" eb="7">
      <t>カクギョウジ</t>
    </rPh>
    <rPh sb="8" eb="10">
      <t>トリクミ</t>
    </rPh>
    <rPh sb="13" eb="14">
      <t>メイ</t>
    </rPh>
    <rPh sb="14" eb="16">
      <t>テイド</t>
    </rPh>
    <phoneticPr fontId="1"/>
  </si>
  <si>
    <t>　活動者の特性ごと集計表（表２）</t>
    <rPh sb="1" eb="3">
      <t>カツドウ</t>
    </rPh>
    <rPh sb="3" eb="4">
      <t>モノ</t>
    </rPh>
    <rPh sb="5" eb="7">
      <t>トクセイ</t>
    </rPh>
    <rPh sb="9" eb="11">
      <t>シュウケイ</t>
    </rPh>
    <rPh sb="11" eb="12">
      <t>ヒョウ</t>
    </rPh>
    <rPh sb="13" eb="14">
      <t>ヒョウ</t>
    </rPh>
    <phoneticPr fontId="1"/>
  </si>
  <si>
    <t>　個人の特性を活かした班編成表（表３）</t>
    <rPh sb="1" eb="3">
      <t>コジン</t>
    </rPh>
    <rPh sb="4" eb="6">
      <t>トクセイ</t>
    </rPh>
    <rPh sb="7" eb="8">
      <t>イ</t>
    </rPh>
    <rPh sb="11" eb="12">
      <t>ハン</t>
    </rPh>
    <rPh sb="12" eb="14">
      <t>ヘンセイ</t>
    </rPh>
    <rPh sb="14" eb="15">
      <t>ヒョウ</t>
    </rPh>
    <rPh sb="16" eb="17">
      <t>ヒョウ</t>
    </rPh>
    <phoneticPr fontId="1"/>
  </si>
  <si>
    <t>　住民ニーズに応え・動ける組織体制図</t>
    <rPh sb="1" eb="3">
      <t>ジュウミン</t>
    </rPh>
    <rPh sb="7" eb="8">
      <t>コタ</t>
    </rPh>
    <rPh sb="10" eb="11">
      <t>ウゴ</t>
    </rPh>
    <rPh sb="13" eb="15">
      <t>ソシキ</t>
    </rPh>
    <rPh sb="15" eb="17">
      <t>タイセイ</t>
    </rPh>
    <rPh sb="17" eb="18">
      <t>ズ</t>
    </rPh>
    <phoneticPr fontId="1"/>
  </si>
  <si>
    <t>課題</t>
    <rPh sb="0" eb="2">
      <t>カダイ</t>
    </rPh>
    <phoneticPr fontId="1"/>
  </si>
  <si>
    <t>住民が求める価値を具体化できていない</t>
    <rPh sb="0" eb="2">
      <t>ジュウミン</t>
    </rPh>
    <rPh sb="3" eb="4">
      <t>モト</t>
    </rPh>
    <rPh sb="6" eb="8">
      <t>カチ</t>
    </rPh>
    <rPh sb="9" eb="12">
      <t>グタイカ</t>
    </rPh>
    <phoneticPr fontId="1"/>
  </si>
  <si>
    <t>例年同じ事業の繰り返しで、マンネリ化</t>
    <rPh sb="0" eb="2">
      <t>レイネン</t>
    </rPh>
    <rPh sb="2" eb="3">
      <t>オナ</t>
    </rPh>
    <rPh sb="4" eb="6">
      <t>ジギョウ</t>
    </rPh>
    <rPh sb="7" eb="8">
      <t>ク</t>
    </rPh>
    <rPh sb="9" eb="10">
      <t>カエ</t>
    </rPh>
    <rPh sb="17" eb="18">
      <t>カ</t>
    </rPh>
    <phoneticPr fontId="1"/>
  </si>
  <si>
    <t>サービスの質が低い</t>
    <rPh sb="5" eb="6">
      <t>シツ</t>
    </rPh>
    <rPh sb="7" eb="8">
      <t>ヒク</t>
    </rPh>
    <phoneticPr fontId="1"/>
  </si>
  <si>
    <t>やりっぱなしで、改善に向けた分析・検証をやっていない</t>
    <rPh sb="8" eb="10">
      <t>カイゼン</t>
    </rPh>
    <rPh sb="11" eb="12">
      <t>ム</t>
    </rPh>
    <rPh sb="14" eb="16">
      <t>ブンセキ</t>
    </rPh>
    <rPh sb="17" eb="19">
      <t>ケンショウ</t>
    </rPh>
    <phoneticPr fontId="1"/>
  </si>
  <si>
    <t>（理想的な組織体制図）　　</t>
    <rPh sb="1" eb="3">
      <t>リソウ</t>
    </rPh>
    <rPh sb="3" eb="4">
      <t>テキ</t>
    </rPh>
    <rPh sb="5" eb="7">
      <t>ソシキ</t>
    </rPh>
    <rPh sb="7" eb="9">
      <t>タイセイ</t>
    </rPh>
    <rPh sb="9" eb="10">
      <t>ズ</t>
    </rPh>
    <phoneticPr fontId="1"/>
  </si>
  <si>
    <t>No</t>
    <phoneticPr fontId="1"/>
  </si>
  <si>
    <t>行動（実働）に特化した実行班を編成し、実行</t>
    <rPh sb="0" eb="2">
      <t>コウドウ</t>
    </rPh>
    <rPh sb="3" eb="5">
      <t>ジツドウ</t>
    </rPh>
    <rPh sb="7" eb="9">
      <t>トッカ</t>
    </rPh>
    <rPh sb="11" eb="13">
      <t>ジッコウ</t>
    </rPh>
    <rPh sb="13" eb="14">
      <t>ハン</t>
    </rPh>
    <rPh sb="15" eb="17">
      <t>ヘンセイ</t>
    </rPh>
    <rPh sb="19" eb="21">
      <t>ジッコウ</t>
    </rPh>
    <phoneticPr fontId="1"/>
  </si>
  <si>
    <t>（表１）に打ち込むと、自動的に下記の表・グラフにリンク</t>
    <rPh sb="1" eb="2">
      <t>ヒョウ</t>
    </rPh>
    <rPh sb="5" eb="6">
      <t>ウ</t>
    </rPh>
    <rPh sb="7" eb="8">
      <t>コ</t>
    </rPh>
    <rPh sb="11" eb="14">
      <t>ジドウテキ</t>
    </rPh>
    <rPh sb="15" eb="17">
      <t>カキ</t>
    </rPh>
    <rPh sb="18" eb="19">
      <t>ヒョウ</t>
    </rPh>
    <phoneticPr fontId="1"/>
  </si>
  <si>
    <t>（表１）の特性を選択すると自動的に（表２）へリンク</t>
    <rPh sb="1" eb="2">
      <t>ヒョウ</t>
    </rPh>
    <rPh sb="5" eb="7">
      <t>トクセイ</t>
    </rPh>
    <rPh sb="8" eb="10">
      <t>センタク</t>
    </rPh>
    <rPh sb="13" eb="16">
      <t>ジドウテキ</t>
    </rPh>
    <rPh sb="18" eb="19">
      <t>ヒョウ</t>
    </rPh>
    <phoneticPr fontId="1"/>
  </si>
  <si>
    <t>（表２）をもとに班を編成する</t>
    <rPh sb="1" eb="2">
      <t>ヒョウ</t>
    </rPh>
    <rPh sb="8" eb="9">
      <t>ハン</t>
    </rPh>
    <rPh sb="10" eb="12">
      <t>ヘンセイ</t>
    </rPh>
    <phoneticPr fontId="1"/>
  </si>
  <si>
    <t>分析班（３名程度）</t>
    <rPh sb="0" eb="2">
      <t>ブンセキ</t>
    </rPh>
    <rPh sb="2" eb="3">
      <t>ハン</t>
    </rPh>
    <rPh sb="5" eb="6">
      <t>メイ</t>
    </rPh>
    <rPh sb="6" eb="8">
      <t>テイド</t>
    </rPh>
    <phoneticPr fontId="1"/>
  </si>
  <si>
    <t>会長、書記が自治会活動に顔を出し、動いている会員を下記の表に打ちこんでいく</t>
    <rPh sb="0" eb="2">
      <t>カイチョウ</t>
    </rPh>
    <rPh sb="3" eb="5">
      <t>ショキ</t>
    </rPh>
    <rPh sb="6" eb="9">
      <t>ジチカイ</t>
    </rPh>
    <rPh sb="9" eb="11">
      <t>カツドウ</t>
    </rPh>
    <rPh sb="12" eb="13">
      <t>カオ</t>
    </rPh>
    <rPh sb="14" eb="15">
      <t>ダ</t>
    </rPh>
    <rPh sb="17" eb="18">
      <t>ウゴ</t>
    </rPh>
    <rPh sb="22" eb="24">
      <t>カイイン</t>
    </rPh>
    <rPh sb="25" eb="27">
      <t>カキ</t>
    </rPh>
    <rPh sb="28" eb="29">
      <t>ヒョウ</t>
    </rPh>
    <rPh sb="30" eb="31">
      <t>ウ</t>
    </rPh>
    <phoneticPr fontId="1"/>
  </si>
  <si>
    <t>Aさん</t>
  </si>
  <si>
    <t>子ども会活動</t>
    <rPh sb="0" eb="1">
      <t>コ</t>
    </rPh>
    <rPh sb="3" eb="4">
      <t>カイ</t>
    </rPh>
    <rPh sb="4" eb="6">
      <t>カツドウ</t>
    </rPh>
    <phoneticPr fontId="1"/>
  </si>
  <si>
    <t>○</t>
  </si>
  <si>
    <t>Bさん</t>
  </si>
  <si>
    <t>老人会活動</t>
    <rPh sb="0" eb="3">
      <t>ロウジンカイ</t>
    </rPh>
    <rPh sb="3" eb="5">
      <t>カツドウ</t>
    </rPh>
    <phoneticPr fontId="1"/>
  </si>
  <si>
    <t>Cさん</t>
  </si>
  <si>
    <t>朝の交通指導</t>
    <rPh sb="0" eb="1">
      <t>アサ</t>
    </rPh>
    <rPh sb="2" eb="4">
      <t>コウツウ</t>
    </rPh>
    <rPh sb="4" eb="6">
      <t>シドウ</t>
    </rPh>
    <phoneticPr fontId="1"/>
  </si>
  <si>
    <t>Dさん</t>
  </si>
  <si>
    <t>清掃活動</t>
    <rPh sb="0" eb="2">
      <t>セイソウ</t>
    </rPh>
    <rPh sb="2" eb="4">
      <t>カツドウ</t>
    </rPh>
    <phoneticPr fontId="1"/>
  </si>
  <si>
    <t>Eさん</t>
  </si>
  <si>
    <t>公民館まつり</t>
    <rPh sb="0" eb="3">
      <t>コウミンカン</t>
    </rPh>
    <phoneticPr fontId="1"/>
  </si>
  <si>
    <t>Fさん</t>
  </si>
  <si>
    <t>カウント</t>
    <phoneticPr fontId="1"/>
  </si>
  <si>
    <t>分析</t>
    <rPh sb="0" eb="2">
      <t>ブンセキ</t>
    </rPh>
    <phoneticPr fontId="1"/>
  </si>
  <si>
    <t>企画</t>
    <rPh sb="0" eb="2">
      <t>キカク</t>
    </rPh>
    <phoneticPr fontId="1"/>
  </si>
  <si>
    <t>実行</t>
    <rPh sb="0" eb="2">
      <t>ジッコウ</t>
    </rPh>
    <phoneticPr fontId="1"/>
  </si>
  <si>
    <t>住民が求める価値（ニーズ）を自治会が提供できていない</t>
    <rPh sb="0" eb="2">
      <t>ジュウミン</t>
    </rPh>
    <rPh sb="3" eb="4">
      <t>モト</t>
    </rPh>
    <rPh sb="6" eb="8">
      <t>カチ</t>
    </rPh>
    <rPh sb="14" eb="17">
      <t>ジチカイ</t>
    </rPh>
    <rPh sb="18" eb="20">
      <t>テイキョウ</t>
    </rPh>
    <phoneticPr fontId="1"/>
  </si>
  <si>
    <t>毎年自治会長は県外視察、県内宿泊研修に参加しているが、研修前後で活動に変化が見られない。</t>
    <rPh sb="0" eb="2">
      <t>マイトシ</t>
    </rPh>
    <rPh sb="2" eb="5">
      <t>ジチカイ</t>
    </rPh>
    <rPh sb="5" eb="6">
      <t>チョウ</t>
    </rPh>
    <rPh sb="7" eb="9">
      <t>ケンガイ</t>
    </rPh>
    <rPh sb="9" eb="11">
      <t>シサツ</t>
    </rPh>
    <rPh sb="12" eb="13">
      <t>ケン</t>
    </rPh>
    <rPh sb="13" eb="14">
      <t>ナイ</t>
    </rPh>
    <rPh sb="14" eb="16">
      <t>シュクハク</t>
    </rPh>
    <rPh sb="16" eb="18">
      <t>ケンシュウ</t>
    </rPh>
    <rPh sb="19" eb="21">
      <t>サンカ</t>
    </rPh>
    <rPh sb="27" eb="29">
      <t>ケンシュウ</t>
    </rPh>
    <rPh sb="29" eb="31">
      <t>ゼンゴ</t>
    </rPh>
    <rPh sb="32" eb="34">
      <t>カツドウ</t>
    </rPh>
    <rPh sb="35" eb="37">
      <t>ヘンカ</t>
    </rPh>
    <rPh sb="38" eb="39">
      <t>ミ</t>
    </rPh>
    <phoneticPr fontId="1"/>
  </si>
  <si>
    <t>自治会長主体で取組を実施することは困難</t>
    <rPh sb="0" eb="2">
      <t>ジチ</t>
    </rPh>
    <rPh sb="2" eb="4">
      <t>カイチョウ</t>
    </rPh>
    <rPh sb="4" eb="6">
      <t>シュタイ</t>
    </rPh>
    <rPh sb="7" eb="9">
      <t>トリクミ</t>
    </rPh>
    <rPh sb="10" eb="12">
      <t>ジッシ</t>
    </rPh>
    <rPh sb="17" eb="19">
      <t>コンナン</t>
    </rPh>
    <phoneticPr fontId="1"/>
  </si>
  <si>
    <t>課題が起こる原因</t>
    <rPh sb="0" eb="2">
      <t>カダイ</t>
    </rPh>
    <rPh sb="3" eb="4">
      <t>オ</t>
    </rPh>
    <rPh sb="6" eb="8">
      <t>ゲンイン</t>
    </rPh>
    <phoneticPr fontId="1"/>
  </si>
  <si>
    <t>解決策（やるべきこと）</t>
    <rPh sb="0" eb="2">
      <t>カイケツ</t>
    </rPh>
    <rPh sb="2" eb="3">
      <t>サク</t>
    </rPh>
    <phoneticPr fontId="1"/>
  </si>
  <si>
    <t>分析が好きな（得意な）人材を集めた分析班を編成し、価値を具体化</t>
    <rPh sb="0" eb="2">
      <t>ブンセキ</t>
    </rPh>
    <rPh sb="3" eb="4">
      <t>ス</t>
    </rPh>
    <rPh sb="7" eb="9">
      <t>トクイ</t>
    </rPh>
    <rPh sb="11" eb="13">
      <t>ジンザイ</t>
    </rPh>
    <rPh sb="14" eb="15">
      <t>アツ</t>
    </rPh>
    <rPh sb="17" eb="19">
      <t>ブンセキ</t>
    </rPh>
    <rPh sb="19" eb="20">
      <t>ハン</t>
    </rPh>
    <rPh sb="21" eb="23">
      <t>ヘンセイ</t>
    </rPh>
    <rPh sb="25" eb="27">
      <t>カチ</t>
    </rPh>
    <rPh sb="28" eb="31">
      <t>グタイカ</t>
    </rPh>
    <phoneticPr fontId="1"/>
  </si>
  <si>
    <t>企画に十分な時間をかけていない</t>
    <rPh sb="0" eb="2">
      <t>キカク</t>
    </rPh>
    <rPh sb="3" eb="5">
      <t>ジュウブン</t>
    </rPh>
    <rPh sb="6" eb="8">
      <t>ジカン</t>
    </rPh>
    <phoneticPr fontId="1"/>
  </si>
  <si>
    <t>企画が好きな（得意な）人材を集めた企画班を編成し、企画立案</t>
    <rPh sb="0" eb="2">
      <t>キカク</t>
    </rPh>
    <rPh sb="3" eb="4">
      <t>ス</t>
    </rPh>
    <rPh sb="7" eb="9">
      <t>トクイ</t>
    </rPh>
    <rPh sb="11" eb="13">
      <t>ジンザイ</t>
    </rPh>
    <rPh sb="14" eb="15">
      <t>アツ</t>
    </rPh>
    <rPh sb="17" eb="19">
      <t>キカク</t>
    </rPh>
    <rPh sb="19" eb="20">
      <t>ハン</t>
    </rPh>
    <rPh sb="21" eb="23">
      <t>ヘンセイ</t>
    </rPh>
    <rPh sb="25" eb="27">
      <t>キカク</t>
    </rPh>
    <rPh sb="27" eb="29">
      <t>リツアン</t>
    </rPh>
    <phoneticPr fontId="1"/>
  </si>
  <si>
    <t>協議機関、実行班からの代表から成る「ふりかえり班」を編成し、取組後に効果検証を行う</t>
    <rPh sb="0" eb="2">
      <t>キョウギ</t>
    </rPh>
    <rPh sb="2" eb="4">
      <t>キカン</t>
    </rPh>
    <rPh sb="5" eb="7">
      <t>ジッコウ</t>
    </rPh>
    <rPh sb="7" eb="8">
      <t>ハン</t>
    </rPh>
    <rPh sb="11" eb="13">
      <t>ダイヒョウ</t>
    </rPh>
    <rPh sb="15" eb="16">
      <t>ナ</t>
    </rPh>
    <rPh sb="23" eb="24">
      <t>ハン</t>
    </rPh>
    <rPh sb="26" eb="28">
      <t>ヘンセイ</t>
    </rPh>
    <rPh sb="30" eb="32">
      <t>トリクミ</t>
    </rPh>
    <rPh sb="32" eb="33">
      <t>アト</t>
    </rPh>
    <rPh sb="34" eb="36">
      <t>コウカ</t>
    </rPh>
    <rPh sb="36" eb="38">
      <t>ケンショウ</t>
    </rPh>
    <rPh sb="39" eb="40">
      <t>オコナ</t>
    </rPh>
    <phoneticPr fontId="1"/>
  </si>
  <si>
    <t>⇒住民に選ばれるサービスを提供するためには、「住民ニーズに応え・動ける組織体制」を整える必要がある。</t>
    <rPh sb="1" eb="3">
      <t>ジュウミン</t>
    </rPh>
    <rPh sb="4" eb="5">
      <t>エラ</t>
    </rPh>
    <rPh sb="13" eb="15">
      <t>テイキョウ</t>
    </rPh>
    <rPh sb="23" eb="25">
      <t>ジュウミン</t>
    </rPh>
    <rPh sb="29" eb="30">
      <t>コタ</t>
    </rPh>
    <rPh sb="32" eb="33">
      <t>ウゴ</t>
    </rPh>
    <rPh sb="35" eb="37">
      <t>ソシキ</t>
    </rPh>
    <rPh sb="37" eb="39">
      <t>タイセイ</t>
    </rPh>
    <rPh sb="41" eb="42">
      <t>トトノ</t>
    </rPh>
    <rPh sb="44" eb="46">
      <t>ヒツヨウ</t>
    </rPh>
    <phoneticPr fontId="1"/>
  </si>
  <si>
    <t>特徴</t>
    <rPh sb="0" eb="2">
      <t>トクチョウ</t>
    </rPh>
    <phoneticPr fontId="1"/>
  </si>
  <si>
    <t>・物事を明確にしたい</t>
    <rPh sb="1" eb="3">
      <t>モノゴト</t>
    </rPh>
    <rPh sb="4" eb="6">
      <t>メイカク</t>
    </rPh>
    <phoneticPr fontId="1"/>
  </si>
  <si>
    <t>・論理的な問題解決</t>
    <rPh sb="1" eb="4">
      <t>ロンリテキ</t>
    </rPh>
    <rPh sb="5" eb="7">
      <t>モンダイ</t>
    </rPh>
    <rPh sb="7" eb="9">
      <t>カイケツ</t>
    </rPh>
    <phoneticPr fontId="1"/>
  </si>
  <si>
    <t>・根拠を求める</t>
    <rPh sb="1" eb="3">
      <t>コンキョ</t>
    </rPh>
    <rPh sb="4" eb="5">
      <t>モト</t>
    </rPh>
    <phoneticPr fontId="1"/>
  </si>
  <si>
    <t>・専門家の研究結果やデータを信頼</t>
    <rPh sb="1" eb="4">
      <t>センモンカ</t>
    </rPh>
    <rPh sb="5" eb="7">
      <t>ケンキュウ</t>
    </rPh>
    <rPh sb="7" eb="9">
      <t>ケッカ</t>
    </rPh>
    <rPh sb="14" eb="16">
      <t>シンライ</t>
    </rPh>
    <phoneticPr fontId="1"/>
  </si>
  <si>
    <t>・メリット、デメリットをしっかり見分ける</t>
    <rPh sb="16" eb="18">
      <t>ミワ</t>
    </rPh>
    <phoneticPr fontId="1"/>
  </si>
  <si>
    <t>・理性的</t>
    <rPh sb="1" eb="4">
      <t>リセイテキ</t>
    </rPh>
    <phoneticPr fontId="1"/>
  </si>
  <si>
    <t>事例</t>
    <rPh sb="0" eb="2">
      <t>ジレイ</t>
    </rPh>
    <phoneticPr fontId="1"/>
  </si>
  <si>
    <t>　などの発言が多い。</t>
    <rPh sb="4" eb="6">
      <t>ハツゲン</t>
    </rPh>
    <rPh sb="7" eb="8">
      <t>オオ</t>
    </rPh>
    <phoneticPr fontId="1"/>
  </si>
  <si>
    <t>分析型　「抽象的で理論的な思考」</t>
    <rPh sb="0" eb="2">
      <t>ブンセキ</t>
    </rPh>
    <rPh sb="2" eb="3">
      <t>ガタ</t>
    </rPh>
    <rPh sb="5" eb="8">
      <t>チュウショウテキ</t>
    </rPh>
    <rPh sb="9" eb="12">
      <t>リロンテキ</t>
    </rPh>
    <rPh sb="13" eb="15">
      <t>シコウ</t>
    </rPh>
    <phoneticPr fontId="1"/>
  </si>
  <si>
    <t>・分析により理解を深める</t>
    <rPh sb="1" eb="3">
      <t>ブンセキ</t>
    </rPh>
    <rPh sb="6" eb="8">
      <t>リカイ</t>
    </rPh>
    <rPh sb="9" eb="10">
      <t>フカ</t>
    </rPh>
    <phoneticPr fontId="1"/>
  </si>
  <si>
    <t>・データや数字を重要視</t>
    <rPh sb="5" eb="7">
      <t>スウジ</t>
    </rPh>
    <rPh sb="8" eb="11">
      <t>ジュウヨウシ</t>
    </rPh>
    <phoneticPr fontId="1"/>
  </si>
  <si>
    <t>・矛盾や納得できないことは追及したい</t>
    <rPh sb="1" eb="3">
      <t>ムジュン</t>
    </rPh>
    <rPh sb="4" eb="6">
      <t>ナットク</t>
    </rPh>
    <rPh sb="13" eb="15">
      <t>ツイキュウ</t>
    </rPh>
    <phoneticPr fontId="1"/>
  </si>
  <si>
    <t>・会議では「その根拠は？」「目的は？」「最終的にはどんな形にするの？」</t>
    <rPh sb="1" eb="3">
      <t>カイギ</t>
    </rPh>
    <rPh sb="8" eb="10">
      <t>コンキョ</t>
    </rPh>
    <rPh sb="14" eb="16">
      <t>モクテキ</t>
    </rPh>
    <rPh sb="20" eb="22">
      <t>サイシュウ</t>
    </rPh>
    <rPh sb="22" eb="23">
      <t>テキ</t>
    </rPh>
    <rPh sb="28" eb="29">
      <t>カタチ</t>
    </rPh>
    <phoneticPr fontId="1"/>
  </si>
  <si>
    <t>・脳トレやパズルが得意で、課題を与えられると集中して答えを見出す</t>
    <rPh sb="1" eb="2">
      <t>ノウ</t>
    </rPh>
    <rPh sb="9" eb="11">
      <t>トクイ</t>
    </rPh>
    <rPh sb="13" eb="15">
      <t>カダイ</t>
    </rPh>
    <rPh sb="16" eb="17">
      <t>アタ</t>
    </rPh>
    <rPh sb="22" eb="24">
      <t>シュウチュウ</t>
    </rPh>
    <rPh sb="26" eb="27">
      <t>コタ</t>
    </rPh>
    <rPh sb="29" eb="31">
      <t>ミイダ</t>
    </rPh>
    <phoneticPr fontId="1"/>
  </si>
  <si>
    <t>・損益分岐点や利益率など数字に貢献するデータを重視する</t>
    <rPh sb="1" eb="3">
      <t>ソンエキ</t>
    </rPh>
    <rPh sb="3" eb="6">
      <t>ブンキテン</t>
    </rPh>
    <rPh sb="7" eb="9">
      <t>リエキ</t>
    </rPh>
    <rPh sb="9" eb="10">
      <t>リツ</t>
    </rPh>
    <rPh sb="12" eb="14">
      <t>スウジ</t>
    </rPh>
    <rPh sb="15" eb="17">
      <t>コウケン</t>
    </rPh>
    <rPh sb="23" eb="25">
      <t>ジュウシ</t>
    </rPh>
    <phoneticPr fontId="1"/>
  </si>
  <si>
    <t>住民の動向、ニーズ分析に適した人材（分析班）</t>
    <rPh sb="0" eb="2">
      <t>ジュウミン</t>
    </rPh>
    <rPh sb="3" eb="5">
      <t>ドウコウ</t>
    </rPh>
    <rPh sb="9" eb="11">
      <t>ブンセキ</t>
    </rPh>
    <rPh sb="12" eb="13">
      <t>テキ</t>
    </rPh>
    <rPh sb="15" eb="17">
      <t>ジンザイ</t>
    </rPh>
    <rPh sb="18" eb="20">
      <t>ブンセキ</t>
    </rPh>
    <rPh sb="20" eb="21">
      <t>ハン</t>
    </rPh>
    <phoneticPr fontId="1"/>
  </si>
  <si>
    <t>コンセプト型（企画型）　「抽象的で感覚的な思考」</t>
    <rPh sb="5" eb="6">
      <t>ガタ</t>
    </rPh>
    <rPh sb="7" eb="9">
      <t>キカク</t>
    </rPh>
    <rPh sb="9" eb="10">
      <t>ガタ</t>
    </rPh>
    <rPh sb="13" eb="16">
      <t>チュウショウテキ</t>
    </rPh>
    <rPh sb="17" eb="20">
      <t>カンカクテキ</t>
    </rPh>
    <rPh sb="21" eb="23">
      <t>シコウ</t>
    </rPh>
    <phoneticPr fontId="1"/>
  </si>
  <si>
    <t>・想像力豊か</t>
    <rPh sb="1" eb="4">
      <t>ソウゾウリョク</t>
    </rPh>
    <rPh sb="4" eb="5">
      <t>ユタ</t>
    </rPh>
    <phoneticPr fontId="1"/>
  </si>
  <si>
    <t>・アイディアに対して直感的</t>
    <rPh sb="7" eb="8">
      <t>タイ</t>
    </rPh>
    <rPh sb="10" eb="13">
      <t>チョッカンテキ</t>
    </rPh>
    <phoneticPr fontId="1"/>
  </si>
  <si>
    <t>・ビジョンがある</t>
    <phoneticPr fontId="1"/>
  </si>
  <si>
    <t>・変わっていることを好む</t>
    <rPh sb="1" eb="2">
      <t>カ</t>
    </rPh>
    <rPh sb="10" eb="11">
      <t>コノ</t>
    </rPh>
    <phoneticPr fontId="1"/>
  </si>
  <si>
    <t>・非日常を好む</t>
    <rPh sb="1" eb="2">
      <t>ヒ</t>
    </rPh>
    <rPh sb="2" eb="4">
      <t>ニチジョウ</t>
    </rPh>
    <rPh sb="5" eb="6">
      <t>コノ</t>
    </rPh>
    <phoneticPr fontId="1"/>
  </si>
  <si>
    <t>・直感で物事を解決する</t>
    <rPh sb="1" eb="3">
      <t>チョッカン</t>
    </rPh>
    <rPh sb="4" eb="6">
      <t>モノゴト</t>
    </rPh>
    <rPh sb="7" eb="9">
      <t>カイケツ</t>
    </rPh>
    <phoneticPr fontId="1"/>
  </si>
  <si>
    <t>・新しいことに挑戦するのが好き</t>
    <rPh sb="1" eb="2">
      <t>アタラ</t>
    </rPh>
    <rPh sb="7" eb="9">
      <t>チョウセン</t>
    </rPh>
    <rPh sb="13" eb="14">
      <t>ス</t>
    </rPh>
    <phoneticPr fontId="1"/>
  </si>
  <si>
    <t>・映像が頭に浮かぶ</t>
    <rPh sb="1" eb="3">
      <t>エイゾウ</t>
    </rPh>
    <rPh sb="4" eb="5">
      <t>アタマ</t>
    </rPh>
    <rPh sb="6" eb="7">
      <t>ウ</t>
    </rPh>
    <phoneticPr fontId="1"/>
  </si>
  <si>
    <t>・様々なことに関心や注意が向く</t>
    <rPh sb="1" eb="3">
      <t>サマザマ</t>
    </rPh>
    <rPh sb="7" eb="9">
      <t>カンシン</t>
    </rPh>
    <rPh sb="10" eb="12">
      <t>チュウイ</t>
    </rPh>
    <rPh sb="13" eb="14">
      <t>ム</t>
    </rPh>
    <phoneticPr fontId="1"/>
  </si>
  <si>
    <t>・指示は、「適当に」、「こんな感じで」、と抽象的な表現が多い</t>
    <rPh sb="1" eb="3">
      <t>シジ</t>
    </rPh>
    <rPh sb="6" eb="8">
      <t>テキトウ</t>
    </rPh>
    <rPh sb="15" eb="16">
      <t>カン</t>
    </rPh>
    <rPh sb="21" eb="24">
      <t>チュウショウテキ</t>
    </rPh>
    <rPh sb="25" eb="27">
      <t>ヒョウゲン</t>
    </rPh>
    <rPh sb="28" eb="29">
      <t>オオ</t>
    </rPh>
    <phoneticPr fontId="1"/>
  </si>
  <si>
    <t>・時間やお金の感覚には、あまりシビアではない</t>
    <rPh sb="1" eb="3">
      <t>ジカン</t>
    </rPh>
    <rPh sb="5" eb="6">
      <t>カネ</t>
    </rPh>
    <rPh sb="7" eb="9">
      <t>カンカク</t>
    </rPh>
    <phoneticPr fontId="1"/>
  </si>
  <si>
    <t>・新しいことには、貪欲に興味を示す</t>
    <rPh sb="1" eb="2">
      <t>アタラ</t>
    </rPh>
    <rPh sb="9" eb="11">
      <t>ドンヨク</t>
    </rPh>
    <rPh sb="12" eb="14">
      <t>キョウミ</t>
    </rPh>
    <rPh sb="15" eb="16">
      <t>シメ</t>
    </rPh>
    <phoneticPr fontId="1"/>
  </si>
  <si>
    <t>構造型（実行型）　「具象的で理論的な思考」</t>
    <rPh sb="0" eb="2">
      <t>コウゾウ</t>
    </rPh>
    <rPh sb="2" eb="3">
      <t>ガタ</t>
    </rPh>
    <rPh sb="4" eb="6">
      <t>ジッコウ</t>
    </rPh>
    <rPh sb="6" eb="7">
      <t>ガタ</t>
    </rPh>
    <rPh sb="10" eb="13">
      <t>グショウテキ</t>
    </rPh>
    <rPh sb="14" eb="16">
      <t>リロン</t>
    </rPh>
    <rPh sb="16" eb="17">
      <t>テキ</t>
    </rPh>
    <rPh sb="18" eb="20">
      <t>シコウ</t>
    </rPh>
    <phoneticPr fontId="1"/>
  </si>
  <si>
    <t>計画的に取組を実行することに適した人材（実行班）</t>
    <rPh sb="0" eb="3">
      <t>ケイカクテキ</t>
    </rPh>
    <rPh sb="4" eb="6">
      <t>トリクミ</t>
    </rPh>
    <rPh sb="7" eb="9">
      <t>ジッコウ</t>
    </rPh>
    <rPh sb="14" eb="15">
      <t>テキ</t>
    </rPh>
    <rPh sb="17" eb="19">
      <t>ジンザイ</t>
    </rPh>
    <rPh sb="20" eb="22">
      <t>ジッコウ</t>
    </rPh>
    <rPh sb="22" eb="23">
      <t>ハン</t>
    </rPh>
    <phoneticPr fontId="1"/>
  </si>
  <si>
    <t>・現実的な思考</t>
    <rPh sb="1" eb="4">
      <t>ゲンジツテキ</t>
    </rPh>
    <rPh sb="5" eb="7">
      <t>シコウ</t>
    </rPh>
    <phoneticPr fontId="1"/>
  </si>
  <si>
    <t>・ガイドラインを好む</t>
    <rPh sb="8" eb="9">
      <t>コノ</t>
    </rPh>
    <phoneticPr fontId="1"/>
  </si>
  <si>
    <t>・新しいアイディアには慎重</t>
    <rPh sb="1" eb="2">
      <t>アタラ</t>
    </rPh>
    <rPh sb="11" eb="13">
      <t>シンチョウ</t>
    </rPh>
    <phoneticPr fontId="1"/>
  </si>
  <si>
    <t>・予測できることを好む</t>
    <rPh sb="1" eb="3">
      <t>ヨソク</t>
    </rPh>
    <rPh sb="9" eb="10">
      <t>コノ</t>
    </rPh>
    <phoneticPr fontId="1"/>
  </si>
  <si>
    <t>・実践より学ぶ</t>
    <rPh sb="1" eb="3">
      <t>ジッセン</t>
    </rPh>
    <rPh sb="5" eb="6">
      <t>マナ</t>
    </rPh>
    <phoneticPr fontId="1"/>
  </si>
  <si>
    <t>・方向性が定まっていることを好む</t>
    <rPh sb="1" eb="4">
      <t>ホウコウセイ</t>
    </rPh>
    <rPh sb="5" eb="6">
      <t>サダ</t>
    </rPh>
    <rPh sb="14" eb="15">
      <t>コノ</t>
    </rPh>
    <phoneticPr fontId="1"/>
  </si>
  <si>
    <t>・マニュアルやガイドラインを求める</t>
    <rPh sb="14" eb="15">
      <t>モト</t>
    </rPh>
    <phoneticPr fontId="1"/>
  </si>
  <si>
    <t>・計画を立てて確実に実行する</t>
    <rPh sb="1" eb="3">
      <t>ケイカク</t>
    </rPh>
    <rPh sb="4" eb="5">
      <t>タ</t>
    </rPh>
    <rPh sb="7" eb="9">
      <t>カクジツ</t>
    </rPh>
    <rPh sb="10" eb="12">
      <t>ジッコウ</t>
    </rPh>
    <phoneticPr fontId="1"/>
  </si>
  <si>
    <t>・時間を守る、納期を守る、ルールを守る</t>
    <rPh sb="1" eb="3">
      <t>ジカン</t>
    </rPh>
    <rPh sb="4" eb="5">
      <t>マモ</t>
    </rPh>
    <rPh sb="7" eb="9">
      <t>ノウキ</t>
    </rPh>
    <rPh sb="10" eb="11">
      <t>マモ</t>
    </rPh>
    <rPh sb="17" eb="18">
      <t>マモ</t>
    </rPh>
    <phoneticPr fontId="1"/>
  </si>
  <si>
    <t>・「きっちりとした人」、「常識人」というイメージを持たれる</t>
    <rPh sb="9" eb="10">
      <t>ヒト</t>
    </rPh>
    <rPh sb="13" eb="15">
      <t>ジョウシキ</t>
    </rPh>
    <rPh sb="15" eb="16">
      <t>ジン</t>
    </rPh>
    <rPh sb="25" eb="26">
      <t>モ</t>
    </rPh>
    <phoneticPr fontId="1"/>
  </si>
  <si>
    <t>・旅行や先の予定には、余裕を持って計画的かつ入念に準備する</t>
    <rPh sb="1" eb="3">
      <t>リョコウ</t>
    </rPh>
    <rPh sb="4" eb="5">
      <t>サキ</t>
    </rPh>
    <rPh sb="6" eb="8">
      <t>ヨテイ</t>
    </rPh>
    <rPh sb="11" eb="13">
      <t>ヨユウ</t>
    </rPh>
    <rPh sb="14" eb="15">
      <t>モ</t>
    </rPh>
    <rPh sb="17" eb="20">
      <t>ケイカクテキ</t>
    </rPh>
    <rPh sb="22" eb="24">
      <t>ニュウネン</t>
    </rPh>
    <rPh sb="25" eb="27">
      <t>ジュンビ</t>
    </rPh>
    <phoneticPr fontId="1"/>
  </si>
  <si>
    <t>・コツコツ積み上げる</t>
    <rPh sb="5" eb="6">
      <t>ツ</t>
    </rPh>
    <rPh sb="7" eb="8">
      <t>ア</t>
    </rPh>
    <phoneticPr fontId="1"/>
  </si>
  <si>
    <t>・物事がきっちりと定められていることが重要</t>
    <rPh sb="1" eb="3">
      <t>モノゴト</t>
    </rPh>
    <rPh sb="9" eb="10">
      <t>サダ</t>
    </rPh>
    <rPh sb="19" eb="21">
      <t>ジュウヨウ</t>
    </rPh>
    <phoneticPr fontId="1"/>
  </si>
  <si>
    <t>※エマジェネティックス インターナショナル ジャパン　「思考・行動特性チャート」参考</t>
    <rPh sb="28" eb="30">
      <t>シコウ</t>
    </rPh>
    <rPh sb="31" eb="33">
      <t>コウドウ</t>
    </rPh>
    <rPh sb="33" eb="35">
      <t>トクセイ</t>
    </rPh>
    <rPh sb="40" eb="42">
      <t>サンコウ</t>
    </rPh>
    <phoneticPr fontId="1"/>
  </si>
  <si>
    <t>住民が求める価値（ニーズ）に応じた企画提案に適した人材（企画班）</t>
    <rPh sb="0" eb="2">
      <t>ジュウミン</t>
    </rPh>
    <rPh sb="3" eb="4">
      <t>モト</t>
    </rPh>
    <rPh sb="6" eb="8">
      <t>カチ</t>
    </rPh>
    <rPh sb="14" eb="15">
      <t>オウ</t>
    </rPh>
    <rPh sb="17" eb="19">
      <t>キカク</t>
    </rPh>
    <rPh sb="19" eb="21">
      <t>テイアン</t>
    </rPh>
    <rPh sb="22" eb="23">
      <t>テキ</t>
    </rPh>
    <rPh sb="25" eb="27">
      <t>ジンザイ</t>
    </rPh>
    <rPh sb="28" eb="30">
      <t>キカク</t>
    </rPh>
    <rPh sb="30" eb="31">
      <t>ハン</t>
    </rPh>
    <phoneticPr fontId="1"/>
  </si>
  <si>
    <t>・物事の仕掛け、仕組みを見出すのが好き</t>
    <rPh sb="1" eb="3">
      <t>モノゴト</t>
    </rPh>
    <rPh sb="4" eb="6">
      <t>シカ</t>
    </rPh>
    <rPh sb="8" eb="10">
      <t>シク</t>
    </rPh>
    <rPh sb="12" eb="14">
      <t>ミイダ</t>
    </rPh>
    <rPh sb="17" eb="18">
      <t>ス</t>
    </rPh>
    <phoneticPr fontId="1"/>
  </si>
  <si>
    <t>・色々と試して学ぶ</t>
    <rPh sb="1" eb="3">
      <t>イロイロ</t>
    </rPh>
    <rPh sb="4" eb="5">
      <t>タメ</t>
    </rPh>
    <rPh sb="7" eb="8">
      <t>マナ</t>
    </rPh>
    <phoneticPr fontId="1"/>
  </si>
  <si>
    <t>・新しいアイディアない？と聞かれると、色々なアイディアがでてくる</t>
    <rPh sb="1" eb="2">
      <t>アタラ</t>
    </rPh>
    <rPh sb="13" eb="14">
      <t>キ</t>
    </rPh>
    <rPh sb="19" eb="21">
      <t>イロイロ</t>
    </rPh>
    <phoneticPr fontId="1"/>
  </si>
  <si>
    <t>　特性判断基準シート</t>
    <rPh sb="1" eb="3">
      <t>トクセイ</t>
    </rPh>
    <rPh sb="5" eb="7">
      <t>キジュン</t>
    </rPh>
    <phoneticPr fontId="1"/>
  </si>
  <si>
    <r>
      <rPr>
        <b/>
        <sz val="28"/>
        <rFont val="ＭＳ Ｐゴシック"/>
        <family val="3"/>
        <charset val="128"/>
        <scheme val="minor"/>
      </rPr>
      <t>Who</t>
    </r>
    <r>
      <rPr>
        <b/>
        <sz val="11"/>
        <rFont val="ＭＳ Ｐゴシック"/>
        <family val="3"/>
        <charset val="128"/>
        <scheme val="minor"/>
      </rPr>
      <t xml:space="preserve">
～誰に向けて～</t>
    </r>
    <rPh sb="5" eb="6">
      <t>ダレ</t>
    </rPh>
    <rPh sb="7" eb="8">
      <t>ム</t>
    </rPh>
    <phoneticPr fontId="1"/>
  </si>
  <si>
    <r>
      <rPr>
        <b/>
        <sz val="28"/>
        <rFont val="ＭＳ Ｐゴシック"/>
        <family val="3"/>
        <charset val="128"/>
        <scheme val="minor"/>
      </rPr>
      <t>What/How</t>
    </r>
    <r>
      <rPr>
        <b/>
        <sz val="11"/>
        <rFont val="ＭＳ Ｐゴシック"/>
        <family val="3"/>
        <charset val="128"/>
        <scheme val="minor"/>
      </rPr>
      <t xml:space="preserve">
～何をどのように～</t>
    </r>
    <rPh sb="10" eb="11">
      <t>ナニ</t>
    </rPh>
    <phoneticPr fontId="1"/>
  </si>
  <si>
    <r>
      <rPr>
        <b/>
        <sz val="28"/>
        <rFont val="ＭＳ Ｐゴシック"/>
        <family val="3"/>
        <charset val="128"/>
        <scheme val="minor"/>
      </rPr>
      <t>When</t>
    </r>
    <r>
      <rPr>
        <b/>
        <sz val="11"/>
        <rFont val="ＭＳ Ｐゴシック"/>
        <family val="3"/>
        <charset val="128"/>
        <scheme val="minor"/>
      </rPr>
      <t xml:space="preserve">
～いつ・どのくらい～</t>
    </r>
    <phoneticPr fontId="1"/>
  </si>
  <si>
    <r>
      <rPr>
        <b/>
        <sz val="28"/>
        <rFont val="ＭＳ Ｐゴシック"/>
        <family val="3"/>
        <charset val="128"/>
        <scheme val="minor"/>
      </rPr>
      <t>Where</t>
    </r>
    <r>
      <rPr>
        <b/>
        <sz val="11"/>
        <rFont val="ＭＳ Ｐゴシック"/>
        <family val="3"/>
        <charset val="128"/>
        <scheme val="minor"/>
      </rPr>
      <t xml:space="preserve">
～どこで～</t>
    </r>
    <phoneticPr fontId="1"/>
  </si>
  <si>
    <r>
      <rPr>
        <b/>
        <sz val="28"/>
        <rFont val="ＭＳ Ｐゴシック"/>
        <family val="3"/>
        <charset val="128"/>
        <scheme val="minor"/>
      </rPr>
      <t>Why</t>
    </r>
    <r>
      <rPr>
        <b/>
        <sz val="11"/>
        <rFont val="ＭＳ Ｐゴシック"/>
        <family val="3"/>
        <charset val="128"/>
        <scheme val="minor"/>
      </rPr>
      <t xml:space="preserve">
～なぜ～</t>
    </r>
    <phoneticPr fontId="1"/>
  </si>
  <si>
    <r>
      <rPr>
        <b/>
        <sz val="28"/>
        <rFont val="ＭＳ Ｐゴシック"/>
        <family val="3"/>
        <charset val="128"/>
        <scheme val="minor"/>
      </rPr>
      <t>Ｓ</t>
    </r>
    <r>
      <rPr>
        <b/>
        <sz val="11"/>
        <rFont val="ＭＳ Ｐゴシック"/>
        <family val="3"/>
        <charset val="128"/>
        <scheme val="minor"/>
      </rPr>
      <t xml:space="preserve">
～状況～</t>
    </r>
    <rPh sb="3" eb="5">
      <t>ジョウキョウ</t>
    </rPh>
    <phoneticPr fontId="1"/>
  </si>
  <si>
    <r>
      <rPr>
        <b/>
        <sz val="28"/>
        <rFont val="ＭＳ Ｐゴシック"/>
        <family val="3"/>
        <charset val="128"/>
        <scheme val="minor"/>
      </rPr>
      <t>Ｔ</t>
    </r>
    <r>
      <rPr>
        <sz val="11"/>
        <rFont val="ＭＳ Ｐゴシック"/>
        <family val="3"/>
        <charset val="128"/>
        <scheme val="minor"/>
      </rPr>
      <t xml:space="preserve">
～課題～</t>
    </r>
    <rPh sb="3" eb="5">
      <t>カダイ</t>
    </rPh>
    <phoneticPr fontId="1"/>
  </si>
  <si>
    <r>
      <rPr>
        <b/>
        <sz val="28"/>
        <rFont val="ＭＳ Ｐゴシック"/>
        <family val="3"/>
        <charset val="128"/>
        <scheme val="minor"/>
      </rPr>
      <t>Ａ</t>
    </r>
    <r>
      <rPr>
        <b/>
        <sz val="11"/>
        <rFont val="ＭＳ Ｐゴシック"/>
        <family val="3"/>
        <charset val="128"/>
        <scheme val="minor"/>
      </rPr>
      <t xml:space="preserve">
～行動～</t>
    </r>
    <rPh sb="3" eb="5">
      <t>コウドウ</t>
    </rPh>
    <phoneticPr fontId="1"/>
  </si>
  <si>
    <r>
      <rPr>
        <b/>
        <sz val="28"/>
        <rFont val="ＭＳ Ｐゴシック"/>
        <family val="3"/>
        <charset val="128"/>
        <scheme val="minor"/>
      </rPr>
      <t>Ｒ</t>
    </r>
    <r>
      <rPr>
        <b/>
        <sz val="11"/>
        <rFont val="ＭＳ Ｐゴシック"/>
        <family val="3"/>
        <charset val="128"/>
        <scheme val="minor"/>
      </rPr>
      <t xml:space="preserve">
～結果～</t>
    </r>
    <rPh sb="3" eb="5">
      <t>ケッカ</t>
    </rPh>
    <phoneticPr fontId="1"/>
  </si>
  <si>
    <r>
      <rPr>
        <b/>
        <sz val="28"/>
        <rFont val="ＭＳ Ｐゴシック"/>
        <family val="3"/>
        <charset val="128"/>
        <scheme val="minor"/>
      </rPr>
      <t>Ａ’</t>
    </r>
    <r>
      <rPr>
        <b/>
        <sz val="11"/>
        <rFont val="ＭＳ Ｐゴシック"/>
        <family val="3"/>
        <charset val="128"/>
        <scheme val="minor"/>
      </rPr>
      <t xml:space="preserve">
～次の行動～</t>
    </r>
    <rPh sb="4" eb="5">
      <t>ツギ</t>
    </rPh>
    <rPh sb="6" eb="8">
      <t>コウドウ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</si>
</sst>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0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b/>
      <sz val="36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28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7030A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>
      <alignment vertical="center"/>
    </xf>
  </cellStyleXfs>
  <cellXfs count="158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 textRotation="255"/>
    </xf>
    <xf numFmtId="0" fontId="0" fillId="0" borderId="0" xfId="0" applyBorder="1" applyAlignment="1">
      <alignment vertical="top" wrapText="1"/>
    </xf>
    <xf numFmtId="0" fontId="0" fillId="0" borderId="0" xfId="0" applyAlignment="1">
      <alignment horizontal="right" vertical="center"/>
    </xf>
    <xf numFmtId="0" fontId="0" fillId="0" borderId="11" xfId="0" applyBorder="1" applyAlignment="1">
      <alignment horizontal="left" vertical="top"/>
    </xf>
    <xf numFmtId="0" fontId="0" fillId="0" borderId="1" xfId="0" applyBorder="1" applyAlignment="1">
      <alignment vertical="center" shrinkToFit="1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>
      <alignment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4" xfId="0" applyBorder="1">
      <alignment vertical="center"/>
    </xf>
    <xf numFmtId="0" fontId="0" fillId="0" borderId="25" xfId="0" applyBorder="1">
      <alignment vertical="center"/>
    </xf>
    <xf numFmtId="0" fontId="0" fillId="0" borderId="21" xfId="0" applyBorder="1">
      <alignment vertical="center"/>
    </xf>
    <xf numFmtId="0" fontId="0" fillId="0" borderId="22" xfId="0" applyBorder="1">
      <alignment vertical="center"/>
    </xf>
    <xf numFmtId="0" fontId="0" fillId="0" borderId="26" xfId="0" applyBorder="1">
      <alignment vertical="center"/>
    </xf>
    <xf numFmtId="0" fontId="0" fillId="0" borderId="27" xfId="0" applyBorder="1">
      <alignment vertical="center"/>
    </xf>
    <xf numFmtId="0" fontId="0" fillId="0" borderId="31" xfId="0" applyBorder="1" applyAlignment="1">
      <alignment horizontal="center" vertical="center"/>
    </xf>
    <xf numFmtId="0" fontId="0" fillId="0" borderId="31" xfId="0" applyBorder="1">
      <alignment vertical="center"/>
    </xf>
    <xf numFmtId="0" fontId="0" fillId="0" borderId="32" xfId="0" applyBorder="1">
      <alignment vertical="center"/>
    </xf>
    <xf numFmtId="0" fontId="0" fillId="0" borderId="9" xfId="0" applyBorder="1">
      <alignment vertical="center"/>
    </xf>
    <xf numFmtId="0" fontId="0" fillId="0" borderId="34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3" borderId="36" xfId="0" applyFill="1" applyBorder="1" applyAlignment="1">
      <alignment horizontal="center" vertical="center"/>
    </xf>
    <xf numFmtId="0" fontId="0" fillId="3" borderId="37" xfId="0" applyFill="1" applyBorder="1" applyAlignment="1">
      <alignment horizontal="center" vertical="center"/>
    </xf>
    <xf numFmtId="0" fontId="0" fillId="3" borderId="38" xfId="0" applyFill="1" applyBorder="1" applyAlignment="1">
      <alignment horizontal="center" vertical="center"/>
    </xf>
    <xf numFmtId="0" fontId="0" fillId="3" borderId="39" xfId="0" applyFill="1" applyBorder="1" applyAlignment="1">
      <alignment horizontal="center" vertical="center"/>
    </xf>
    <xf numFmtId="0" fontId="0" fillId="0" borderId="16" xfId="0" applyBorder="1" applyAlignment="1">
      <alignment vertical="center" shrinkToFit="1"/>
    </xf>
    <xf numFmtId="0" fontId="0" fillId="0" borderId="21" xfId="0" applyBorder="1" applyAlignment="1">
      <alignment horizontal="center" vertical="center" shrinkToFit="1"/>
    </xf>
    <xf numFmtId="0" fontId="0" fillId="0" borderId="24" xfId="0" applyBorder="1" applyAlignment="1">
      <alignment vertical="center" shrinkToFit="1"/>
    </xf>
    <xf numFmtId="0" fontId="0" fillId="0" borderId="15" xfId="0" applyBorder="1" applyAlignment="1">
      <alignment vertical="center" shrinkToFit="1"/>
    </xf>
    <xf numFmtId="0" fontId="0" fillId="0" borderId="29" xfId="0" applyBorder="1" applyAlignment="1">
      <alignment vertical="center" shrinkToFit="1"/>
    </xf>
    <xf numFmtId="0" fontId="0" fillId="0" borderId="31" xfId="0" applyBorder="1" applyAlignment="1">
      <alignment horizontal="center" vertical="center" shrinkToFit="1"/>
    </xf>
    <xf numFmtId="0" fontId="0" fillId="0" borderId="34" xfId="0" applyBorder="1" applyAlignment="1">
      <alignment vertical="center" shrinkToFit="1"/>
    </xf>
    <xf numFmtId="0" fontId="0" fillId="0" borderId="33" xfId="0" applyBorder="1" applyAlignment="1">
      <alignment vertical="center" shrinkToFit="1"/>
    </xf>
    <xf numFmtId="0" fontId="0" fillId="0" borderId="35" xfId="0" applyBorder="1" applyAlignment="1">
      <alignment vertical="center" shrinkToFit="1"/>
    </xf>
    <xf numFmtId="0" fontId="0" fillId="0" borderId="9" xfId="0" applyBorder="1" applyAlignment="1">
      <alignment vertical="center" shrinkToFit="1"/>
    </xf>
    <xf numFmtId="0" fontId="0" fillId="0" borderId="7" xfId="0" applyBorder="1" applyAlignment="1">
      <alignment vertical="center" shrinkToFit="1"/>
    </xf>
    <xf numFmtId="57" fontId="0" fillId="0" borderId="1" xfId="0" applyNumberFormat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3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Fill="1" applyBorder="1" applyAlignment="1">
      <alignment vertical="center" shrinkToFit="1"/>
    </xf>
    <xf numFmtId="0" fontId="0" fillId="0" borderId="16" xfId="0" applyBorder="1">
      <alignment vertical="center"/>
    </xf>
    <xf numFmtId="0" fontId="0" fillId="0" borderId="19" xfId="0" applyBorder="1">
      <alignment vertical="center"/>
    </xf>
    <xf numFmtId="0" fontId="0" fillId="0" borderId="8" xfId="0" applyBorder="1" applyAlignment="1">
      <alignment vertical="center" shrinkToFit="1"/>
    </xf>
    <xf numFmtId="0" fontId="0" fillId="0" borderId="12" xfId="0" applyBorder="1" applyAlignment="1">
      <alignment vertical="center" shrinkToFit="1"/>
    </xf>
    <xf numFmtId="0" fontId="0" fillId="0" borderId="23" xfId="0" applyBorder="1" applyAlignment="1">
      <alignment vertical="center" shrinkToFit="1"/>
    </xf>
    <xf numFmtId="0" fontId="0" fillId="0" borderId="44" xfId="0" applyBorder="1" applyAlignment="1">
      <alignment vertical="center" shrinkToFit="1"/>
    </xf>
    <xf numFmtId="0" fontId="0" fillId="0" borderId="6" xfId="0" applyBorder="1">
      <alignment vertical="center"/>
    </xf>
    <xf numFmtId="0" fontId="0" fillId="0" borderId="8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7" xfId="0" applyBorder="1">
      <alignment vertical="center"/>
    </xf>
    <xf numFmtId="0" fontId="8" fillId="0" borderId="2" xfId="0" applyFont="1" applyBorder="1">
      <alignment vertical="center"/>
    </xf>
    <xf numFmtId="0" fontId="0" fillId="0" borderId="0" xfId="0" applyFill="1" applyBorder="1">
      <alignment vertical="center"/>
    </xf>
    <xf numFmtId="0" fontId="2" fillId="0" borderId="8" xfId="0" applyFont="1" applyFill="1" applyBorder="1" applyAlignment="1">
      <alignment vertical="center"/>
    </xf>
    <xf numFmtId="0" fontId="0" fillId="0" borderId="8" xfId="0" applyFill="1" applyBorder="1">
      <alignment vertical="center"/>
    </xf>
    <xf numFmtId="0" fontId="2" fillId="0" borderId="45" xfId="0" applyFont="1" applyFill="1" applyBorder="1" applyAlignment="1">
      <alignment vertical="center"/>
    </xf>
    <xf numFmtId="0" fontId="0" fillId="0" borderId="45" xfId="0" applyBorder="1" applyAlignment="1">
      <alignment vertical="center"/>
    </xf>
    <xf numFmtId="0" fontId="9" fillId="0" borderId="8" xfId="0" applyFont="1" applyFill="1" applyBorder="1" applyAlignment="1">
      <alignment vertical="center"/>
    </xf>
    <xf numFmtId="0" fontId="8" fillId="0" borderId="5" xfId="0" applyFont="1" applyBorder="1">
      <alignment vertical="center"/>
    </xf>
    <xf numFmtId="0" fontId="0" fillId="0" borderId="3" xfId="0" applyFill="1" applyBorder="1">
      <alignment vertical="center"/>
    </xf>
    <xf numFmtId="0" fontId="10" fillId="0" borderId="0" xfId="0" applyFont="1" applyFill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1" fillId="0" borderId="0" xfId="0" applyFont="1">
      <alignment vertical="center"/>
    </xf>
    <xf numFmtId="0" fontId="11" fillId="0" borderId="0" xfId="0" applyFont="1" applyFill="1" applyBorder="1" applyAlignment="1">
      <alignment vertical="center" shrinkToFit="1"/>
    </xf>
    <xf numFmtId="57" fontId="11" fillId="0" borderId="0" xfId="0" applyNumberFormat="1" applyFont="1" applyBorder="1" applyAlignment="1">
      <alignment horizontal="center" vertical="center" shrinkToFit="1"/>
    </xf>
    <xf numFmtId="0" fontId="11" fillId="0" borderId="0" xfId="0" applyFont="1" applyAlignment="1">
      <alignment horizontal="left" vertical="center"/>
    </xf>
    <xf numFmtId="57" fontId="9" fillId="2" borderId="25" xfId="0" applyNumberFormat="1" applyFont="1" applyFill="1" applyBorder="1" applyAlignment="1">
      <alignment horizontal="center" vertical="center"/>
    </xf>
    <xf numFmtId="0" fontId="9" fillId="2" borderId="18" xfId="0" applyFont="1" applyFill="1" applyBorder="1" applyAlignment="1">
      <alignment horizontal="center" vertical="center"/>
    </xf>
    <xf numFmtId="0" fontId="9" fillId="2" borderId="30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0" fontId="9" fillId="2" borderId="19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22" xfId="0" applyFont="1" applyFill="1" applyBorder="1" applyAlignment="1">
      <alignment horizontal="center" vertical="center" shrinkToFit="1"/>
    </xf>
    <xf numFmtId="0" fontId="9" fillId="2" borderId="43" xfId="0" applyFont="1" applyFill="1" applyBorder="1" applyAlignment="1">
      <alignment horizontal="center" vertical="center" shrinkToFit="1"/>
    </xf>
    <xf numFmtId="0" fontId="9" fillId="2" borderId="25" xfId="0" applyFont="1" applyFill="1" applyBorder="1" applyAlignment="1">
      <alignment horizontal="center" vertical="center" shrinkToFit="1"/>
    </xf>
    <xf numFmtId="0" fontId="9" fillId="2" borderId="30" xfId="0" applyFont="1" applyFill="1" applyBorder="1" applyAlignment="1">
      <alignment horizontal="center" vertical="center" shrinkToFit="1"/>
    </xf>
    <xf numFmtId="0" fontId="9" fillId="2" borderId="17" xfId="0" applyFont="1" applyFill="1" applyBorder="1" applyAlignment="1">
      <alignment horizontal="center" vertical="center" shrinkToFit="1"/>
    </xf>
    <xf numFmtId="0" fontId="9" fillId="2" borderId="19" xfId="0" applyFont="1" applyFill="1" applyBorder="1" applyAlignment="1">
      <alignment horizontal="center" vertical="center" shrinkToFit="1"/>
    </xf>
    <xf numFmtId="0" fontId="9" fillId="2" borderId="18" xfId="0" applyFont="1" applyFill="1" applyBorder="1" applyAlignment="1">
      <alignment horizontal="center" vertical="center" shrinkToFit="1"/>
    </xf>
    <xf numFmtId="0" fontId="9" fillId="0" borderId="11" xfId="0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left" vertical="center"/>
    </xf>
    <xf numFmtId="0" fontId="9" fillId="2" borderId="20" xfId="0" applyFont="1" applyFill="1" applyBorder="1" applyAlignment="1">
      <alignment horizontal="center" vertical="center"/>
    </xf>
    <xf numFmtId="0" fontId="9" fillId="2" borderId="22" xfId="0" applyFont="1" applyFill="1" applyBorder="1" applyAlignment="1">
      <alignment horizontal="center" vertical="center"/>
    </xf>
    <xf numFmtId="0" fontId="9" fillId="2" borderId="23" xfId="0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/>
    </xf>
    <xf numFmtId="0" fontId="9" fillId="2" borderId="28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9" fillId="2" borderId="41" xfId="0" applyFont="1" applyFill="1" applyBorder="1" applyAlignment="1">
      <alignment horizontal="center" vertical="center"/>
    </xf>
    <xf numFmtId="0" fontId="9" fillId="2" borderId="36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 shrinkToFit="1"/>
    </xf>
    <xf numFmtId="0" fontId="9" fillId="2" borderId="42" xfId="0" applyFont="1" applyFill="1" applyBorder="1" applyAlignment="1">
      <alignment horizontal="center" vertical="center" shrinkToFit="1"/>
    </xf>
    <xf numFmtId="0" fontId="9" fillId="2" borderId="14" xfId="0" applyFont="1" applyFill="1" applyBorder="1" applyAlignment="1">
      <alignment horizontal="center" vertical="center" shrinkToFit="1"/>
    </xf>
    <xf numFmtId="0" fontId="9" fillId="2" borderId="23" xfId="0" applyFont="1" applyFill="1" applyBorder="1" applyAlignment="1">
      <alignment horizontal="center" vertical="center" shrinkToFit="1"/>
    </xf>
    <xf numFmtId="0" fontId="9" fillId="2" borderId="13" xfId="0" applyFont="1" applyFill="1" applyBorder="1" applyAlignment="1">
      <alignment horizontal="center" vertical="center" shrinkToFit="1"/>
    </xf>
    <xf numFmtId="0" fontId="9" fillId="2" borderId="28" xfId="0" applyFont="1" applyFill="1" applyBorder="1" applyAlignment="1">
      <alignment horizontal="center" vertical="center" shrinkToFit="1"/>
    </xf>
    <xf numFmtId="0" fontId="9" fillId="2" borderId="20" xfId="0" applyFont="1" applyFill="1" applyBorder="1" applyAlignment="1">
      <alignment horizontal="center" vertical="center" shrinkToFit="1"/>
    </xf>
    <xf numFmtId="0" fontId="9" fillId="2" borderId="22" xfId="0" applyFont="1" applyFill="1" applyBorder="1" applyAlignment="1">
      <alignment horizontal="center" vertical="center" shrinkToFit="1"/>
    </xf>
    <xf numFmtId="0" fontId="2" fillId="6" borderId="0" xfId="0" applyFont="1" applyFill="1" applyAlignment="1">
      <alignment horizontal="center" vertical="center"/>
    </xf>
    <xf numFmtId="0" fontId="2" fillId="6" borderId="8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2" fillId="4" borderId="0" xfId="0" applyFont="1" applyFill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2" fillId="5" borderId="0" xfId="0" applyFont="1" applyFill="1" applyAlignment="1">
      <alignment horizontal="center" vertical="center"/>
    </xf>
    <xf numFmtId="0" fontId="2" fillId="5" borderId="8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 wrapText="1" shrinkToFit="1"/>
    </xf>
    <xf numFmtId="0" fontId="0" fillId="0" borderId="29" xfId="0" applyFill="1" applyBorder="1" applyAlignment="1">
      <alignment horizontal="left" vertical="center" wrapText="1" shrinkToFit="1"/>
    </xf>
    <xf numFmtId="0" fontId="0" fillId="0" borderId="40" xfId="0" applyFill="1" applyBorder="1" applyAlignment="1">
      <alignment horizontal="left" vertical="center" wrapText="1" shrinkToFit="1"/>
    </xf>
    <xf numFmtId="0" fontId="0" fillId="0" borderId="24" xfId="0" applyFill="1" applyBorder="1" applyAlignment="1">
      <alignment horizontal="left" vertical="center" wrapText="1" shrinkToFit="1"/>
    </xf>
    <xf numFmtId="0" fontId="0" fillId="0" borderId="29" xfId="0" applyFill="1" applyBorder="1" applyAlignment="1">
      <alignment horizontal="left" vertical="center" wrapText="1"/>
    </xf>
    <xf numFmtId="0" fontId="0" fillId="0" borderId="40" xfId="0" applyFill="1" applyBorder="1" applyAlignment="1">
      <alignment horizontal="left" vertical="center" wrapText="1"/>
    </xf>
    <xf numFmtId="0" fontId="0" fillId="0" borderId="24" xfId="0" applyFill="1" applyBorder="1" applyAlignment="1">
      <alignment horizontal="left" vertical="center" wrapText="1"/>
    </xf>
    <xf numFmtId="0" fontId="0" fillId="3" borderId="1" xfId="0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0" fillId="0" borderId="5" xfId="0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9" fillId="2" borderId="1" xfId="0" applyFont="1" applyFill="1" applyBorder="1" applyAlignment="1">
      <alignment horizontal="center" vertical="center" shrinkToFit="1"/>
    </xf>
    <xf numFmtId="0" fontId="0" fillId="0" borderId="1" xfId="0" applyBorder="1" applyAlignment="1">
      <alignment horizontal="center" vertical="top" wrapText="1"/>
    </xf>
    <xf numFmtId="0" fontId="9" fillId="2" borderId="0" xfId="0" applyFont="1" applyFill="1" applyBorder="1" applyAlignment="1">
      <alignment horizontal="center" vertical="center" shrinkToFit="1"/>
    </xf>
    <xf numFmtId="0" fontId="0" fillId="0" borderId="1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top"/>
    </xf>
    <xf numFmtId="0" fontId="9" fillId="2" borderId="10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/>
    </xf>
    <xf numFmtId="0" fontId="0" fillId="0" borderId="10" xfId="0" applyBorder="1" applyAlignment="1">
      <alignment horizontal="left" vertical="top"/>
    </xf>
    <xf numFmtId="0" fontId="1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8" Type="http://schemas.openxmlformats.org/officeDocument/2006/relationships/worksheet" Target="worksheets/sheet8.xml" />
  <Relationship Id="rId13" Type="http://schemas.openxmlformats.org/officeDocument/2006/relationships/calcChain" Target="calcChain.xml" />
  <Relationship Id="rId3" Type="http://schemas.openxmlformats.org/officeDocument/2006/relationships/worksheet" Target="worksheets/sheet3.xml" />
  <Relationship Id="rId7" Type="http://schemas.openxmlformats.org/officeDocument/2006/relationships/worksheet" Target="worksheets/sheet7.xml" />
  <Relationship Id="rId12" Type="http://schemas.openxmlformats.org/officeDocument/2006/relationships/sharedStrings" Target="sharedStrings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worksheet" Target="worksheets/sheet6.xml" />
  <Relationship Id="rId11" Type="http://schemas.openxmlformats.org/officeDocument/2006/relationships/styles" Target="styles.xml" />
  <Relationship Id="rId5" Type="http://schemas.openxmlformats.org/officeDocument/2006/relationships/worksheet" Target="worksheets/sheet5.xml" />
  <Relationship Id="rId10" Type="http://schemas.openxmlformats.org/officeDocument/2006/relationships/theme" Target="theme/theme1.xml" />
  <Relationship Id="rId4" Type="http://schemas.openxmlformats.org/officeDocument/2006/relationships/worksheet" Target="worksheets/sheet4.xml" />
  <Relationship Id="rId9" Type="http://schemas.openxmlformats.org/officeDocument/2006/relationships/worksheet" Target="worksheets/sheet9.xml" />
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/>
            </a:pPr>
            <a:r>
              <a:rPr lang="ja-JP" altLang="en-US" sz="1600"/>
              <a:t>現在の年齢分布</a:t>
            </a:r>
            <a:r>
              <a:rPr lang="en-US" altLang="en-US" sz="1600"/>
              <a:t>（</a:t>
            </a:r>
            <a:r>
              <a:rPr lang="en-US" altLang="en-US" sz="1400"/>
              <a:t>2019.4.1）</a:t>
            </a:r>
            <a:endParaRPr lang="en-US" altLang="en-US"/>
          </a:p>
        </c:rich>
      </c:tx>
      <c:layout>
        <c:manualLayout>
          <c:xMode val="edge"/>
          <c:yMode val="edge"/>
          <c:x val="0.10279731382351048"/>
          <c:y val="4.0293040293040296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将来予測グラフ!$A$6</c:f>
              <c:strCache>
                <c:ptCount val="1"/>
                <c:pt idx="0">
                  <c:v>現在（2019.4.1）</c:v>
                </c:pt>
              </c:strCache>
            </c:strRef>
          </c:tx>
          <c:invertIfNegative val="0"/>
          <c:cat>
            <c:strRef>
              <c:f>将来予測グラフ!$B$5:$I$5</c:f>
              <c:strCache>
                <c:ptCount val="8"/>
                <c:pt idx="0">
                  <c:v>10代</c:v>
                </c:pt>
                <c:pt idx="1">
                  <c:v>20代</c:v>
                </c:pt>
                <c:pt idx="2">
                  <c:v>30代</c:v>
                </c:pt>
                <c:pt idx="3">
                  <c:v>40代</c:v>
                </c:pt>
                <c:pt idx="4">
                  <c:v>50代</c:v>
                </c:pt>
                <c:pt idx="5">
                  <c:v>60代</c:v>
                </c:pt>
                <c:pt idx="6">
                  <c:v>70代</c:v>
                </c:pt>
                <c:pt idx="7">
                  <c:v>80代</c:v>
                </c:pt>
              </c:strCache>
            </c:strRef>
          </c:cat>
          <c:val>
            <c:numRef>
              <c:f>将来予測グラフ!$B$6:$I$6</c:f>
              <c:numCache>
                <c:formatCode>General</c:formatCode>
                <c:ptCount val="8"/>
                <c:pt idx="0">
                  <c:v>1</c:v>
                </c:pt>
                <c:pt idx="1">
                  <c:v>1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4</c:v>
                </c:pt>
                <c:pt idx="6">
                  <c:v>6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0B-433F-BDBF-7EFFDEBFFA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6290176"/>
        <c:axId val="446287824"/>
      </c:barChart>
      <c:catAx>
        <c:axId val="4462901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46287824"/>
        <c:crosses val="autoZero"/>
        <c:auto val="1"/>
        <c:lblAlgn val="ctr"/>
        <c:lblOffset val="100"/>
        <c:noMultiLvlLbl val="0"/>
      </c:catAx>
      <c:valAx>
        <c:axId val="44628782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4629017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600">
                <a:solidFill>
                  <a:srgbClr val="FF0000"/>
                </a:solidFill>
              </a:rPr>
              <a:t>５年後</a:t>
            </a:r>
            <a:r>
              <a:rPr lang="ja-JP" altLang="en-US" sz="1600"/>
              <a:t>の年齢分布</a:t>
            </a:r>
            <a:r>
              <a:rPr lang="ja-JP" altLang="en-US" sz="1400"/>
              <a:t>（</a:t>
            </a:r>
            <a:r>
              <a:rPr lang="en-US" altLang="ja-JP" sz="1400"/>
              <a:t>2024.4.1</a:t>
            </a:r>
            <a:r>
              <a:rPr lang="ja-JP" altLang="en-US" sz="1400"/>
              <a:t>）</a:t>
            </a:r>
          </a:p>
        </c:rich>
      </c:tx>
      <c:layout>
        <c:manualLayout>
          <c:xMode val="edge"/>
          <c:yMode val="edge"/>
          <c:x val="0.10536028942328154"/>
          <c:y val="4.0182648401826483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将来予測グラフ!$A$7</c:f>
              <c:strCache>
                <c:ptCount val="1"/>
                <c:pt idx="0">
                  <c:v>5年後（2024.4.1）</c:v>
                </c:pt>
              </c:strCache>
            </c:strRef>
          </c:tx>
          <c:invertIfNegative val="0"/>
          <c:cat>
            <c:strRef>
              <c:f>将来予測グラフ!$B$5:$I$5</c:f>
              <c:strCache>
                <c:ptCount val="8"/>
                <c:pt idx="0">
                  <c:v>10代</c:v>
                </c:pt>
                <c:pt idx="1">
                  <c:v>20代</c:v>
                </c:pt>
                <c:pt idx="2">
                  <c:v>30代</c:v>
                </c:pt>
                <c:pt idx="3">
                  <c:v>40代</c:v>
                </c:pt>
                <c:pt idx="4">
                  <c:v>50代</c:v>
                </c:pt>
                <c:pt idx="5">
                  <c:v>60代</c:v>
                </c:pt>
                <c:pt idx="6">
                  <c:v>70代</c:v>
                </c:pt>
                <c:pt idx="7">
                  <c:v>80代</c:v>
                </c:pt>
              </c:strCache>
            </c:strRef>
          </c:cat>
          <c:val>
            <c:numRef>
              <c:f>将来予測グラフ!$B$7:$I$7</c:f>
              <c:numCache>
                <c:formatCode>General</c:formatCode>
                <c:ptCount val="8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5</c:v>
                </c:pt>
                <c:pt idx="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09-49CA-B2F6-9D2348BF0F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6285864"/>
        <c:axId val="446290960"/>
      </c:barChart>
      <c:catAx>
        <c:axId val="4462858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46290960"/>
        <c:crosses val="autoZero"/>
        <c:auto val="1"/>
        <c:lblAlgn val="ctr"/>
        <c:lblOffset val="100"/>
        <c:noMultiLvlLbl val="0"/>
      </c:catAx>
      <c:valAx>
        <c:axId val="44629096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4628586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600">
                <a:solidFill>
                  <a:srgbClr val="FF0000"/>
                </a:solidFill>
              </a:rPr>
              <a:t>１０年後</a:t>
            </a:r>
            <a:r>
              <a:rPr lang="ja-JP" altLang="en-US" sz="1600"/>
              <a:t>の年齢分布</a:t>
            </a:r>
            <a:r>
              <a:rPr lang="ja-JP" altLang="en-US" sz="1400"/>
              <a:t>（</a:t>
            </a:r>
            <a:r>
              <a:rPr lang="en-US" altLang="ja-JP" sz="1400"/>
              <a:t>2029.4.1</a:t>
            </a:r>
            <a:r>
              <a:rPr lang="ja-JP" altLang="en-US" sz="1400"/>
              <a:t>）</a:t>
            </a:r>
          </a:p>
        </c:rich>
      </c:tx>
      <c:layout>
        <c:manualLayout>
          <c:xMode val="edge"/>
          <c:yMode val="edge"/>
          <c:x val="9.1374521581028781E-2"/>
          <c:y val="5.0925925925925923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将来予測グラフ!$A$8</c:f>
              <c:strCache>
                <c:ptCount val="1"/>
                <c:pt idx="0">
                  <c:v>10年後（2029.4.1）</c:v>
                </c:pt>
              </c:strCache>
            </c:strRef>
          </c:tx>
          <c:invertIfNegative val="0"/>
          <c:cat>
            <c:strRef>
              <c:f>将来予測グラフ!$B$5:$I$5</c:f>
              <c:strCache>
                <c:ptCount val="8"/>
                <c:pt idx="0">
                  <c:v>10代</c:v>
                </c:pt>
                <c:pt idx="1">
                  <c:v>20代</c:v>
                </c:pt>
                <c:pt idx="2">
                  <c:v>30代</c:v>
                </c:pt>
                <c:pt idx="3">
                  <c:v>40代</c:v>
                </c:pt>
                <c:pt idx="4">
                  <c:v>50代</c:v>
                </c:pt>
                <c:pt idx="5">
                  <c:v>60代</c:v>
                </c:pt>
                <c:pt idx="6">
                  <c:v>70代</c:v>
                </c:pt>
                <c:pt idx="7">
                  <c:v>80代</c:v>
                </c:pt>
              </c:strCache>
            </c:strRef>
          </c:cat>
          <c:val>
            <c:numRef>
              <c:f>将来予測グラフ!$B$8:$I$8</c:f>
              <c:numCache>
                <c:formatCode>General</c:formatCode>
                <c:ptCount val="8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4</c:v>
                </c:pt>
                <c:pt idx="7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F4-4F69-A6CF-90B1FD38F3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6289392"/>
        <c:axId val="446285080"/>
      </c:barChart>
      <c:catAx>
        <c:axId val="4462893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46285080"/>
        <c:crosses val="autoZero"/>
        <c:auto val="1"/>
        <c:lblAlgn val="ctr"/>
        <c:lblOffset val="100"/>
        <c:noMultiLvlLbl val="0"/>
      </c:catAx>
      <c:valAx>
        <c:axId val="44628508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4628939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&#65279;<?xml version="1.0" encoding="utf-8" standalone="yes"?>
<Relationships xmlns="http://schemas.openxmlformats.org/package/2006/relationships">
  <Relationship Id="rId3" Type="http://schemas.openxmlformats.org/officeDocument/2006/relationships/chart" Target="../charts/chart3.xml" />
  <Relationship Id="rId2" Type="http://schemas.openxmlformats.org/officeDocument/2006/relationships/chart" Target="../charts/chart2.xml" />
  <Relationship Id="rId1" Type="http://schemas.openxmlformats.org/officeDocument/2006/relationships/chart" Target="../charts/chart1.xml" />
</Relationships>
</file>

<file path=xl/drawings/_rels/drawing2.xml.rels>&#65279;<?xml version="1.0" encoding="utf-8" standalone="yes"?>
<Relationships xmlns="http://schemas.openxmlformats.org/package/2006/relationships">
  <Relationship Id="rId3" Type="http://schemas.openxmlformats.org/officeDocument/2006/relationships/image" Target="../media/image3.emf" />
  <Relationship Id="rId2" Type="http://schemas.openxmlformats.org/officeDocument/2006/relationships/image" Target="../media/image2.emf" />
  <Relationship Id="rId1" Type="http://schemas.openxmlformats.org/officeDocument/2006/relationships/image" Target="../media/image1.emf" />
  <Relationship Id="rId4" Type="http://schemas.openxmlformats.org/officeDocument/2006/relationships/image" Target="../media/image4.png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11</xdr:row>
      <xdr:rowOff>0</xdr:rowOff>
    </xdr:from>
    <xdr:to>
      <xdr:col>3</xdr:col>
      <xdr:colOff>0</xdr:colOff>
      <xdr:row>31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161926</xdr:colOff>
      <xdr:row>10</xdr:row>
      <xdr:rowOff>171449</xdr:rowOff>
    </xdr:from>
    <xdr:to>
      <xdr:col>6</xdr:col>
      <xdr:colOff>714376</xdr:colOff>
      <xdr:row>31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885825</xdr:colOff>
      <xdr:row>11</xdr:row>
      <xdr:rowOff>9525</xdr:rowOff>
    </xdr:from>
    <xdr:to>
      <xdr:col>10</xdr:col>
      <xdr:colOff>762000</xdr:colOff>
      <xdr:row>30</xdr:row>
      <xdr:rowOff>161925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619125</xdr:colOff>
      <xdr:row>31</xdr:row>
      <xdr:rowOff>152400</xdr:rowOff>
    </xdr:from>
    <xdr:to>
      <xdr:col>10</xdr:col>
      <xdr:colOff>152401</xdr:colOff>
      <xdr:row>36</xdr:row>
      <xdr:rowOff>38100</xdr:rowOff>
    </xdr:to>
    <xdr:sp macro="" textlink="">
      <xdr:nvSpPr>
        <xdr:cNvPr id="5" name="右矢印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619125" y="6429375"/>
          <a:ext cx="9696451" cy="742950"/>
        </a:xfrm>
        <a:prstGeom prst="rightArrow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 b="1"/>
            <a:t>現在の活動者を基準とした際の 「５年後、１０年後」 の活動者年齢分布の推移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152400</xdr:colOff>
      <xdr:row>17</xdr:row>
      <xdr:rowOff>161925</xdr:rowOff>
    </xdr:from>
    <xdr:to>
      <xdr:col>2</xdr:col>
      <xdr:colOff>152400</xdr:colOff>
      <xdr:row>17</xdr:row>
      <xdr:rowOff>161926</xdr:rowOff>
    </xdr:to>
    <xdr:cxnSp macro="">
      <xdr:nvCxnSpPr>
        <xdr:cNvPr id="106" name="直線コネクタ 105">
          <a:extLst>
            <a:ext uri="{FF2B5EF4-FFF2-40B4-BE49-F238E27FC236}">
              <a16:creationId xmlns:a16="http://schemas.microsoft.com/office/drawing/2014/main" id="{00000000-0008-0000-0500-00006A000000}"/>
            </a:ext>
          </a:extLst>
        </xdr:cNvPr>
        <xdr:cNvCxnSpPr/>
      </xdr:nvCxnSpPr>
      <xdr:spPr>
        <a:xfrm flipV="1">
          <a:off x="1257300" y="3209925"/>
          <a:ext cx="0" cy="1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31750</xdr:colOff>
      <xdr:row>31</xdr:row>
      <xdr:rowOff>57150</xdr:rowOff>
    </xdr:from>
    <xdr:to>
      <xdr:col>14</xdr:col>
      <xdr:colOff>174625</xdr:colOff>
      <xdr:row>65</xdr:row>
      <xdr:rowOff>123825</xdr:rowOff>
    </xdr:to>
    <xdr:grpSp>
      <xdr:nvGrpSpPr>
        <xdr:cNvPr id="111" name="グループ化 110">
          <a:extLst>
            <a:ext uri="{FF2B5EF4-FFF2-40B4-BE49-F238E27FC236}">
              <a16:creationId xmlns:a16="http://schemas.microsoft.com/office/drawing/2014/main" id="{00000000-0008-0000-0500-00006F000000}"/>
            </a:ext>
          </a:extLst>
        </xdr:cNvPr>
        <xdr:cNvGrpSpPr/>
      </xdr:nvGrpSpPr>
      <xdr:grpSpPr>
        <a:xfrm>
          <a:off x="7261225" y="6715125"/>
          <a:ext cx="2200275" cy="6981825"/>
          <a:chOff x="7310269" y="5400674"/>
          <a:chExt cx="2779951" cy="6354553"/>
        </a:xfrm>
      </xdr:grpSpPr>
      <xdr:sp macro="" textlink="">
        <xdr:nvSpPr>
          <xdr:cNvPr id="112" name="屈折矢印 111">
            <a:extLst>
              <a:ext uri="{FF2B5EF4-FFF2-40B4-BE49-F238E27FC236}">
                <a16:creationId xmlns:a16="http://schemas.microsoft.com/office/drawing/2014/main" id="{00000000-0008-0000-0500-000070000000}"/>
              </a:ext>
            </a:extLst>
          </xdr:cNvPr>
          <xdr:cNvSpPr/>
        </xdr:nvSpPr>
        <xdr:spPr>
          <a:xfrm>
            <a:off x="7310269" y="5400674"/>
            <a:ext cx="2779951" cy="6354553"/>
          </a:xfrm>
          <a:prstGeom prst="bentUpArrow">
            <a:avLst>
              <a:gd name="adj1" fmla="val 25299"/>
              <a:gd name="adj2" fmla="val 50000"/>
              <a:gd name="adj3" fmla="val 30085"/>
            </a:avLst>
          </a:prstGeom>
          <a:solidFill>
            <a:srgbClr val="FF0000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13" name="テキスト ボックス 112">
            <a:extLst>
              <a:ext uri="{FF2B5EF4-FFF2-40B4-BE49-F238E27FC236}">
                <a16:creationId xmlns:a16="http://schemas.microsoft.com/office/drawing/2014/main" id="{00000000-0008-0000-0500-000071000000}"/>
              </a:ext>
            </a:extLst>
          </xdr:cNvPr>
          <xdr:cNvSpPr txBox="1"/>
        </xdr:nvSpPr>
        <xdr:spPr>
          <a:xfrm>
            <a:off x="8263074" y="6486525"/>
            <a:ext cx="907969" cy="43783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wordArtVertRtl" wrap="square" rtlCol="0" anchor="ctr"/>
          <a:lstStyle/>
          <a:p>
            <a:pPr algn="ctr"/>
            <a:r>
              <a:rPr kumimoji="1" lang="ja-JP" altLang="en-US" sz="2400" b="1">
                <a:solidFill>
                  <a:schemeClr val="bg1"/>
                </a:solidFill>
                <a:latin typeface="HGPｺﾞｼｯｸE" panose="020B0900000000000000" pitchFamily="50" charset="-128"/>
                <a:ea typeface="HGPｺﾞｼｯｸE" panose="020B0900000000000000" pitchFamily="50" charset="-128"/>
              </a:rPr>
              <a:t>フィードバック</a:t>
            </a:r>
          </a:p>
        </xdr:txBody>
      </xdr:sp>
    </xdr:grpSp>
    <xdr:clientData/>
  </xdr:twoCellAnchor>
  <xdr:twoCellAnchor>
    <xdr:from>
      <xdr:col>9</xdr:col>
      <xdr:colOff>492125</xdr:colOff>
      <xdr:row>26</xdr:row>
      <xdr:rowOff>111125</xdr:rowOff>
    </xdr:from>
    <xdr:to>
      <xdr:col>13</xdr:col>
      <xdr:colOff>508000</xdr:colOff>
      <xdr:row>28</xdr:row>
      <xdr:rowOff>63500</xdr:rowOff>
    </xdr:to>
    <xdr:sp macro="" textlink="">
      <xdr:nvSpPr>
        <xdr:cNvPr id="124" name="テキスト ボックス 123">
          <a:extLst>
            <a:ext uri="{FF2B5EF4-FFF2-40B4-BE49-F238E27FC236}">
              <a16:creationId xmlns:a16="http://schemas.microsoft.com/office/drawing/2014/main" id="{00000000-0008-0000-0500-00007C000000}"/>
            </a:ext>
          </a:extLst>
        </xdr:cNvPr>
        <xdr:cNvSpPr txBox="1"/>
      </xdr:nvSpPr>
      <xdr:spPr>
        <a:xfrm>
          <a:off x="6318250" y="5746750"/>
          <a:ext cx="2746375" cy="301625"/>
        </a:xfrm>
        <a:prstGeom prst="rect">
          <a:avLst/>
        </a:prstGeom>
        <a:solidFill>
          <a:sysClr val="window" lastClr="FFFFFF"/>
        </a:solidFill>
        <a:ln w="1905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ja-JP" altLang="en-US" sz="1100" b="1"/>
            <a:t>役員</a:t>
          </a:r>
        </a:p>
      </xdr:txBody>
    </xdr:sp>
    <xdr:clientData/>
  </xdr:twoCellAnchor>
  <xdr:twoCellAnchor>
    <xdr:from>
      <xdr:col>0</xdr:col>
      <xdr:colOff>158749</xdr:colOff>
      <xdr:row>11</xdr:row>
      <xdr:rowOff>3175</xdr:rowOff>
    </xdr:from>
    <xdr:to>
      <xdr:col>14</xdr:col>
      <xdr:colOff>190499</xdr:colOff>
      <xdr:row>68</xdr:row>
      <xdr:rowOff>0</xdr:rowOff>
    </xdr:to>
    <xdr:grpSp>
      <xdr:nvGrpSpPr>
        <xdr:cNvPr id="6" name="グループ化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GrpSpPr/>
      </xdr:nvGrpSpPr>
      <xdr:grpSpPr>
        <a:xfrm>
          <a:off x="158749" y="3232150"/>
          <a:ext cx="9318625" cy="10855325"/>
          <a:chOff x="190499" y="3225800"/>
          <a:chExt cx="9271000" cy="11045825"/>
        </a:xfrm>
      </xdr:grpSpPr>
      <xdr:sp macro="" textlink="">
        <xdr:nvSpPr>
          <xdr:cNvPr id="110" name="下矢印 109">
            <a:extLst>
              <a:ext uri="{FF2B5EF4-FFF2-40B4-BE49-F238E27FC236}">
                <a16:creationId xmlns:a16="http://schemas.microsoft.com/office/drawing/2014/main" id="{00000000-0008-0000-0500-00006E000000}"/>
              </a:ext>
            </a:extLst>
          </xdr:cNvPr>
          <xdr:cNvSpPr/>
        </xdr:nvSpPr>
        <xdr:spPr>
          <a:xfrm>
            <a:off x="4047889" y="6686550"/>
            <a:ext cx="2229086" cy="320675"/>
          </a:xfrm>
          <a:prstGeom prst="downArrow">
            <a:avLst/>
          </a:prstGeom>
          <a:solidFill>
            <a:srgbClr val="FF0000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grpSp>
        <xdr:nvGrpSpPr>
          <xdr:cNvPr id="5" name="グループ化 4">
            <a:extLst>
              <a:ext uri="{FF2B5EF4-FFF2-40B4-BE49-F238E27FC236}">
                <a16:creationId xmlns:a16="http://schemas.microsoft.com/office/drawing/2014/main" id="{00000000-0008-0000-0500-000005000000}"/>
              </a:ext>
            </a:extLst>
          </xdr:cNvPr>
          <xdr:cNvGrpSpPr/>
        </xdr:nvGrpSpPr>
        <xdr:grpSpPr>
          <a:xfrm>
            <a:off x="190499" y="3225800"/>
            <a:ext cx="9271000" cy="11045825"/>
            <a:chOff x="158749" y="3225800"/>
            <a:chExt cx="9271000" cy="11045825"/>
          </a:xfrm>
        </xdr:grpSpPr>
        <xdr:sp macro="" textlink="">
          <xdr:nvSpPr>
            <xdr:cNvPr id="108" name="下矢印 107">
              <a:extLst>
                <a:ext uri="{FF2B5EF4-FFF2-40B4-BE49-F238E27FC236}">
                  <a16:creationId xmlns:a16="http://schemas.microsoft.com/office/drawing/2014/main" id="{00000000-0008-0000-0500-00006C000000}"/>
                </a:ext>
              </a:extLst>
            </xdr:cNvPr>
            <xdr:cNvSpPr/>
          </xdr:nvSpPr>
          <xdr:spPr>
            <a:xfrm>
              <a:off x="1748026" y="4022725"/>
              <a:ext cx="6295378" cy="613465"/>
            </a:xfrm>
            <a:prstGeom prst="downArrow">
              <a:avLst/>
            </a:prstGeom>
            <a:solidFill>
              <a:srgbClr val="FF00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109" name="テキスト ボックス 108">
              <a:extLst>
                <a:ext uri="{FF2B5EF4-FFF2-40B4-BE49-F238E27FC236}">
                  <a16:creationId xmlns:a16="http://schemas.microsoft.com/office/drawing/2014/main" id="{00000000-0008-0000-0500-00006D000000}"/>
                </a:ext>
              </a:extLst>
            </xdr:cNvPr>
            <xdr:cNvSpPr txBox="1"/>
          </xdr:nvSpPr>
          <xdr:spPr>
            <a:xfrm>
              <a:off x="1547509" y="3225800"/>
              <a:ext cx="6884393" cy="101291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 anchorCtr="0"/>
            <a:lstStyle/>
            <a:p>
              <a:pPr algn="ctr"/>
              <a:r>
                <a:rPr kumimoji="1" lang="ja-JP" altLang="en-US" sz="2000" b="1" u="sng"/>
                <a:t>理念（会員の共通目標）によって組織を統制する！</a:t>
              </a:r>
            </a:p>
          </xdr:txBody>
        </xdr:sp>
        <xdr:grpSp>
          <xdr:nvGrpSpPr>
            <xdr:cNvPr id="4" name="グループ化 3">
              <a:extLst>
                <a:ext uri="{FF2B5EF4-FFF2-40B4-BE49-F238E27FC236}">
                  <a16:creationId xmlns:a16="http://schemas.microsoft.com/office/drawing/2014/main" id="{00000000-0008-0000-0500-000004000000}"/>
                </a:ext>
              </a:extLst>
            </xdr:cNvPr>
            <xdr:cNvGrpSpPr/>
          </xdr:nvGrpSpPr>
          <xdr:grpSpPr>
            <a:xfrm>
              <a:off x="158749" y="4787901"/>
              <a:ext cx="9271000" cy="9483724"/>
              <a:chOff x="158749" y="4787901"/>
              <a:chExt cx="9271000" cy="9483724"/>
            </a:xfrm>
          </xdr:grpSpPr>
          <xdr:sp macro="" textlink="">
            <xdr:nvSpPr>
              <xdr:cNvPr id="107" name="正方形/長方形 106">
                <a:extLst>
                  <a:ext uri="{FF2B5EF4-FFF2-40B4-BE49-F238E27FC236}">
                    <a16:creationId xmlns:a16="http://schemas.microsoft.com/office/drawing/2014/main" id="{00000000-0008-0000-0500-00006B000000}"/>
                  </a:ext>
                </a:extLst>
              </xdr:cNvPr>
              <xdr:cNvSpPr/>
            </xdr:nvSpPr>
            <xdr:spPr>
              <a:xfrm>
                <a:off x="158749" y="4787901"/>
                <a:ext cx="9271000" cy="9483724"/>
              </a:xfrm>
              <a:prstGeom prst="rect">
                <a:avLst/>
              </a:prstGeom>
              <a:noFill/>
              <a:ln w="38100">
                <a:solidFill>
                  <a:srgbClr val="FF0000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/>
              </a:p>
            </xdr:txBody>
          </xdr:sp>
          <xdr:grpSp>
            <xdr:nvGrpSpPr>
              <xdr:cNvPr id="114" name="グループ化 113">
                <a:extLst>
                  <a:ext uri="{FF2B5EF4-FFF2-40B4-BE49-F238E27FC236}">
                    <a16:creationId xmlns:a16="http://schemas.microsoft.com/office/drawing/2014/main" id="{00000000-0008-0000-0500-000072000000}"/>
                  </a:ext>
                </a:extLst>
              </xdr:cNvPr>
              <xdr:cNvGrpSpPr/>
            </xdr:nvGrpSpPr>
            <xdr:grpSpPr>
              <a:xfrm>
                <a:off x="205139" y="4828185"/>
                <a:ext cx="9062686" cy="1667865"/>
                <a:chOff x="205139" y="3580410"/>
                <a:chExt cx="9700861" cy="1639290"/>
              </a:xfrm>
            </xdr:grpSpPr>
            <xdr:grpSp>
              <xdr:nvGrpSpPr>
                <xdr:cNvPr id="115" name="グループ化 114">
                  <a:extLst>
                    <a:ext uri="{FF2B5EF4-FFF2-40B4-BE49-F238E27FC236}">
                      <a16:creationId xmlns:a16="http://schemas.microsoft.com/office/drawing/2014/main" id="{00000000-0008-0000-0500-000073000000}"/>
                    </a:ext>
                  </a:extLst>
                </xdr:cNvPr>
                <xdr:cNvGrpSpPr/>
              </xdr:nvGrpSpPr>
              <xdr:grpSpPr>
                <a:xfrm>
                  <a:off x="346075" y="3873500"/>
                  <a:ext cx="9559925" cy="1346200"/>
                  <a:chOff x="345638" y="3092090"/>
                  <a:chExt cx="9413875" cy="1371642"/>
                </a:xfrm>
              </xdr:grpSpPr>
              <xdr:sp macro="" textlink="">
                <xdr:nvSpPr>
                  <xdr:cNvPr id="117" name="正方形/長方形 116">
                    <a:extLst>
                      <a:ext uri="{FF2B5EF4-FFF2-40B4-BE49-F238E27FC236}">
                        <a16:creationId xmlns:a16="http://schemas.microsoft.com/office/drawing/2014/main" id="{00000000-0008-0000-0500-000075000000}"/>
                      </a:ext>
                    </a:extLst>
                  </xdr:cNvPr>
                  <xdr:cNvSpPr/>
                </xdr:nvSpPr>
                <xdr:spPr>
                  <a:xfrm>
                    <a:off x="345638" y="3092090"/>
                    <a:ext cx="9413875" cy="1371642"/>
                  </a:xfrm>
                  <a:prstGeom prst="rect">
                    <a:avLst/>
                  </a:prstGeom>
                  <a:solidFill>
                    <a:srgbClr val="FFFF00"/>
                  </a:solidFill>
                </xdr:spPr>
                <xdr:style>
                  <a:lnRef idx="2">
                    <a:schemeClr val="accent1">
                      <a:shade val="50000"/>
                    </a:schemeClr>
                  </a:lnRef>
                  <a:fillRef idx="1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lt1"/>
                  </a:fontRef>
                </xdr:style>
                <xdr:txBody>
                  <a:bodyPr vertOverflow="clip" horzOverflow="clip" rtlCol="0" anchor="t"/>
                  <a:lstStyle/>
                  <a:p>
                    <a:pPr algn="l"/>
                    <a:endParaRPr kumimoji="1" lang="ja-JP" altLang="en-US" sz="1100"/>
                  </a:p>
                </xdr:txBody>
              </xdr:sp>
              <xdr:sp macro="" textlink="">
                <xdr:nvSpPr>
                  <xdr:cNvPr id="118" name="テキスト ボックス 117">
                    <a:extLst>
                      <a:ext uri="{FF2B5EF4-FFF2-40B4-BE49-F238E27FC236}">
                        <a16:creationId xmlns:a16="http://schemas.microsoft.com/office/drawing/2014/main" id="{00000000-0008-0000-0500-000076000000}"/>
                      </a:ext>
                    </a:extLst>
                  </xdr:cNvPr>
                  <xdr:cNvSpPr txBox="1"/>
                </xdr:nvSpPr>
                <xdr:spPr>
                  <a:xfrm>
                    <a:off x="3625331" y="3319876"/>
                    <a:ext cx="2870122" cy="334907"/>
                  </a:xfrm>
                  <a:prstGeom prst="rect">
                    <a:avLst/>
                  </a:prstGeom>
                  <a:solidFill>
                    <a:sysClr val="window" lastClr="FFFFFF"/>
                  </a:solidFill>
                  <a:ln w="19050" cmpd="sng">
                    <a:solidFill>
                      <a:sysClr val="windowText" lastClr="000000"/>
                    </a:solidFill>
                  </a:ln>
                </xdr:spPr>
                <xdr:style>
                  <a:lnRef idx="0">
                    <a:scrgbClr r="0" g="0" b="0"/>
                  </a:lnRef>
                  <a:fillRef idx="0">
                    <a:scrgbClr r="0" g="0" b="0"/>
                  </a:fillRef>
                  <a:effectRef idx="0">
                    <a:scrgbClr r="0" g="0" b="0"/>
                  </a:effectRef>
                  <a:fontRef idx="minor">
                    <a:schemeClr val="dk1"/>
                  </a:fontRef>
                </xdr:style>
                <xdr:txBody>
                  <a:bodyPr vertOverflow="clip" horzOverflow="clip" wrap="square" rtlCol="0" anchor="ctr" anchorCtr="0"/>
                  <a:lstStyle/>
                  <a:p>
                    <a:pPr algn="ctr"/>
                    <a:r>
                      <a:rPr kumimoji="1" lang="ja-JP" altLang="en-US" sz="1100" b="1"/>
                      <a:t>分析班（３名程度）</a:t>
                    </a:r>
                  </a:p>
                </xdr:txBody>
              </xdr:sp>
              <xdr:sp macro="" textlink="">
                <xdr:nvSpPr>
                  <xdr:cNvPr id="119" name="テキスト ボックス 118">
                    <a:extLst>
                      <a:ext uri="{FF2B5EF4-FFF2-40B4-BE49-F238E27FC236}">
                        <a16:creationId xmlns:a16="http://schemas.microsoft.com/office/drawing/2014/main" id="{00000000-0008-0000-0500-000077000000}"/>
                      </a:ext>
                    </a:extLst>
                  </xdr:cNvPr>
                  <xdr:cNvSpPr txBox="1"/>
                </xdr:nvSpPr>
                <xdr:spPr>
                  <a:xfrm>
                    <a:off x="6657953" y="3316342"/>
                    <a:ext cx="2885832" cy="341873"/>
                  </a:xfrm>
                  <a:prstGeom prst="rect">
                    <a:avLst/>
                  </a:prstGeom>
                  <a:solidFill>
                    <a:sysClr val="window" lastClr="FFFFFF"/>
                  </a:solidFill>
                  <a:ln w="19050" cmpd="sng">
                    <a:solidFill>
                      <a:sysClr val="windowText" lastClr="000000"/>
                    </a:solidFill>
                  </a:ln>
                </xdr:spPr>
                <xdr:style>
                  <a:lnRef idx="0">
                    <a:scrgbClr r="0" g="0" b="0"/>
                  </a:lnRef>
                  <a:fillRef idx="0">
                    <a:scrgbClr r="0" g="0" b="0"/>
                  </a:fillRef>
                  <a:effectRef idx="0">
                    <a:scrgbClr r="0" g="0" b="0"/>
                  </a:effectRef>
                  <a:fontRef idx="minor">
                    <a:schemeClr val="dk1"/>
                  </a:fontRef>
                </xdr:style>
                <xdr:txBody>
                  <a:bodyPr vertOverflow="clip" horzOverflow="clip" wrap="square" rtlCol="0" anchor="ctr" anchorCtr="0"/>
                  <a:lstStyle/>
                  <a:p>
                    <a:pPr algn="ctr"/>
                    <a:r>
                      <a:rPr kumimoji="1" lang="ja-JP" altLang="en-US" sz="1100" b="1"/>
                      <a:t>企画班（３名程度）</a:t>
                    </a:r>
                  </a:p>
                </xdr:txBody>
              </xdr:sp>
              <xdr:grpSp>
                <xdr:nvGrpSpPr>
                  <xdr:cNvPr id="120" name="グループ化 119">
                    <a:extLst>
                      <a:ext uri="{FF2B5EF4-FFF2-40B4-BE49-F238E27FC236}">
                        <a16:creationId xmlns:a16="http://schemas.microsoft.com/office/drawing/2014/main" id="{00000000-0008-0000-0500-000078000000}"/>
                      </a:ext>
                    </a:extLst>
                  </xdr:cNvPr>
                  <xdr:cNvGrpSpPr/>
                </xdr:nvGrpSpPr>
                <xdr:grpSpPr>
                  <a:xfrm>
                    <a:off x="499350" y="3331115"/>
                    <a:ext cx="5996101" cy="919386"/>
                    <a:chOff x="12088100" y="822865"/>
                    <a:chExt cx="5996101" cy="919386"/>
                  </a:xfrm>
                </xdr:grpSpPr>
                <xdr:sp macro="" textlink="">
                  <xdr:nvSpPr>
                    <xdr:cNvPr id="121" name="テキスト ボックス 120">
                      <a:extLst>
                        <a:ext uri="{FF2B5EF4-FFF2-40B4-BE49-F238E27FC236}">
                          <a16:creationId xmlns:a16="http://schemas.microsoft.com/office/drawing/2014/main" id="{00000000-0008-0000-0500-000079000000}"/>
                        </a:ext>
                      </a:extLst>
                    </xdr:cNvPr>
                    <xdr:cNvSpPr txBox="1"/>
                  </xdr:nvSpPr>
                  <xdr:spPr>
                    <a:xfrm>
                      <a:off x="12106859" y="822865"/>
                      <a:ext cx="2891494" cy="334907"/>
                    </a:xfrm>
                    <a:prstGeom prst="rect">
                      <a:avLst/>
                    </a:prstGeom>
                    <a:solidFill>
                      <a:sysClr val="window" lastClr="FFFFFF"/>
                    </a:solidFill>
                    <a:ln w="19050" cmpd="sng">
                      <a:solidFill>
                        <a:sysClr val="windowText" lastClr="000000"/>
                      </a:solidFill>
                    </a:ln>
                  </xdr:spPr>
                  <xdr:style>
                    <a:lnRef idx="0">
                      <a:scrgbClr r="0" g="0" b="0"/>
                    </a:lnRef>
                    <a:fillRef idx="0">
                      <a:scrgbClr r="0" g="0" b="0"/>
                    </a:fillRef>
                    <a:effectRef idx="0">
                      <a:scrgbClr r="0" g="0" b="0"/>
                    </a:effectRef>
                    <a:fontRef idx="minor">
                      <a:schemeClr val="dk1"/>
                    </a:fontRef>
                  </xdr:style>
                  <xdr:txBody>
                    <a:bodyPr vertOverflow="clip" horzOverflow="clip" wrap="square" rtlCol="0" anchor="ctr" anchorCtr="0"/>
                    <a:lstStyle/>
                    <a:p>
                      <a:pPr algn="ctr"/>
                      <a:r>
                        <a:rPr kumimoji="1" lang="ja-JP" altLang="en-US" sz="1100" b="1"/>
                        <a:t>会長、書記</a:t>
                      </a:r>
                    </a:p>
                  </xdr:txBody>
                </xdr:sp>
                <xdr:sp macro="" textlink="">
                  <xdr:nvSpPr>
                    <xdr:cNvPr id="122" name="テキスト ボックス 121">
                      <a:extLst>
                        <a:ext uri="{FF2B5EF4-FFF2-40B4-BE49-F238E27FC236}">
                          <a16:creationId xmlns:a16="http://schemas.microsoft.com/office/drawing/2014/main" id="{00000000-0008-0000-0500-00007A000000}"/>
                        </a:ext>
                      </a:extLst>
                    </xdr:cNvPr>
                    <xdr:cNvSpPr txBox="1"/>
                  </xdr:nvSpPr>
                  <xdr:spPr>
                    <a:xfrm>
                      <a:off x="12088100" y="1442271"/>
                      <a:ext cx="2910253" cy="276115"/>
                    </a:xfrm>
                    <a:prstGeom prst="rect">
                      <a:avLst/>
                    </a:prstGeom>
                    <a:solidFill>
                      <a:sysClr val="window" lastClr="FFFFFF"/>
                    </a:solidFill>
                    <a:ln w="19050" cmpd="sng">
                      <a:solidFill>
                        <a:sysClr val="windowText" lastClr="000000"/>
                      </a:solidFill>
                    </a:ln>
                  </xdr:spPr>
                  <xdr:style>
                    <a:lnRef idx="0">
                      <a:scrgbClr r="0" g="0" b="0"/>
                    </a:lnRef>
                    <a:fillRef idx="0">
                      <a:scrgbClr r="0" g="0" b="0"/>
                    </a:fillRef>
                    <a:effectRef idx="0">
                      <a:scrgbClr r="0" g="0" b="0"/>
                    </a:effectRef>
                    <a:fontRef idx="minor">
                      <a:schemeClr val="dk1"/>
                    </a:fontRef>
                  </xdr:style>
                  <xdr:txBody>
                    <a:bodyPr vertOverflow="clip" horzOverflow="clip" wrap="square" rtlCol="0" anchor="ctr" anchorCtr="0">
                      <a:spAutoFit/>
                    </a:bodyPr>
                    <a:lstStyle/>
                    <a:p>
                      <a:pPr algn="ctr"/>
                      <a:r>
                        <a:rPr kumimoji="1" lang="ja-JP" altLang="en-US" sz="1100" b="1"/>
                        <a:t>アドバイザー　</a:t>
                      </a:r>
                      <a:r>
                        <a:rPr kumimoji="1" lang="en-US" altLang="ja-JP" sz="1100" b="1"/>
                        <a:t>※</a:t>
                      </a:r>
                      <a:r>
                        <a:rPr kumimoji="1" lang="ja-JP" altLang="en-US" sz="1100" b="1"/>
                        <a:t>地元企業など</a:t>
                      </a:r>
                      <a:endParaRPr kumimoji="1" lang="en-US" altLang="ja-JP" sz="1100" b="1"/>
                    </a:p>
                  </xdr:txBody>
                </xdr:sp>
                <xdr:sp macro="" textlink="">
                  <xdr:nvSpPr>
                    <xdr:cNvPr id="123" name="テキスト ボックス 122">
                      <a:extLst>
                        <a:ext uri="{FF2B5EF4-FFF2-40B4-BE49-F238E27FC236}">
                          <a16:creationId xmlns:a16="http://schemas.microsoft.com/office/drawing/2014/main" id="{00000000-0008-0000-0500-00007B000000}"/>
                        </a:ext>
                      </a:extLst>
                    </xdr:cNvPr>
                    <xdr:cNvSpPr txBox="1"/>
                  </xdr:nvSpPr>
                  <xdr:spPr>
                    <a:xfrm>
                      <a:off x="15214348" y="1407344"/>
                      <a:ext cx="2869853" cy="334907"/>
                    </a:xfrm>
                    <a:prstGeom prst="rect">
                      <a:avLst/>
                    </a:prstGeom>
                    <a:solidFill>
                      <a:sysClr val="window" lastClr="FFFFFF"/>
                    </a:solidFill>
                    <a:ln w="19050" cmpd="sng">
                      <a:solidFill>
                        <a:sysClr val="windowText" lastClr="000000"/>
                      </a:solidFill>
                    </a:ln>
                  </xdr:spPr>
                  <xdr:style>
                    <a:lnRef idx="0">
                      <a:scrgbClr r="0" g="0" b="0"/>
                    </a:lnRef>
                    <a:fillRef idx="0">
                      <a:scrgbClr r="0" g="0" b="0"/>
                    </a:fillRef>
                    <a:effectRef idx="0">
                      <a:scrgbClr r="0" g="0" b="0"/>
                    </a:effectRef>
                    <a:fontRef idx="minor">
                      <a:schemeClr val="dk1"/>
                    </a:fontRef>
                  </xdr:style>
                  <xdr:txBody>
                    <a:bodyPr vertOverflow="clip" horzOverflow="clip" wrap="square" rtlCol="0" anchor="ctr" anchorCtr="0"/>
                    <a:lstStyle/>
                    <a:p>
                      <a:pPr algn="ctr"/>
                      <a:r>
                        <a:rPr kumimoji="1" lang="ja-JP" altLang="en-US" sz="1100" b="1"/>
                        <a:t>行事リーダー</a:t>
                      </a:r>
                    </a:p>
                  </xdr:txBody>
                </xdr:sp>
              </xdr:grpSp>
            </xdr:grpSp>
            <xdr:sp macro="" textlink="">
              <xdr:nvSpPr>
                <xdr:cNvPr id="116" name="正方形/長方形 115">
                  <a:extLst>
                    <a:ext uri="{FF2B5EF4-FFF2-40B4-BE49-F238E27FC236}">
                      <a16:creationId xmlns:a16="http://schemas.microsoft.com/office/drawing/2014/main" id="{00000000-0008-0000-0500-000074000000}"/>
                    </a:ext>
                  </a:extLst>
                </xdr:cNvPr>
                <xdr:cNvSpPr/>
              </xdr:nvSpPr>
              <xdr:spPr>
                <a:xfrm>
                  <a:off x="205139" y="3580410"/>
                  <a:ext cx="4419473" cy="500392"/>
                </a:xfrm>
                <a:prstGeom prst="rect">
                  <a:avLst/>
                </a:prstGeom>
                <a:noFill/>
              </xdr:spPr>
              <xdr:txBody>
                <a:bodyPr wrap="square" lIns="91440" tIns="45720" rIns="91440" bIns="45720">
                  <a:spAutoFit/>
                </a:bodyPr>
                <a:lstStyle/>
                <a:p>
                  <a:pPr algn="ctr"/>
                  <a:r>
                    <a:rPr lang="ja-JP" altLang="en-US" sz="2500" b="1" cap="none" spc="0">
                      <a:ln w="1905"/>
                      <a:solidFill>
                        <a:srgbClr val="7030A0"/>
                      </a:solidFill>
                      <a:effectLst>
                        <a:innerShdw blurRad="69850" dist="43180" dir="5400000">
                          <a:srgbClr val="000000">
                            <a:alpha val="65000"/>
                          </a:srgbClr>
                        </a:innerShdw>
                      </a:effectLst>
                    </a:rPr>
                    <a:t>協議機関（役員会など）</a:t>
                  </a:r>
                </a:p>
              </xdr:txBody>
            </xdr:sp>
          </xdr:grpSp>
          <xdr:grpSp>
            <xdr:nvGrpSpPr>
              <xdr:cNvPr id="131" name="グループ化 130">
                <a:extLst>
                  <a:ext uri="{FF2B5EF4-FFF2-40B4-BE49-F238E27FC236}">
                    <a16:creationId xmlns:a16="http://schemas.microsoft.com/office/drawing/2014/main" id="{00000000-0008-0000-0500-000083000000}"/>
                  </a:ext>
                </a:extLst>
              </xdr:cNvPr>
              <xdr:cNvGrpSpPr/>
            </xdr:nvGrpSpPr>
            <xdr:grpSpPr>
              <a:xfrm>
                <a:off x="3095625" y="11991973"/>
                <a:ext cx="3851275" cy="2216154"/>
                <a:chOff x="2971800" y="10487025"/>
                <a:chExt cx="4010025" cy="1588886"/>
              </a:xfrm>
            </xdr:grpSpPr>
            <xdr:grpSp>
              <xdr:nvGrpSpPr>
                <xdr:cNvPr id="132" name="グループ化 131">
                  <a:extLst>
                    <a:ext uri="{FF2B5EF4-FFF2-40B4-BE49-F238E27FC236}">
                      <a16:creationId xmlns:a16="http://schemas.microsoft.com/office/drawing/2014/main" id="{00000000-0008-0000-0500-000084000000}"/>
                    </a:ext>
                  </a:extLst>
                </xdr:cNvPr>
                <xdr:cNvGrpSpPr/>
              </xdr:nvGrpSpPr>
              <xdr:grpSpPr>
                <a:xfrm>
                  <a:off x="2971800" y="10487025"/>
                  <a:ext cx="4010025" cy="1588886"/>
                  <a:chOff x="3095625" y="6076950"/>
                  <a:chExt cx="4010025" cy="1588886"/>
                </a:xfrm>
              </xdr:grpSpPr>
              <xdr:sp macro="" textlink="">
                <xdr:nvSpPr>
                  <xdr:cNvPr id="134" name="テキスト ボックス 133">
                    <a:extLst>
                      <a:ext uri="{FF2B5EF4-FFF2-40B4-BE49-F238E27FC236}">
                        <a16:creationId xmlns:a16="http://schemas.microsoft.com/office/drawing/2014/main" id="{00000000-0008-0000-0500-000086000000}"/>
                      </a:ext>
                    </a:extLst>
                  </xdr:cNvPr>
                  <xdr:cNvSpPr txBox="1"/>
                </xdr:nvSpPr>
                <xdr:spPr>
                  <a:xfrm>
                    <a:off x="3095625" y="6787614"/>
                    <a:ext cx="3990974" cy="878222"/>
                  </a:xfrm>
                  <a:prstGeom prst="rect">
                    <a:avLst/>
                  </a:prstGeom>
                  <a:noFill/>
                  <a:ln w="9525" cmpd="sng">
                    <a:noFill/>
                  </a:ln>
                </xdr:spPr>
                <xdr:style>
                  <a:lnRef idx="0">
                    <a:scrgbClr r="0" g="0" b="0"/>
                  </a:lnRef>
                  <a:fillRef idx="0">
                    <a:scrgbClr r="0" g="0" b="0"/>
                  </a:fillRef>
                  <a:effectRef idx="0">
                    <a:scrgbClr r="0" g="0" b="0"/>
                  </a:effectRef>
                  <a:fontRef idx="minor">
                    <a:schemeClr val="dk1"/>
                  </a:fontRef>
                </xdr:style>
                <xdr:txBody>
                  <a:bodyPr vertOverflow="clip" horzOverflow="clip" wrap="square" rtlCol="0" anchor="ctr" anchorCtr="0"/>
                  <a:lstStyle/>
                  <a:p>
                    <a:pPr algn="l"/>
                    <a:r>
                      <a:rPr kumimoji="1" lang="ja-JP" altLang="en-US" sz="1000"/>
                      <a:t>◯ふりかえりシートを活用　</a:t>
                    </a:r>
                    <a:endParaRPr kumimoji="1" lang="en-US" altLang="ja-JP" sz="1000"/>
                  </a:p>
                  <a:p>
                    <a:pPr algn="l"/>
                    <a:r>
                      <a:rPr kumimoji="1" lang="ja-JP" altLang="en-US" sz="1000"/>
                      <a:t>　①その時の状況と課題</a:t>
                    </a:r>
                    <a:endParaRPr kumimoji="1" lang="en-US" altLang="ja-JP" sz="1000"/>
                  </a:p>
                  <a:p>
                    <a:pPr algn="l"/>
                    <a:r>
                      <a:rPr kumimoji="1" lang="ja-JP" altLang="en-US" sz="1000"/>
                      <a:t>　②どのようなアクションをうったか</a:t>
                    </a:r>
                    <a:endParaRPr kumimoji="1" lang="en-US" altLang="ja-JP" sz="1000"/>
                  </a:p>
                  <a:p>
                    <a:pPr algn="l"/>
                    <a:r>
                      <a:rPr kumimoji="1" lang="ja-JP" altLang="en-US" sz="1000"/>
                      <a:t>　③その結果どうなったか（成功事例、反省点）</a:t>
                    </a:r>
                    <a:endParaRPr kumimoji="1" lang="en-US" altLang="ja-JP" sz="1000"/>
                  </a:p>
                  <a:p>
                    <a:pPr algn="l"/>
                    <a:r>
                      <a:rPr kumimoji="1" lang="ja-JP" altLang="en-US" sz="1000"/>
                      <a:t>　④今回の事例を活かして、次はどのようなアクションをうつか</a:t>
                    </a:r>
                    <a:endParaRPr kumimoji="1" lang="en-US" altLang="ja-JP" sz="1000"/>
                  </a:p>
                </xdr:txBody>
              </xdr:sp>
              <xdr:sp macro="" textlink="">
                <xdr:nvSpPr>
                  <xdr:cNvPr id="135" name="テキスト ボックス 134">
                    <a:extLst>
                      <a:ext uri="{FF2B5EF4-FFF2-40B4-BE49-F238E27FC236}">
                        <a16:creationId xmlns:a16="http://schemas.microsoft.com/office/drawing/2014/main" id="{00000000-0008-0000-0500-000087000000}"/>
                      </a:ext>
                    </a:extLst>
                  </xdr:cNvPr>
                  <xdr:cNvSpPr txBox="1"/>
                </xdr:nvSpPr>
                <xdr:spPr>
                  <a:xfrm>
                    <a:off x="3105150" y="6076950"/>
                    <a:ext cx="4000500" cy="499737"/>
                  </a:xfrm>
                  <a:prstGeom prst="rect">
                    <a:avLst/>
                  </a:prstGeom>
                  <a:solidFill>
                    <a:srgbClr val="66FF66"/>
                  </a:solidFill>
                  <a:ln w="9525" cmpd="sng">
                    <a:noFill/>
                  </a:ln>
                </xdr:spPr>
                <xdr:style>
                  <a:lnRef idx="0">
                    <a:scrgbClr r="0" g="0" b="0"/>
                  </a:lnRef>
                  <a:fillRef idx="0">
                    <a:scrgbClr r="0" g="0" b="0"/>
                  </a:fillRef>
                  <a:effectRef idx="0">
                    <a:scrgbClr r="0" g="0" b="0"/>
                  </a:effectRef>
                  <a:fontRef idx="minor">
                    <a:schemeClr val="dk1"/>
                  </a:fontRef>
                </xdr:style>
                <xdr:txBody>
                  <a:bodyPr vertOverflow="clip" horzOverflow="clip" wrap="square" rtlCol="0" anchor="ctr" anchorCtr="0"/>
                  <a:lstStyle/>
                  <a:p>
                    <a:pPr algn="ctr"/>
                    <a:r>
                      <a:rPr kumimoji="1" lang="ja-JP" altLang="en-US" sz="2800" b="1"/>
                      <a:t>効果検証</a:t>
                    </a:r>
                    <a:endParaRPr kumimoji="1" lang="en-US" altLang="ja-JP" sz="2400" b="1"/>
                  </a:p>
                </xdr:txBody>
              </xdr:sp>
              <xdr:sp macro="" textlink="">
                <xdr:nvSpPr>
                  <xdr:cNvPr id="136" name="正方形/長方形 135">
                    <a:extLst>
                      <a:ext uri="{FF2B5EF4-FFF2-40B4-BE49-F238E27FC236}">
                        <a16:creationId xmlns:a16="http://schemas.microsoft.com/office/drawing/2014/main" id="{00000000-0008-0000-0500-000088000000}"/>
                      </a:ext>
                    </a:extLst>
                  </xdr:cNvPr>
                  <xdr:cNvSpPr/>
                </xdr:nvSpPr>
                <xdr:spPr>
                  <a:xfrm>
                    <a:off x="3095625" y="6086473"/>
                    <a:ext cx="4010025" cy="1511068"/>
                  </a:xfrm>
                  <a:prstGeom prst="rect">
                    <a:avLst/>
                  </a:prstGeom>
                  <a:noFill/>
                </xdr:spPr>
                <xdr:style>
                  <a:lnRef idx="2">
                    <a:schemeClr val="accent1">
                      <a:shade val="50000"/>
                    </a:schemeClr>
                  </a:lnRef>
                  <a:fillRef idx="1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lt1"/>
                  </a:fontRef>
                </xdr:style>
                <xdr:txBody>
                  <a:bodyPr vertOverflow="clip" horzOverflow="clip" rtlCol="0" anchor="t"/>
                  <a:lstStyle/>
                  <a:p>
                    <a:pPr algn="l"/>
                    <a:endParaRPr kumimoji="1" lang="ja-JP" altLang="en-US" sz="1100"/>
                  </a:p>
                </xdr:txBody>
              </xdr:sp>
            </xdr:grpSp>
            <xdr:sp macro="" textlink="">
              <xdr:nvSpPr>
                <xdr:cNvPr id="133" name="テキスト ボックス 132">
                  <a:extLst>
                    <a:ext uri="{FF2B5EF4-FFF2-40B4-BE49-F238E27FC236}">
                      <a16:creationId xmlns:a16="http://schemas.microsoft.com/office/drawing/2014/main" id="{00000000-0008-0000-0500-000085000000}"/>
                    </a:ext>
                  </a:extLst>
                </xdr:cNvPr>
                <xdr:cNvSpPr txBox="1"/>
              </xdr:nvSpPr>
              <xdr:spPr>
                <a:xfrm>
                  <a:off x="2981325" y="10996870"/>
                  <a:ext cx="4000500" cy="267528"/>
                </a:xfrm>
                <a:prstGeom prst="rect">
                  <a:avLst/>
                </a:prstGeom>
                <a:solidFill>
                  <a:sysClr val="window" lastClr="FFFFFF"/>
                </a:solidFill>
                <a:ln w="25400" cmpd="sng">
                  <a:solidFill>
                    <a:schemeClr val="tx2"/>
                  </a:solidFill>
                </a:ln>
              </xdr:spPr>
              <xdr:style>
                <a:lnRef idx="0">
                  <a:scrgbClr r="0" g="0" b="0"/>
                </a:lnRef>
                <a:fillRef idx="0">
                  <a:scrgbClr r="0" g="0" b="0"/>
                </a:fillRef>
                <a:effectRef idx="0">
                  <a:scrgbClr r="0" g="0" b="0"/>
                </a:effectRef>
                <a:fontRef idx="minor">
                  <a:schemeClr val="dk1"/>
                </a:fontRef>
              </xdr:style>
              <xdr:txBody>
                <a:bodyPr vertOverflow="clip" horzOverflow="clip" wrap="square" rtlCol="0" anchor="ctr" anchorCtr="0"/>
                <a:lstStyle/>
                <a:p>
                  <a:pPr algn="ctr"/>
                  <a:r>
                    <a:rPr kumimoji="1" lang="ja-JP" altLang="en-US" sz="1100" b="1"/>
                    <a:t>ふりかえり班（協議機関、実行班からの代表）</a:t>
                  </a:r>
                </a:p>
              </xdr:txBody>
            </xdr:sp>
          </xdr:grpSp>
        </xdr:grpSp>
      </xdr:grpSp>
      <xdr:grpSp>
        <xdr:nvGrpSpPr>
          <xdr:cNvPr id="143" name="グループ化 142">
            <a:extLst>
              <a:ext uri="{FF2B5EF4-FFF2-40B4-BE49-F238E27FC236}">
                <a16:creationId xmlns:a16="http://schemas.microsoft.com/office/drawing/2014/main" id="{00000000-0008-0000-0500-00008F000000}"/>
              </a:ext>
            </a:extLst>
          </xdr:cNvPr>
          <xdr:cNvGrpSpPr/>
        </xdr:nvGrpSpPr>
        <xdr:grpSpPr>
          <a:xfrm>
            <a:off x="333375" y="6661150"/>
            <a:ext cx="2746375" cy="1698625"/>
            <a:chOff x="333375" y="5381625"/>
            <a:chExt cx="2809875" cy="1666875"/>
          </a:xfrm>
        </xdr:grpSpPr>
        <xdr:grpSp>
          <xdr:nvGrpSpPr>
            <xdr:cNvPr id="144" name="グループ化 143">
              <a:extLst>
                <a:ext uri="{FF2B5EF4-FFF2-40B4-BE49-F238E27FC236}">
                  <a16:creationId xmlns:a16="http://schemas.microsoft.com/office/drawing/2014/main" id="{00000000-0008-0000-0500-000090000000}"/>
                </a:ext>
              </a:extLst>
            </xdr:cNvPr>
            <xdr:cNvGrpSpPr/>
          </xdr:nvGrpSpPr>
          <xdr:grpSpPr>
            <a:xfrm>
              <a:off x="333375" y="5381625"/>
              <a:ext cx="2295526" cy="1666875"/>
              <a:chOff x="371475" y="5362575"/>
              <a:chExt cx="2295526" cy="1666875"/>
            </a:xfrm>
          </xdr:grpSpPr>
          <xdr:pic>
            <xdr:nvPicPr>
              <xdr:cNvPr id="146" name="図 145">
                <a:extLst>
                  <a:ext uri="{FF2B5EF4-FFF2-40B4-BE49-F238E27FC236}">
                    <a16:creationId xmlns:a16="http://schemas.microsoft.com/office/drawing/2014/main" id="{00000000-0008-0000-0500-000092000000}"/>
                  </a:ext>
                </a:extLst>
              </xdr:cNvPr>
              <xdr:cNvPicPr/>
            </xdr:nvPicPr>
            <xdr:blipFill rotWithShape="1">
              <a:blip xmlns:r="http://schemas.openxmlformats.org/officeDocument/2006/relationships" r:embed="rId1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 t="5970"/>
              <a:stretch/>
            </xdr:blipFill>
            <xdr:spPr bwMode="auto">
              <a:xfrm>
                <a:off x="457201" y="5619749"/>
                <a:ext cx="2209800" cy="1409701"/>
              </a:xfrm>
              <a:prstGeom prst="rect">
                <a:avLst/>
              </a:prstGeom>
              <a:noFill/>
              <a:ln>
                <a:solidFill>
                  <a:schemeClr val="tx1"/>
                </a:solidFill>
              </a:ln>
            </xdr:spPr>
          </xdr:pic>
          <xdr:sp macro="" textlink="">
            <xdr:nvSpPr>
              <xdr:cNvPr id="147" name="テキスト ボックス 146">
                <a:extLst>
                  <a:ext uri="{FF2B5EF4-FFF2-40B4-BE49-F238E27FC236}">
                    <a16:creationId xmlns:a16="http://schemas.microsoft.com/office/drawing/2014/main" id="{00000000-0008-0000-0500-000093000000}"/>
                  </a:ext>
                </a:extLst>
              </xdr:cNvPr>
              <xdr:cNvSpPr txBox="1"/>
            </xdr:nvSpPr>
            <xdr:spPr>
              <a:xfrm>
                <a:off x="371475" y="5362575"/>
                <a:ext cx="1685925" cy="314325"/>
              </a:xfrm>
              <a:prstGeom prst="rect">
                <a:avLst/>
              </a:prstGeom>
              <a:noFill/>
              <a:ln w="9525" cmpd="sng">
                <a:noFill/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ctr" anchorCtr="0"/>
              <a:lstStyle/>
              <a:p>
                <a:pPr algn="l"/>
                <a:r>
                  <a:rPr kumimoji="1" lang="ja-JP" altLang="en-US" sz="1000"/>
                  <a:t>＊目標設定シート</a:t>
                </a:r>
                <a:endParaRPr kumimoji="1" lang="en-US" altLang="ja-JP" sz="1000"/>
              </a:p>
            </xdr:txBody>
          </xdr:sp>
        </xdr:grpSp>
        <xdr:cxnSp macro="">
          <xdr:nvCxnSpPr>
            <xdr:cNvPr id="145" name="直線矢印コネクタ 144">
              <a:extLst>
                <a:ext uri="{FF2B5EF4-FFF2-40B4-BE49-F238E27FC236}">
                  <a16:creationId xmlns:a16="http://schemas.microsoft.com/office/drawing/2014/main" id="{00000000-0008-0000-0500-000091000000}"/>
                </a:ext>
              </a:extLst>
            </xdr:cNvPr>
            <xdr:cNvCxnSpPr/>
          </xdr:nvCxnSpPr>
          <xdr:spPr>
            <a:xfrm>
              <a:off x="2686051" y="6343650"/>
              <a:ext cx="457199" cy="0"/>
            </a:xfrm>
            <a:prstGeom prst="straightConnector1">
              <a:avLst/>
            </a:prstGeom>
            <a:ln w="38100">
              <a:solidFill>
                <a:srgbClr val="FF0000"/>
              </a:solidFill>
              <a:tailEnd type="arrow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148" name="グループ化 147">
            <a:extLst>
              <a:ext uri="{FF2B5EF4-FFF2-40B4-BE49-F238E27FC236}">
                <a16:creationId xmlns:a16="http://schemas.microsoft.com/office/drawing/2014/main" id="{00000000-0008-0000-0500-000094000000}"/>
              </a:ext>
            </a:extLst>
          </xdr:cNvPr>
          <xdr:cNvGrpSpPr/>
        </xdr:nvGrpSpPr>
        <xdr:grpSpPr>
          <a:xfrm>
            <a:off x="333375" y="8280400"/>
            <a:ext cx="2708275" cy="1874520"/>
            <a:chOff x="314325" y="6972300"/>
            <a:chExt cx="2771775" cy="1839595"/>
          </a:xfrm>
        </xdr:grpSpPr>
        <xdr:grpSp>
          <xdr:nvGrpSpPr>
            <xdr:cNvPr id="149" name="グループ化 148">
              <a:extLst>
                <a:ext uri="{FF2B5EF4-FFF2-40B4-BE49-F238E27FC236}">
                  <a16:creationId xmlns:a16="http://schemas.microsoft.com/office/drawing/2014/main" id="{00000000-0008-0000-0500-000095000000}"/>
                </a:ext>
              </a:extLst>
            </xdr:cNvPr>
            <xdr:cNvGrpSpPr/>
          </xdr:nvGrpSpPr>
          <xdr:grpSpPr>
            <a:xfrm>
              <a:off x="314325" y="7172325"/>
              <a:ext cx="2314575" cy="1639570"/>
              <a:chOff x="390525" y="5400675"/>
              <a:chExt cx="2314575" cy="1639570"/>
            </a:xfrm>
          </xdr:grpSpPr>
          <xdr:pic>
            <xdr:nvPicPr>
              <xdr:cNvPr id="151" name="図 150">
                <a:extLst>
                  <a:ext uri="{FF2B5EF4-FFF2-40B4-BE49-F238E27FC236}">
                    <a16:creationId xmlns:a16="http://schemas.microsoft.com/office/drawing/2014/main" id="{00000000-0008-0000-0500-000097000000}"/>
                  </a:ext>
                </a:extLst>
              </xdr:cNvPr>
              <xdr:cNvPicPr/>
            </xdr:nvPicPr>
            <xdr:blipFill>
              <a:blip xmlns:r="http://schemas.openxmlformats.org/officeDocument/2006/relationships" r:embed="rId2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76250" y="5676900"/>
                <a:ext cx="2228850" cy="1363345"/>
              </a:xfrm>
              <a:prstGeom prst="rect">
                <a:avLst/>
              </a:prstGeom>
              <a:noFill/>
              <a:ln>
                <a:solidFill>
                  <a:schemeClr val="tx1"/>
                </a:solidFill>
              </a:ln>
            </xdr:spPr>
          </xdr:pic>
          <xdr:sp macro="" textlink="">
            <xdr:nvSpPr>
              <xdr:cNvPr id="152" name="テキスト ボックス 151">
                <a:extLst>
                  <a:ext uri="{FF2B5EF4-FFF2-40B4-BE49-F238E27FC236}">
                    <a16:creationId xmlns:a16="http://schemas.microsoft.com/office/drawing/2014/main" id="{00000000-0008-0000-0500-000098000000}"/>
                  </a:ext>
                </a:extLst>
              </xdr:cNvPr>
              <xdr:cNvSpPr txBox="1"/>
            </xdr:nvSpPr>
            <xdr:spPr>
              <a:xfrm>
                <a:off x="390525" y="5400675"/>
                <a:ext cx="1685925" cy="314325"/>
              </a:xfrm>
              <a:prstGeom prst="rect">
                <a:avLst/>
              </a:prstGeom>
              <a:noFill/>
              <a:ln w="9525" cmpd="sng">
                <a:noFill/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ctr" anchorCtr="0"/>
              <a:lstStyle/>
              <a:p>
                <a:pPr algn="l"/>
                <a:r>
                  <a:rPr kumimoji="1" lang="ja-JP" altLang="en-US" sz="1000"/>
                  <a:t>＊企画・５Ｗ設定シート</a:t>
                </a:r>
                <a:endParaRPr kumimoji="1" lang="en-US" altLang="ja-JP" sz="1000"/>
              </a:p>
            </xdr:txBody>
          </xdr:sp>
        </xdr:grpSp>
        <xdr:cxnSp macro="">
          <xdr:nvCxnSpPr>
            <xdr:cNvPr id="150" name="直線矢印コネクタ 149">
              <a:extLst>
                <a:ext uri="{FF2B5EF4-FFF2-40B4-BE49-F238E27FC236}">
                  <a16:creationId xmlns:a16="http://schemas.microsoft.com/office/drawing/2014/main" id="{00000000-0008-0000-0500-000096000000}"/>
                </a:ext>
              </a:extLst>
            </xdr:cNvPr>
            <xdr:cNvCxnSpPr/>
          </xdr:nvCxnSpPr>
          <xdr:spPr>
            <a:xfrm flipV="1">
              <a:off x="2705100" y="6972300"/>
              <a:ext cx="381000" cy="447675"/>
            </a:xfrm>
            <a:prstGeom prst="straightConnector1">
              <a:avLst/>
            </a:prstGeom>
            <a:ln w="38100">
              <a:solidFill>
                <a:srgbClr val="FF0000"/>
              </a:solidFill>
              <a:tailEnd type="arrow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0</xdr:col>
      <xdr:colOff>323850</xdr:colOff>
      <xdr:row>59</xdr:row>
      <xdr:rowOff>9525</xdr:rowOff>
    </xdr:from>
    <xdr:to>
      <xdr:col>4</xdr:col>
      <xdr:colOff>676274</xdr:colOff>
      <xdr:row>66</xdr:row>
      <xdr:rowOff>92075</xdr:rowOff>
    </xdr:to>
    <xdr:grpSp>
      <xdr:nvGrpSpPr>
        <xdr:cNvPr id="153" name="グループ化 152">
          <a:extLst>
            <a:ext uri="{FF2B5EF4-FFF2-40B4-BE49-F238E27FC236}">
              <a16:creationId xmlns:a16="http://schemas.microsoft.com/office/drawing/2014/main" id="{00000000-0008-0000-0500-000099000000}"/>
            </a:ext>
          </a:extLst>
        </xdr:cNvPr>
        <xdr:cNvGrpSpPr/>
      </xdr:nvGrpSpPr>
      <xdr:grpSpPr>
        <a:xfrm>
          <a:off x="323850" y="11468100"/>
          <a:ext cx="2781299" cy="2368550"/>
          <a:chOff x="323850" y="10496550"/>
          <a:chExt cx="2828924" cy="1619250"/>
        </a:xfrm>
      </xdr:grpSpPr>
      <xdr:grpSp>
        <xdr:nvGrpSpPr>
          <xdr:cNvPr id="154" name="グループ化 153">
            <a:extLst>
              <a:ext uri="{FF2B5EF4-FFF2-40B4-BE49-F238E27FC236}">
                <a16:creationId xmlns:a16="http://schemas.microsoft.com/office/drawing/2014/main" id="{00000000-0008-0000-0500-00009A000000}"/>
              </a:ext>
            </a:extLst>
          </xdr:cNvPr>
          <xdr:cNvGrpSpPr/>
        </xdr:nvGrpSpPr>
        <xdr:grpSpPr>
          <a:xfrm>
            <a:off x="323850" y="10496550"/>
            <a:ext cx="2305050" cy="1619250"/>
            <a:chOff x="342900" y="10439400"/>
            <a:chExt cx="2305050" cy="1619250"/>
          </a:xfrm>
        </xdr:grpSpPr>
        <xdr:pic>
          <xdr:nvPicPr>
            <xdr:cNvPr id="156" name="図 155">
              <a:extLst>
                <a:ext uri="{FF2B5EF4-FFF2-40B4-BE49-F238E27FC236}">
                  <a16:creationId xmlns:a16="http://schemas.microsoft.com/office/drawing/2014/main" id="{00000000-0008-0000-0500-00009C000000}"/>
                </a:ext>
              </a:extLst>
            </xdr:cNvPr>
            <xdr:cNvPicPr/>
          </xdr:nvPicPr>
          <xdr:blipFill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409575" y="10706100"/>
              <a:ext cx="2238375" cy="1352550"/>
            </a:xfrm>
            <a:prstGeom prst="rect">
              <a:avLst/>
            </a:prstGeom>
            <a:noFill/>
            <a:ln>
              <a:solidFill>
                <a:schemeClr val="tx1"/>
              </a:solidFill>
            </a:ln>
          </xdr:spPr>
        </xdr:pic>
        <xdr:sp macro="" textlink="">
          <xdr:nvSpPr>
            <xdr:cNvPr id="157" name="テキスト ボックス 156">
              <a:extLst>
                <a:ext uri="{FF2B5EF4-FFF2-40B4-BE49-F238E27FC236}">
                  <a16:creationId xmlns:a16="http://schemas.microsoft.com/office/drawing/2014/main" id="{00000000-0008-0000-0500-00009D000000}"/>
                </a:ext>
              </a:extLst>
            </xdr:cNvPr>
            <xdr:cNvSpPr txBox="1"/>
          </xdr:nvSpPr>
          <xdr:spPr>
            <a:xfrm>
              <a:off x="342900" y="10439400"/>
              <a:ext cx="1685925" cy="31432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 anchorCtr="0"/>
            <a:lstStyle/>
            <a:p>
              <a:pPr algn="l"/>
              <a:r>
                <a:rPr kumimoji="1" lang="ja-JP" altLang="en-US" sz="1000"/>
                <a:t>＊ふりかえりシート</a:t>
              </a:r>
              <a:endParaRPr kumimoji="1" lang="en-US" altLang="ja-JP" sz="1000"/>
            </a:p>
          </xdr:txBody>
        </xdr:sp>
      </xdr:grpSp>
      <xdr:cxnSp macro="">
        <xdr:nvCxnSpPr>
          <xdr:cNvPr id="155" name="直線矢印コネクタ 154">
            <a:extLst>
              <a:ext uri="{FF2B5EF4-FFF2-40B4-BE49-F238E27FC236}">
                <a16:creationId xmlns:a16="http://schemas.microsoft.com/office/drawing/2014/main" id="{00000000-0008-0000-0500-00009B000000}"/>
              </a:ext>
            </a:extLst>
          </xdr:cNvPr>
          <xdr:cNvCxnSpPr/>
        </xdr:nvCxnSpPr>
        <xdr:spPr>
          <a:xfrm>
            <a:off x="2695575" y="11439525"/>
            <a:ext cx="457199" cy="0"/>
          </a:xfrm>
          <a:prstGeom prst="straightConnector1">
            <a:avLst/>
          </a:prstGeom>
          <a:ln w="38100">
            <a:solidFill>
              <a:srgbClr val="FF0000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5</xdr:col>
      <xdr:colOff>71769</xdr:colOff>
      <xdr:row>33</xdr:row>
      <xdr:rowOff>136706</xdr:rowOff>
    </xdr:from>
    <xdr:to>
      <xdr:col>11</xdr:col>
      <xdr:colOff>73024</xdr:colOff>
      <xdr:row>57</xdr:row>
      <xdr:rowOff>98425</xdr:rowOff>
    </xdr:to>
    <xdr:grpSp>
      <xdr:nvGrpSpPr>
        <xdr:cNvPr id="7" name="グループ化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GrpSpPr/>
      </xdr:nvGrpSpPr>
      <xdr:grpSpPr>
        <a:xfrm>
          <a:off x="3186444" y="7137581"/>
          <a:ext cx="4116055" cy="4076519"/>
          <a:chOff x="3088019" y="7185206"/>
          <a:chExt cx="4097005" cy="4152719"/>
        </a:xfrm>
      </xdr:grpSpPr>
      <xdr:grpSp>
        <xdr:nvGrpSpPr>
          <xdr:cNvPr id="125" name="グループ化 124">
            <a:extLst>
              <a:ext uri="{FF2B5EF4-FFF2-40B4-BE49-F238E27FC236}">
                <a16:creationId xmlns:a16="http://schemas.microsoft.com/office/drawing/2014/main" id="{00000000-0008-0000-0500-00007D000000}"/>
              </a:ext>
            </a:extLst>
          </xdr:cNvPr>
          <xdr:cNvGrpSpPr/>
        </xdr:nvGrpSpPr>
        <xdr:grpSpPr>
          <a:xfrm>
            <a:off x="3088019" y="7185206"/>
            <a:ext cx="4097005" cy="1669867"/>
            <a:chOff x="3086863" y="6086474"/>
            <a:chExt cx="4719773" cy="1638301"/>
          </a:xfrm>
        </xdr:grpSpPr>
        <xdr:sp macro="" textlink="">
          <xdr:nvSpPr>
            <xdr:cNvPr id="126" name="テキスト ボックス 125">
              <a:extLst>
                <a:ext uri="{FF2B5EF4-FFF2-40B4-BE49-F238E27FC236}">
                  <a16:creationId xmlns:a16="http://schemas.microsoft.com/office/drawing/2014/main" id="{00000000-0008-0000-0500-00007E000000}"/>
                </a:ext>
              </a:extLst>
            </xdr:cNvPr>
            <xdr:cNvSpPr txBox="1"/>
          </xdr:nvSpPr>
          <xdr:spPr>
            <a:xfrm>
              <a:off x="3114675" y="6638925"/>
              <a:ext cx="4691961" cy="108585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 anchorCtr="0"/>
            <a:lstStyle/>
            <a:p>
              <a:pPr algn="l"/>
              <a:r>
                <a:rPr kumimoji="1" lang="ja-JP" altLang="en-US" sz="1000" baseline="0"/>
                <a:t>◯目標設定シート、企画・５Ｗ設定シートを活用 </a:t>
              </a:r>
              <a:endParaRPr kumimoji="1" lang="en-US" altLang="ja-JP" sz="1000" baseline="0"/>
            </a:p>
            <a:p>
              <a:pPr marL="0" marR="0" indent="0" algn="l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kumimoji="1" lang="en-US" altLang="ja-JP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kumimoji="1" lang="ja-JP" altLang="ja-JP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・達成目標の設定</a:t>
              </a:r>
              <a:endParaRPr lang="ja-JP" altLang="ja-JP" sz="1000">
                <a:effectLst/>
              </a:endParaRPr>
            </a:p>
            <a:p>
              <a:pPr algn="l"/>
              <a:r>
                <a:rPr kumimoji="1" lang="ja-JP" altLang="en-US" sz="1000"/>
                <a:t> ・ターゲット　　・ターゲットが求めている価値（ニーズ）</a:t>
              </a:r>
              <a:endParaRPr kumimoji="1" lang="en-US" altLang="ja-JP" sz="1000"/>
            </a:p>
            <a:p>
              <a:pPr algn="l"/>
              <a:r>
                <a:rPr kumimoji="1" lang="ja-JP" altLang="en-US" sz="1000" baseline="0"/>
                <a:t> </a:t>
              </a:r>
              <a:r>
                <a:rPr kumimoji="1" lang="ja-JP" altLang="en-US" sz="1000"/>
                <a:t>・価値をどのように提供するのか　・取組の実施時期、実施場所</a:t>
              </a:r>
              <a:endParaRPr kumimoji="1" lang="en-US" altLang="ja-JP" sz="1000"/>
            </a:p>
            <a:p>
              <a:pPr algn="l"/>
              <a:r>
                <a:rPr kumimoji="1" lang="ja-JP" altLang="en-US" sz="1000"/>
                <a:t> ・情報の届け方（いつ、誰に、どのようにして）　　</a:t>
              </a:r>
              <a:endParaRPr kumimoji="1" lang="en-US" altLang="ja-JP" sz="1000"/>
            </a:p>
          </xdr:txBody>
        </xdr:sp>
        <xdr:sp macro="" textlink="">
          <xdr:nvSpPr>
            <xdr:cNvPr id="127" name="テキスト ボックス 126">
              <a:extLst>
                <a:ext uri="{FF2B5EF4-FFF2-40B4-BE49-F238E27FC236}">
                  <a16:creationId xmlns:a16="http://schemas.microsoft.com/office/drawing/2014/main" id="{00000000-0008-0000-0500-00007F000000}"/>
                </a:ext>
              </a:extLst>
            </xdr:cNvPr>
            <xdr:cNvSpPr txBox="1"/>
          </xdr:nvSpPr>
          <xdr:spPr>
            <a:xfrm>
              <a:off x="3086863" y="6092524"/>
              <a:ext cx="4384504" cy="590550"/>
            </a:xfrm>
            <a:prstGeom prst="rect">
              <a:avLst/>
            </a:prstGeom>
            <a:solidFill>
              <a:srgbClr val="66FF66"/>
            </a:solidFill>
            <a:ln w="22225" cmpd="sng">
              <a:solidFill>
                <a:srgbClr val="0070C0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 anchorCtr="0"/>
            <a:lstStyle/>
            <a:p>
              <a:pPr algn="ctr"/>
              <a:r>
                <a:rPr kumimoji="1" lang="ja-JP" altLang="en-US" sz="2800" b="1"/>
                <a:t>取組を決定</a:t>
              </a:r>
              <a:endParaRPr kumimoji="1" lang="en-US" altLang="ja-JP" sz="2800" b="1"/>
            </a:p>
          </xdr:txBody>
        </xdr:sp>
        <xdr:sp macro="" textlink="">
          <xdr:nvSpPr>
            <xdr:cNvPr id="128" name="正方形/長方形 127">
              <a:extLst>
                <a:ext uri="{FF2B5EF4-FFF2-40B4-BE49-F238E27FC236}">
                  <a16:creationId xmlns:a16="http://schemas.microsoft.com/office/drawing/2014/main" id="{00000000-0008-0000-0500-000080000000}"/>
                </a:ext>
              </a:extLst>
            </xdr:cNvPr>
            <xdr:cNvSpPr/>
          </xdr:nvSpPr>
          <xdr:spPr>
            <a:xfrm>
              <a:off x="3095625" y="6086474"/>
              <a:ext cx="4394030" cy="1609725"/>
            </a:xfrm>
            <a:prstGeom prst="rect">
              <a:avLst/>
            </a:prstGeom>
            <a:noFill/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  <xdr:grpSp>
        <xdr:nvGrpSpPr>
          <xdr:cNvPr id="137" name="グループ化 136">
            <a:extLst>
              <a:ext uri="{FF2B5EF4-FFF2-40B4-BE49-F238E27FC236}">
                <a16:creationId xmlns:a16="http://schemas.microsoft.com/office/drawing/2014/main" id="{00000000-0008-0000-0500-000089000000}"/>
              </a:ext>
            </a:extLst>
          </xdr:cNvPr>
          <xdr:cNvGrpSpPr/>
        </xdr:nvGrpSpPr>
        <xdr:grpSpPr>
          <a:xfrm>
            <a:off x="3098799" y="9502775"/>
            <a:ext cx="3819525" cy="1835150"/>
            <a:chOff x="3067050" y="8010525"/>
            <a:chExt cx="4010025" cy="1800225"/>
          </a:xfrm>
        </xdr:grpSpPr>
        <xdr:grpSp>
          <xdr:nvGrpSpPr>
            <xdr:cNvPr id="138" name="グループ化 137">
              <a:extLst>
                <a:ext uri="{FF2B5EF4-FFF2-40B4-BE49-F238E27FC236}">
                  <a16:creationId xmlns:a16="http://schemas.microsoft.com/office/drawing/2014/main" id="{00000000-0008-0000-0500-00008A000000}"/>
                </a:ext>
              </a:extLst>
            </xdr:cNvPr>
            <xdr:cNvGrpSpPr/>
          </xdr:nvGrpSpPr>
          <xdr:grpSpPr>
            <a:xfrm>
              <a:off x="3067050" y="8010525"/>
              <a:ext cx="4010025" cy="1800225"/>
              <a:chOff x="3095625" y="6076950"/>
              <a:chExt cx="4010025" cy="1800225"/>
            </a:xfrm>
          </xdr:grpSpPr>
          <xdr:sp macro="" textlink="">
            <xdr:nvSpPr>
              <xdr:cNvPr id="140" name="テキスト ボックス 139">
                <a:extLst>
                  <a:ext uri="{FF2B5EF4-FFF2-40B4-BE49-F238E27FC236}">
                    <a16:creationId xmlns:a16="http://schemas.microsoft.com/office/drawing/2014/main" id="{00000000-0008-0000-0500-00008C000000}"/>
                  </a:ext>
                </a:extLst>
              </xdr:cNvPr>
              <xdr:cNvSpPr txBox="1"/>
            </xdr:nvSpPr>
            <xdr:spPr>
              <a:xfrm>
                <a:off x="3114675" y="6944762"/>
                <a:ext cx="3990975" cy="932413"/>
              </a:xfrm>
              <a:prstGeom prst="rect">
                <a:avLst/>
              </a:prstGeom>
              <a:noFill/>
              <a:ln w="9525" cmpd="sng">
                <a:solidFill>
                  <a:schemeClr val="tx2"/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ctr" anchorCtr="0"/>
              <a:lstStyle/>
              <a:p>
                <a:pPr algn="l"/>
                <a:r>
                  <a:rPr kumimoji="1" lang="ja-JP" altLang="en-US" sz="1000"/>
                  <a:t>①ターゲットへ事前と事後に情報を届ける</a:t>
                </a:r>
                <a:endParaRPr kumimoji="1" lang="en-US" altLang="ja-JP" sz="1000"/>
              </a:p>
              <a:p>
                <a:pPr algn="l"/>
                <a:r>
                  <a:rPr kumimoji="1" lang="ja-JP" altLang="en-US" sz="1000" baseline="0"/>
                  <a:t>②取組を通してターゲットへ求めている価値を提供</a:t>
                </a:r>
                <a:endParaRPr kumimoji="1" lang="en-US" altLang="ja-JP" sz="1000" baseline="0"/>
              </a:p>
              <a:p>
                <a:pPr algn="l"/>
                <a:r>
                  <a:rPr kumimoji="1" lang="ja-JP" altLang="en-US" sz="1000" baseline="0"/>
                  <a:t>③取組中のターゲットの反応を見る</a:t>
                </a:r>
                <a:endParaRPr kumimoji="1" lang="en-US" altLang="ja-JP" sz="1000" baseline="0"/>
              </a:p>
              <a:p>
                <a:pPr algn="l"/>
                <a:r>
                  <a:rPr kumimoji="1" lang="ja-JP" altLang="en-US" sz="1000" baseline="0"/>
                  <a:t>④取組後に実行メンバーより意見集約</a:t>
                </a:r>
                <a:endParaRPr kumimoji="1" lang="en-US" altLang="ja-JP" sz="1000"/>
              </a:p>
            </xdr:txBody>
          </xdr:sp>
          <xdr:sp macro="" textlink="">
            <xdr:nvSpPr>
              <xdr:cNvPr id="141" name="テキスト ボックス 140">
                <a:extLst>
                  <a:ext uri="{FF2B5EF4-FFF2-40B4-BE49-F238E27FC236}">
                    <a16:creationId xmlns:a16="http://schemas.microsoft.com/office/drawing/2014/main" id="{00000000-0008-0000-0500-00008D000000}"/>
                  </a:ext>
                </a:extLst>
              </xdr:cNvPr>
              <xdr:cNvSpPr txBox="1"/>
            </xdr:nvSpPr>
            <xdr:spPr>
              <a:xfrm>
                <a:off x="3105150" y="6076950"/>
                <a:ext cx="4000500" cy="590550"/>
              </a:xfrm>
              <a:prstGeom prst="rect">
                <a:avLst/>
              </a:prstGeom>
              <a:solidFill>
                <a:srgbClr val="66FF66"/>
              </a:solidFill>
              <a:ln w="9525" cmpd="sng">
                <a:solidFill>
                  <a:schemeClr val="tx2"/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ctr" anchorCtr="0"/>
              <a:lstStyle/>
              <a:p>
                <a:pPr algn="ctr"/>
                <a:r>
                  <a:rPr kumimoji="1" lang="ja-JP" altLang="en-US" sz="2800" b="1"/>
                  <a:t>取組を実行</a:t>
                </a:r>
                <a:endParaRPr kumimoji="1" lang="en-US" altLang="ja-JP" sz="2800" b="1"/>
              </a:p>
            </xdr:txBody>
          </xdr:sp>
          <xdr:sp macro="" textlink="">
            <xdr:nvSpPr>
              <xdr:cNvPr id="142" name="正方形/長方形 141">
                <a:extLst>
                  <a:ext uri="{FF2B5EF4-FFF2-40B4-BE49-F238E27FC236}">
                    <a16:creationId xmlns:a16="http://schemas.microsoft.com/office/drawing/2014/main" id="{00000000-0008-0000-0500-00008E000000}"/>
                  </a:ext>
                </a:extLst>
              </xdr:cNvPr>
              <xdr:cNvSpPr/>
            </xdr:nvSpPr>
            <xdr:spPr>
              <a:xfrm>
                <a:off x="3095625" y="6086475"/>
                <a:ext cx="4010025" cy="1752600"/>
              </a:xfrm>
              <a:prstGeom prst="rect">
                <a:avLst/>
              </a:prstGeom>
              <a:noFill/>
              <a:ln>
                <a:solidFill>
                  <a:schemeClr val="tx2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/>
              </a:p>
            </xdr:txBody>
          </xdr:sp>
        </xdr:grpSp>
        <xdr:sp macro="" textlink="">
          <xdr:nvSpPr>
            <xdr:cNvPr id="139" name="テキスト ボックス 138">
              <a:extLst>
                <a:ext uri="{FF2B5EF4-FFF2-40B4-BE49-F238E27FC236}">
                  <a16:creationId xmlns:a16="http://schemas.microsoft.com/office/drawing/2014/main" id="{00000000-0008-0000-0500-00008B000000}"/>
                </a:ext>
              </a:extLst>
            </xdr:cNvPr>
            <xdr:cNvSpPr txBox="1"/>
          </xdr:nvSpPr>
          <xdr:spPr>
            <a:xfrm>
              <a:off x="3067050" y="8601075"/>
              <a:ext cx="4000500" cy="296030"/>
            </a:xfrm>
            <a:prstGeom prst="rect">
              <a:avLst/>
            </a:prstGeom>
            <a:solidFill>
              <a:sysClr val="window" lastClr="FFFFFF"/>
            </a:solidFill>
            <a:ln w="25400" cmpd="sng">
              <a:solidFill>
                <a:schemeClr val="tx2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 anchorCtr="0"/>
            <a:lstStyle/>
            <a:p>
              <a:pPr algn="ctr"/>
              <a:r>
                <a:rPr kumimoji="1" lang="ja-JP" altLang="en-US" sz="1100" b="1"/>
                <a:t>実行班（各行事・取組の実行メンバー）</a:t>
              </a:r>
            </a:p>
          </xdr:txBody>
        </xdr:sp>
      </xdr:grpSp>
      <xdr:pic>
        <xdr:nvPicPr>
          <xdr:cNvPr id="2" name="図 1">
            <a:extLst>
              <a:ext uri="{FF2B5EF4-FFF2-40B4-BE49-F238E27FC236}">
                <a16:creationId xmlns:a16="http://schemas.microsoft.com/office/drawing/2014/main" id="{00000000-0008-0000-0500-000002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3800475" y="8994775"/>
            <a:ext cx="2438104" cy="347756"/>
          </a:xfrm>
          <a:prstGeom prst="rect">
            <a:avLst/>
          </a:prstGeom>
        </xdr:spPr>
      </xdr:pic>
    </xdr:grpSp>
    <xdr:clientData/>
  </xdr:twoCellAnchor>
  <xdr:twoCellAnchor editAs="oneCell">
    <xdr:from>
      <xdr:col>5</xdr:col>
      <xdr:colOff>663575</xdr:colOff>
      <xdr:row>58</xdr:row>
      <xdr:rowOff>66675</xdr:rowOff>
    </xdr:from>
    <xdr:to>
      <xdr:col>9</xdr:col>
      <xdr:colOff>371179</xdr:colOff>
      <xdr:row>59</xdr:row>
      <xdr:rowOff>236631</xdr:rowOff>
    </xdr:to>
    <xdr:pic>
      <xdr:nvPicPr>
        <xdr:cNvPr id="55" name="図 54">
          <a:extLst>
            <a:ext uri="{FF2B5EF4-FFF2-40B4-BE49-F238E27FC236}">
              <a16:creationId xmlns:a16="http://schemas.microsoft.com/office/drawing/2014/main" id="{00000000-0008-0000-0500-00003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759200" y="11512550"/>
          <a:ext cx="2438104" cy="344581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67</xdr:row>
      <xdr:rowOff>158749</xdr:rowOff>
    </xdr:from>
    <xdr:to>
      <xdr:col>8</xdr:col>
      <xdr:colOff>454025</xdr:colOff>
      <xdr:row>76</xdr:row>
      <xdr:rowOff>63500</xdr:rowOff>
    </xdr:to>
    <xdr:grpSp>
      <xdr:nvGrpSpPr>
        <xdr:cNvPr id="59" name="グループ化 58">
          <a:extLst>
            <a:ext uri="{FF2B5EF4-FFF2-40B4-BE49-F238E27FC236}">
              <a16:creationId xmlns:a16="http://schemas.microsoft.com/office/drawing/2014/main" id="{00000000-0008-0000-0500-00003B000000}"/>
            </a:ext>
          </a:extLst>
        </xdr:cNvPr>
        <xdr:cNvGrpSpPr/>
      </xdr:nvGrpSpPr>
      <xdr:grpSpPr>
        <a:xfrm>
          <a:off x="63500" y="14074774"/>
          <a:ext cx="5562600" cy="1447801"/>
          <a:chOff x="15875" y="15874"/>
          <a:chExt cx="5534025" cy="1301751"/>
        </a:xfrm>
      </xdr:grpSpPr>
      <xdr:sp macro="" textlink="">
        <xdr:nvSpPr>
          <xdr:cNvPr id="60" name="テキスト ボックス 7">
            <a:extLst>
              <a:ext uri="{FF2B5EF4-FFF2-40B4-BE49-F238E27FC236}">
                <a16:creationId xmlns:a16="http://schemas.microsoft.com/office/drawing/2014/main" id="{00000000-0008-0000-0500-00003C000000}"/>
              </a:ext>
            </a:extLst>
          </xdr:cNvPr>
          <xdr:cNvSpPr txBox="1"/>
        </xdr:nvSpPr>
        <xdr:spPr>
          <a:xfrm>
            <a:off x="79375" y="79374"/>
            <a:ext cx="5470525" cy="1238251"/>
          </a:xfrm>
          <a:prstGeom prst="rect">
            <a:avLst/>
          </a:prstGeom>
          <a:noFill/>
          <a:ln w="9525" cmpd="sng">
            <a:noFill/>
          </a:ln>
          <a:effectLst/>
        </xdr:spPr>
        <xdr:txBody>
          <a:bodyPr wrap="square" rtlCol="0" anchor="ctr" anchorCtr="0">
            <a:noAutofit/>
          </a:bodyPr>
          <a:lstStyle/>
          <a:p>
            <a:pPr algn="l">
              <a:spcAft>
                <a:spcPts val="0"/>
              </a:spcAft>
            </a:pPr>
            <a:r>
              <a:rPr lang="ja-JP" sz="1050" kern="100">
                <a:effectLst/>
                <a:latin typeface="Century" panose="02040604050505020304" pitchFamily="18" charset="0"/>
                <a:ea typeface="ＭＳ 明朝" panose="02020609040205080304" pitchFamily="17" charset="-128"/>
                <a:cs typeface="ＭＳ 明朝" panose="02020609040205080304" pitchFamily="17" charset="-128"/>
              </a:rPr>
              <a:t>①協議機関で取組を決定（目標設定シート、企画・</a:t>
            </a:r>
            <a:r>
              <a:rPr lang="en-US" sz="1050" kern="100">
                <a:effectLst/>
                <a:latin typeface="Century" panose="02040604050505020304" pitchFamily="18" charset="0"/>
                <a:ea typeface="ＭＳ 明朝" panose="02020609040205080304" pitchFamily="17" charset="-128"/>
                <a:cs typeface="ＭＳ 明朝" panose="02020609040205080304" pitchFamily="17" charset="-128"/>
              </a:rPr>
              <a:t>5W</a:t>
            </a:r>
            <a:r>
              <a:rPr lang="ja-JP" sz="1050" kern="100">
                <a:effectLst/>
                <a:latin typeface="Century" panose="02040604050505020304" pitchFamily="18" charset="0"/>
                <a:ea typeface="ＭＳ 明朝" panose="02020609040205080304" pitchFamily="17" charset="-128"/>
                <a:cs typeface="ＭＳ 明朝" panose="02020609040205080304" pitchFamily="17" charset="-128"/>
              </a:rPr>
              <a:t>シートを活用）</a:t>
            </a:r>
            <a:endParaRPr lang="ja-JP" sz="105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endParaRPr>
          </a:p>
          <a:p>
            <a:pPr algn="l">
              <a:spcAft>
                <a:spcPts val="0"/>
              </a:spcAft>
            </a:pPr>
            <a:r>
              <a:rPr lang="ja-JP" sz="1050" kern="100">
                <a:effectLst/>
                <a:latin typeface="Century" panose="02040604050505020304" pitchFamily="18" charset="0"/>
                <a:ea typeface="ＭＳ 明朝" panose="02020609040205080304" pitchFamily="17" charset="-128"/>
                <a:cs typeface="ＭＳ 明朝" panose="02020609040205080304" pitchFamily="17" charset="-128"/>
              </a:rPr>
              <a:t>　分析班が住民ニーズ分析 ⇒ 企画班が企画立案 ⇒協議機関で決定</a:t>
            </a:r>
            <a:endParaRPr lang="ja-JP" sz="105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endParaRPr>
          </a:p>
          <a:p>
            <a:pPr algn="l">
              <a:spcAft>
                <a:spcPts val="0"/>
              </a:spcAft>
            </a:pPr>
            <a:r>
              <a:rPr lang="ja-JP" sz="1050" kern="100">
                <a:effectLst/>
                <a:latin typeface="Century" panose="02040604050505020304" pitchFamily="18" charset="0"/>
                <a:ea typeface="ＭＳ 明朝" panose="02020609040205080304" pitchFamily="17" charset="-128"/>
                <a:cs typeface="ＭＳ 明朝" panose="02020609040205080304" pitchFamily="17" charset="-128"/>
              </a:rPr>
              <a:t>②実行班が取組を実行</a:t>
            </a:r>
            <a:endParaRPr lang="en-US" altLang="ja-JP" sz="105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ＭＳ 明朝" panose="02020609040205080304" pitchFamily="17" charset="-128"/>
            </a:endParaRPr>
          </a:p>
          <a:p>
            <a:pPr algn="l">
              <a:spcAft>
                <a:spcPts val="0"/>
              </a:spcAft>
            </a:pPr>
            <a:r>
              <a:rPr lang="ja-JP" sz="1050" kern="100">
                <a:effectLst/>
                <a:latin typeface="Century" panose="02040604050505020304" pitchFamily="18" charset="0"/>
                <a:ea typeface="ＭＳ 明朝" panose="02020609040205080304" pitchFamily="17" charset="-128"/>
                <a:cs typeface="ＭＳ 明朝" panose="02020609040205080304" pitchFamily="17" charset="-128"/>
              </a:rPr>
              <a:t>③協議機関、実行班からの代表で成るふりかえり班で、効果検証</a:t>
            </a:r>
            <a:endParaRPr lang="ja-JP" sz="105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endParaRPr>
          </a:p>
          <a:p>
            <a:pPr algn="l">
              <a:spcAft>
                <a:spcPts val="0"/>
              </a:spcAft>
            </a:pPr>
            <a:r>
              <a:rPr lang="en-US" sz="1050" kern="100">
                <a:effectLst/>
                <a:latin typeface="ＭＳ 明朝" panose="02020609040205080304" pitchFamily="17" charset="-128"/>
                <a:ea typeface="ＭＳ 明朝" panose="02020609040205080304" pitchFamily="17" charset="-128"/>
                <a:cs typeface="ＭＳ 明朝" panose="02020609040205080304" pitchFamily="17" charset="-128"/>
              </a:rPr>
              <a:t>④</a:t>
            </a:r>
            <a:r>
              <a:rPr lang="ja-JP" sz="1050" kern="100">
                <a:effectLst/>
                <a:latin typeface="Century" panose="02040604050505020304" pitchFamily="18" charset="0"/>
                <a:ea typeface="ＭＳ 明朝" panose="02020609040205080304" pitchFamily="17" charset="-128"/>
                <a:cs typeface="ＭＳ 明朝" panose="02020609040205080304" pitchFamily="17" charset="-128"/>
              </a:rPr>
              <a:t>ふりかえり班から協議機関へフィードバックし、次回へ活かしていく</a:t>
            </a:r>
            <a:endParaRPr lang="ja-JP" sz="105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endParaRPr>
          </a:p>
        </xdr:txBody>
      </xdr:sp>
      <xdr:sp macro="" textlink="">
        <xdr:nvSpPr>
          <xdr:cNvPr id="61" name="テキスト ボックス 7">
            <a:extLst>
              <a:ext uri="{FF2B5EF4-FFF2-40B4-BE49-F238E27FC236}">
                <a16:creationId xmlns:a16="http://schemas.microsoft.com/office/drawing/2014/main" id="{00000000-0008-0000-0500-00003D000000}"/>
              </a:ext>
            </a:extLst>
          </xdr:cNvPr>
          <xdr:cNvSpPr txBox="1"/>
        </xdr:nvSpPr>
        <xdr:spPr>
          <a:xfrm>
            <a:off x="15875" y="15874"/>
            <a:ext cx="1857375" cy="301625"/>
          </a:xfrm>
          <a:prstGeom prst="rect">
            <a:avLst/>
          </a:prstGeom>
          <a:noFill/>
          <a:ln w="9525" cmpd="sng">
            <a:noFill/>
          </a:ln>
          <a:effectLst/>
        </xdr:spPr>
        <xdr:txBody>
          <a:bodyPr wrap="square" rtlCol="0" anchor="ctr" anchorCtr="0">
            <a:noAutofit/>
          </a:bodyPr>
          <a:lstStyle/>
          <a:p>
            <a:pPr algn="l">
              <a:spcAft>
                <a:spcPts val="0"/>
              </a:spcAft>
            </a:pPr>
            <a:r>
              <a:rPr lang="ja-JP" sz="1050" kern="100">
                <a:effectLst/>
                <a:latin typeface="Century" panose="02040604050505020304" pitchFamily="18" charset="0"/>
                <a:ea typeface="ＭＳ 明朝" panose="02020609040205080304" pitchFamily="17" charset="-128"/>
                <a:cs typeface="ＭＳ 明朝" panose="02020609040205080304" pitchFamily="17" charset="-128"/>
              </a:rPr>
              <a:t>〇取組の流れ</a:t>
            </a:r>
            <a:endParaRPr lang="ja-JP" sz="105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endParaRPr>
          </a:p>
        </xdr:txBody>
      </xdr:sp>
    </xdr:grpSp>
    <xdr:clientData/>
  </xdr:twoCellAnchor>
  <xdr:twoCellAnchor>
    <xdr:from>
      <xdr:col>7</xdr:col>
      <xdr:colOff>619125</xdr:colOff>
      <xdr:row>67</xdr:row>
      <xdr:rowOff>127000</xdr:rowOff>
    </xdr:from>
    <xdr:to>
      <xdr:col>12</xdr:col>
      <xdr:colOff>428625</xdr:colOff>
      <xdr:row>75</xdr:row>
      <xdr:rowOff>73024</xdr:rowOff>
    </xdr:to>
    <xdr:grpSp>
      <xdr:nvGrpSpPr>
        <xdr:cNvPr id="3" name="グループ化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pSpPr/>
      </xdr:nvGrpSpPr>
      <xdr:grpSpPr>
        <a:xfrm>
          <a:off x="5105400" y="14043025"/>
          <a:ext cx="3238500" cy="1317624"/>
          <a:chOff x="5429250" y="14303375"/>
          <a:chExt cx="3222625" cy="1185190"/>
        </a:xfrm>
      </xdr:grpSpPr>
      <xdr:sp macro="" textlink="">
        <xdr:nvSpPr>
          <xdr:cNvPr id="58" name="テキスト ボックス 7">
            <a:extLst>
              <a:ext uri="{FF2B5EF4-FFF2-40B4-BE49-F238E27FC236}">
                <a16:creationId xmlns:a16="http://schemas.microsoft.com/office/drawing/2014/main" id="{00000000-0008-0000-0500-00003A000000}"/>
              </a:ext>
            </a:extLst>
          </xdr:cNvPr>
          <xdr:cNvSpPr txBox="1"/>
        </xdr:nvSpPr>
        <xdr:spPr>
          <a:xfrm>
            <a:off x="5553075" y="14936115"/>
            <a:ext cx="2675890" cy="552450"/>
          </a:xfrm>
          <a:prstGeom prst="rect">
            <a:avLst/>
          </a:prstGeom>
          <a:noFill/>
          <a:ln w="9525" cmpd="sng">
            <a:noFill/>
          </a:ln>
          <a:effectLst/>
        </xdr:spPr>
        <xdr:txBody>
          <a:bodyPr wrap="square" rtlCol="0" anchor="ctr" anchorCtr="0">
            <a:noAutofit/>
          </a:bodyPr>
          <a:lstStyle/>
          <a:p>
            <a:pPr>
              <a:spcAft>
                <a:spcPts val="0"/>
              </a:spcAft>
            </a:pPr>
            <a:r>
              <a:rPr lang="ja-JP" sz="1050">
                <a:solidFill>
                  <a:srgbClr val="000000"/>
                </a:solidFill>
                <a:effectLst/>
                <a:latin typeface="Century" panose="02040604050505020304" pitchFamily="18" charset="0"/>
                <a:ea typeface="ＭＳ 明朝" panose="02020609040205080304" pitchFamily="17" charset="-128"/>
                <a:cs typeface="Times New Roman" panose="02020603050405020304" pitchFamily="18" charset="0"/>
              </a:rPr>
              <a:t>⇒</a:t>
            </a:r>
            <a:r>
              <a:rPr lang="en-US" altLang="ja-JP" sz="1050">
                <a:solidFill>
                  <a:srgbClr val="000000"/>
                </a:solidFill>
                <a:effectLst/>
                <a:latin typeface="Century" panose="02040604050505020304" pitchFamily="18" charset="0"/>
                <a:ea typeface="ＭＳ 明朝" panose="02020609040205080304" pitchFamily="17" charset="-128"/>
                <a:cs typeface="Times New Roman" panose="02020603050405020304" pitchFamily="18" charset="0"/>
              </a:rPr>
              <a:t> </a:t>
            </a:r>
            <a:r>
              <a:rPr lang="ja-JP" altLang="en-US" sz="1050">
                <a:solidFill>
                  <a:srgbClr val="000000"/>
                </a:solidFill>
                <a:effectLst/>
                <a:latin typeface="Century" panose="02040604050505020304" pitchFamily="18" charset="0"/>
                <a:ea typeface="ＭＳ 明朝" panose="02020609040205080304" pitchFamily="17" charset="-128"/>
                <a:cs typeface="Times New Roman" panose="02020603050405020304" pitchFamily="18" charset="0"/>
              </a:rPr>
              <a:t>①</a:t>
            </a:r>
            <a:r>
              <a:rPr lang="ja-JP" sz="1050">
                <a:solidFill>
                  <a:srgbClr val="000000"/>
                </a:solidFill>
                <a:effectLst/>
                <a:latin typeface="Century" panose="02040604050505020304" pitchFamily="18" charset="0"/>
                <a:ea typeface="ＭＳ 明朝" panose="02020609040205080304" pitchFamily="17" charset="-128"/>
                <a:cs typeface="Times New Roman" panose="02020603050405020304" pitchFamily="18" charset="0"/>
              </a:rPr>
              <a:t>から</a:t>
            </a:r>
            <a:r>
              <a:rPr lang="ja-JP" altLang="en-US" sz="1050">
                <a:solidFill>
                  <a:srgbClr val="000000"/>
                </a:solidFill>
                <a:effectLst/>
                <a:latin typeface="Century" panose="02040604050505020304" pitchFamily="18" charset="0"/>
                <a:ea typeface="ＭＳ 明朝" panose="02020609040205080304" pitchFamily="17" charset="-128"/>
                <a:cs typeface="Times New Roman" panose="02020603050405020304" pitchFamily="18" charset="0"/>
              </a:rPr>
              <a:t>③</a:t>
            </a:r>
            <a:r>
              <a:rPr lang="ja-JP" sz="1050">
                <a:solidFill>
                  <a:srgbClr val="000000"/>
                </a:solidFill>
                <a:effectLst/>
                <a:latin typeface="Century" panose="02040604050505020304" pitchFamily="18" charset="0"/>
                <a:ea typeface="ＭＳ 明朝" panose="02020609040205080304" pitchFamily="17" charset="-128"/>
                <a:cs typeface="Times New Roman" panose="02020603050405020304" pitchFamily="18" charset="0"/>
              </a:rPr>
              <a:t>の順で探す</a:t>
            </a:r>
            <a:endParaRPr lang="ja-JP" sz="120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ＭＳ Ｐゴシック" panose="020B0600070205080204" pitchFamily="50" charset="-128"/>
            </a:endParaRPr>
          </a:p>
        </xdr:txBody>
      </xdr:sp>
      <xdr:sp macro="" textlink="">
        <xdr:nvSpPr>
          <xdr:cNvPr id="62" name="テキスト ボックス 7">
            <a:extLst>
              <a:ext uri="{FF2B5EF4-FFF2-40B4-BE49-F238E27FC236}">
                <a16:creationId xmlns:a16="http://schemas.microsoft.com/office/drawing/2014/main" id="{00000000-0008-0000-0500-00003E000000}"/>
              </a:ext>
            </a:extLst>
          </xdr:cNvPr>
          <xdr:cNvSpPr txBox="1"/>
        </xdr:nvSpPr>
        <xdr:spPr>
          <a:xfrm>
            <a:off x="5429250" y="14303375"/>
            <a:ext cx="3222625" cy="349250"/>
          </a:xfrm>
          <a:prstGeom prst="rect">
            <a:avLst/>
          </a:prstGeom>
          <a:noFill/>
          <a:ln w="9525" cmpd="sng">
            <a:noFill/>
          </a:ln>
          <a:effectLst/>
        </xdr:spPr>
        <xdr:txBody>
          <a:bodyPr wrap="square" rtlCol="0" anchor="ctr" anchorCtr="0">
            <a:noAutofit/>
          </a:bodyPr>
          <a:lstStyle/>
          <a:p>
            <a:pPr algn="l">
              <a:spcAft>
                <a:spcPts val="0"/>
              </a:spcAft>
            </a:pPr>
            <a:r>
              <a:rPr lang="ja-JP" sz="1050" kern="100">
                <a:effectLst/>
                <a:latin typeface="Century" panose="02040604050505020304" pitchFamily="18" charset="0"/>
                <a:ea typeface="ＭＳ 明朝" panose="02020609040205080304" pitchFamily="17" charset="-128"/>
                <a:cs typeface="ＭＳ 明朝" panose="02020609040205080304" pitchFamily="17" charset="-128"/>
              </a:rPr>
              <a:t>〇</a:t>
            </a:r>
            <a:r>
              <a:rPr lang="ja-JP" altLang="en-US" sz="1050" kern="100">
                <a:effectLst/>
                <a:latin typeface="Century" panose="02040604050505020304" pitchFamily="18" charset="0"/>
                <a:ea typeface="ＭＳ 明朝" panose="02020609040205080304" pitchFamily="17" charset="-128"/>
                <a:cs typeface="ＭＳ 明朝" panose="02020609040205080304" pitchFamily="17" charset="-128"/>
              </a:rPr>
              <a:t>人材が足りない場合、どう集めるか</a:t>
            </a:r>
            <a:endParaRPr lang="ja-JP" sz="105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endParaRPr>
          </a:p>
        </xdr:txBody>
      </xdr:sp>
    </xdr:grpSp>
    <xdr:clientData/>
  </xdr:twoCellAnchor>
  <xdr:twoCellAnchor>
    <xdr:from>
      <xdr:col>9</xdr:col>
      <xdr:colOff>508000</xdr:colOff>
      <xdr:row>26</xdr:row>
      <xdr:rowOff>111125</xdr:rowOff>
    </xdr:from>
    <xdr:to>
      <xdr:col>13</xdr:col>
      <xdr:colOff>500153</xdr:colOff>
      <xdr:row>28</xdr:row>
      <xdr:rowOff>96300</xdr:rowOff>
    </xdr:to>
    <xdr:sp macro="" textlink="">
      <xdr:nvSpPr>
        <xdr:cNvPr id="67" name="テキスト ボックス 66">
          <a:extLst>
            <a:ext uri="{FF2B5EF4-FFF2-40B4-BE49-F238E27FC236}">
              <a16:creationId xmlns:a16="http://schemas.microsoft.com/office/drawing/2014/main" id="{00000000-0008-0000-0500-000043000000}"/>
            </a:ext>
          </a:extLst>
        </xdr:cNvPr>
        <xdr:cNvSpPr txBox="1"/>
      </xdr:nvSpPr>
      <xdr:spPr>
        <a:xfrm>
          <a:off x="6334125" y="5969000"/>
          <a:ext cx="2722653" cy="334425"/>
        </a:xfrm>
        <a:prstGeom prst="rect">
          <a:avLst/>
        </a:prstGeom>
        <a:solidFill>
          <a:sysClr val="window" lastClr="FFFFFF"/>
        </a:solidFill>
        <a:ln w="1905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ja-JP" altLang="en-US" sz="1100" b="1"/>
            <a:t>役員</a:t>
          </a:r>
        </a:p>
      </xdr:txBody>
    </xdr:sp>
    <xdr:clientData/>
  </xdr:twoCellAnchor>
  <xdr:twoCellAnchor>
    <xdr:from>
      <xdr:col>8</xdr:col>
      <xdr:colOff>31750</xdr:colOff>
      <xdr:row>68</xdr:row>
      <xdr:rowOff>15875</xdr:rowOff>
    </xdr:from>
    <xdr:to>
      <xdr:col>15</xdr:col>
      <xdr:colOff>31750</xdr:colOff>
      <xdr:row>74</xdr:row>
      <xdr:rowOff>29210</xdr:rowOff>
    </xdr:to>
    <xdr:sp macro="" textlink="">
      <xdr:nvSpPr>
        <xdr:cNvPr id="69" name="テキスト ボックス 7">
          <a:extLst>
            <a:ext uri="{FF2B5EF4-FFF2-40B4-BE49-F238E27FC236}">
              <a16:creationId xmlns:a16="http://schemas.microsoft.com/office/drawing/2014/main" id="{00000000-0008-0000-0500-000045000000}"/>
            </a:ext>
          </a:extLst>
        </xdr:cNvPr>
        <xdr:cNvSpPr txBox="1"/>
      </xdr:nvSpPr>
      <xdr:spPr>
        <a:xfrm>
          <a:off x="5175250" y="14303375"/>
          <a:ext cx="4778375" cy="1061085"/>
        </a:xfrm>
        <a:prstGeom prst="rect">
          <a:avLst/>
        </a:prstGeom>
        <a:noFill/>
        <a:ln w="9525" cmpd="sng">
          <a:noFill/>
        </a:ln>
        <a:effectLst/>
      </xdr:spPr>
      <xdr:txBody>
        <a:bodyPr wrap="square" rtlCol="0" anchor="ctr" anchorCtr="0">
          <a:noAutofit/>
        </a:bodyPr>
        <a:lstStyle/>
        <a:p>
          <a:pPr>
            <a:spcAft>
              <a:spcPts val="0"/>
            </a:spcAft>
          </a:pPr>
          <a:r>
            <a:rPr lang="ja-JP" sz="1050">
              <a:effectLst/>
              <a:latin typeface="Century" panose="02040604050505020304" pitchFamily="18" charset="0"/>
              <a:ea typeface="ＭＳ 明朝" panose="02020609040205080304" pitchFamily="17" charset="-128"/>
              <a:cs typeface="ＭＳ 明朝" panose="02020609040205080304" pitchFamily="17" charset="-128"/>
            </a:rPr>
            <a:t>①地域に詳しい人（班長など）から紹介</a:t>
          </a:r>
          <a:endParaRPr lang="ja-JP" sz="1200"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ＭＳ Ｐゴシック" panose="020B0600070205080204" pitchFamily="50" charset="-128"/>
          </a:endParaRPr>
        </a:p>
        <a:p>
          <a:pPr>
            <a:spcAft>
              <a:spcPts val="0"/>
            </a:spcAft>
          </a:pPr>
          <a:r>
            <a:rPr lang="ja-JP" sz="105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②地元の企業（自治会加入店舗）で協力してくれそうな方を探す</a:t>
          </a:r>
          <a:endParaRPr lang="ja-JP" sz="1200"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ＭＳ Ｐゴシック" panose="020B0600070205080204" pitchFamily="50" charset="-128"/>
          </a:endParaRPr>
        </a:p>
        <a:p>
          <a:pPr>
            <a:spcAft>
              <a:spcPts val="0"/>
            </a:spcAft>
          </a:pPr>
          <a:r>
            <a:rPr lang="ja-JP" sz="105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③自治会だよりで呼びかけ</a:t>
          </a:r>
          <a:endParaRPr lang="ja-JP" sz="1200"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ＭＳ Ｐゴシック" panose="020B0600070205080204" pitchFamily="50" charset="-128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295275</xdr:colOff>
      <xdr:row>6</xdr:row>
      <xdr:rowOff>9525</xdr:rowOff>
    </xdr:from>
    <xdr:to>
      <xdr:col>2</xdr:col>
      <xdr:colOff>295275</xdr:colOff>
      <xdr:row>7</xdr:row>
      <xdr:rowOff>161925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CxnSpPr/>
      </xdr:nvCxnSpPr>
      <xdr:spPr>
        <a:xfrm flipV="1">
          <a:off x="1485900" y="1038225"/>
          <a:ext cx="0" cy="323850"/>
        </a:xfrm>
        <a:prstGeom prst="straightConnector1">
          <a:avLst/>
        </a:prstGeom>
        <a:ln w="28575">
          <a:solidFill>
            <a:srgbClr val="FFC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323850</xdr:colOff>
      <xdr:row>33</xdr:row>
      <xdr:rowOff>0</xdr:rowOff>
    </xdr:from>
    <xdr:to>
      <xdr:col>2</xdr:col>
      <xdr:colOff>323850</xdr:colOff>
      <xdr:row>35</xdr:row>
      <xdr:rowOff>19050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CxnSpPr/>
      </xdr:nvCxnSpPr>
      <xdr:spPr>
        <a:xfrm>
          <a:off x="1514475" y="5486400"/>
          <a:ext cx="0" cy="361950"/>
        </a:xfrm>
        <a:prstGeom prst="straightConnector1">
          <a:avLst/>
        </a:prstGeom>
        <a:ln w="28575">
          <a:solidFill>
            <a:srgbClr val="FFC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9525</xdr:colOff>
      <xdr:row>4</xdr:row>
      <xdr:rowOff>104775</xdr:rowOff>
    </xdr:from>
    <xdr:to>
      <xdr:col>5</xdr:col>
      <xdr:colOff>0</xdr:colOff>
      <xdr:row>4</xdr:row>
      <xdr:rowOff>104775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CxnSpPr/>
      </xdr:nvCxnSpPr>
      <xdr:spPr>
        <a:xfrm>
          <a:off x="2571750" y="790575"/>
          <a:ext cx="495300" cy="0"/>
        </a:xfrm>
        <a:prstGeom prst="line">
          <a:avLst/>
        </a:prstGeom>
        <a:ln w="25400">
          <a:solidFill>
            <a:srgbClr val="FFC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676275</xdr:colOff>
      <xdr:row>36</xdr:row>
      <xdr:rowOff>95250</xdr:rowOff>
    </xdr:from>
    <xdr:to>
      <xdr:col>4</xdr:col>
      <xdr:colOff>495300</xdr:colOff>
      <xdr:row>36</xdr:row>
      <xdr:rowOff>95250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CxnSpPr/>
      </xdr:nvCxnSpPr>
      <xdr:spPr>
        <a:xfrm>
          <a:off x="2552700" y="6096000"/>
          <a:ext cx="504825" cy="0"/>
        </a:xfrm>
        <a:prstGeom prst="line">
          <a:avLst/>
        </a:prstGeom>
        <a:ln w="25400">
          <a:solidFill>
            <a:srgbClr val="FFC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609599</xdr:colOff>
      <xdr:row>13</xdr:row>
      <xdr:rowOff>146044</xdr:rowOff>
    </xdr:from>
    <xdr:to>
      <xdr:col>16</xdr:col>
      <xdr:colOff>57149</xdr:colOff>
      <xdr:row>15</xdr:row>
      <xdr:rowOff>69845</xdr:rowOff>
    </xdr:to>
    <xdr:sp macro="" textlink="">
      <xdr:nvSpPr>
        <xdr:cNvPr id="2" name="二等辺三角形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 rot="10800000">
          <a:off x="3676649" y="2374894"/>
          <a:ext cx="6334125" cy="266701"/>
        </a:xfrm>
        <a:prstGeom prst="triangle">
          <a:avLst/>
        </a:prstGeom>
        <a:solidFill>
          <a:srgbClr val="FFC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bg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3" Type="http://schemas.openxmlformats.org/officeDocument/2006/relationships/comments" Target="../comments1.xml" />
  <Relationship Id="rId2" Type="http://schemas.openxmlformats.org/officeDocument/2006/relationships/vmlDrawing" Target="../drawings/vmlDrawing1.vml" />
</Relationships>
</file>

<file path=xl/worksheets/_rels/sheet2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.xml" />
</Relationships>
</file>

<file path=xl/worksheets/_rels/sheet3.xml.rels>&#65279;<?xml version="1.0" encoding="utf-8" standalone="yes"?>
<Relationships xmlns="http://schemas.openxmlformats.org/package/2006/relationships" />
</file>

<file path=xl/worksheets/_rels/sheet4.xml.rels>&#65279;<?xml version="1.0" encoding="utf-8" standalone="yes"?>
<Relationships xmlns="http://schemas.openxmlformats.org/package/2006/relationships" />
</file>

<file path=xl/worksheets/_rels/sheet5.xml.rels>&#65279;<?xml version="1.0" encoding="utf-8" standalone="yes"?>
<Relationships xmlns="http://schemas.openxmlformats.org/package/2006/relationships" />
</file>

<file path=xl/worksheets/_rels/sheet6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2.xml" />
</Relationships>
</file>

<file path=xl/worksheets/_rels/sheet7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3.xml" />
</Relationships>
</file>

<file path=xl/worksheets/_rels/sheet8.xml.rels>&#65279;<?xml version="1.0" encoding="utf-8" standalone="yes"?>
<Relationships xmlns="http://schemas.openxmlformats.org/package/2006/relationships" />
</file>

<file path=xl/worksheets/_rels/sheet9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46"/>
  <sheetViews>
    <sheetView tabSelected="1" topLeftCell="D1" zoomScaleNormal="100" workbookViewId="0">
      <selection activeCell="G9" sqref="G9"/>
    </sheetView>
  </sheetViews>
  <sheetFormatPr defaultRowHeight="13.5" x14ac:dyDescent="0.15"/>
  <cols>
    <col min="1" max="3" width="6.25" hidden="1" customWidth="1"/>
    <col min="4" max="4" width="5.75" customWidth="1"/>
    <col min="5" max="5" width="21.875" customWidth="1"/>
    <col min="6" max="6" width="18.5" customWidth="1"/>
    <col min="7" max="12" width="13.375" customWidth="1"/>
  </cols>
  <sheetData>
    <row r="1" spans="1:12" ht="13.5" customHeight="1" x14ac:dyDescent="0.15">
      <c r="D1" s="94" t="s">
        <v>34</v>
      </c>
      <c r="E1" s="94"/>
      <c r="F1" s="94"/>
      <c r="G1" s="94"/>
      <c r="H1" s="94"/>
      <c r="I1" s="94"/>
      <c r="J1" s="94"/>
      <c r="K1" s="94"/>
      <c r="L1" s="94"/>
    </row>
    <row r="2" spans="1:12" ht="13.5" customHeight="1" x14ac:dyDescent="0.15">
      <c r="D2" s="94"/>
      <c r="E2" s="94"/>
      <c r="F2" s="94"/>
      <c r="G2" s="94"/>
      <c r="H2" s="94"/>
      <c r="I2" s="94"/>
      <c r="J2" s="94"/>
      <c r="K2" s="94"/>
      <c r="L2" s="94"/>
    </row>
    <row r="3" spans="1:12" ht="14.25" x14ac:dyDescent="0.15">
      <c r="D3" s="73"/>
      <c r="E3" s="73"/>
      <c r="F3" s="73"/>
      <c r="G3" s="73"/>
      <c r="H3" s="73"/>
      <c r="I3" s="73"/>
      <c r="J3" s="73"/>
      <c r="K3" s="73"/>
      <c r="L3" s="73"/>
    </row>
    <row r="4" spans="1:12" x14ac:dyDescent="0.15">
      <c r="D4" s="74"/>
      <c r="E4" s="75"/>
      <c r="F4" s="75"/>
      <c r="G4" s="75"/>
      <c r="H4" s="75"/>
      <c r="I4" s="75"/>
      <c r="J4" s="75"/>
      <c r="K4" s="76"/>
      <c r="L4" s="77"/>
    </row>
    <row r="5" spans="1:12" ht="14.25" thickBot="1" x14ac:dyDescent="0.2">
      <c r="A5" t="s">
        <v>83</v>
      </c>
      <c r="D5" s="78" t="s">
        <v>70</v>
      </c>
      <c r="E5" s="75"/>
      <c r="F5" s="75"/>
      <c r="G5" s="75"/>
      <c r="H5" s="75"/>
      <c r="I5" s="75"/>
      <c r="J5" s="75"/>
      <c r="K5" s="75"/>
      <c r="L5" s="75"/>
    </row>
    <row r="6" spans="1:12" ht="20.25" customHeight="1" x14ac:dyDescent="0.15">
      <c r="A6" t="s">
        <v>84</v>
      </c>
      <c r="B6" t="s">
        <v>85</v>
      </c>
      <c r="C6" t="s">
        <v>86</v>
      </c>
      <c r="D6" s="95" t="s">
        <v>23</v>
      </c>
      <c r="E6" s="102" t="s">
        <v>24</v>
      </c>
      <c r="F6" s="102" t="s">
        <v>25</v>
      </c>
      <c r="G6" s="97" t="s">
        <v>26</v>
      </c>
      <c r="H6" s="98"/>
      <c r="I6" s="99"/>
      <c r="J6" s="100" t="s">
        <v>27</v>
      </c>
      <c r="K6" s="98"/>
      <c r="L6" s="101"/>
    </row>
    <row r="7" spans="1:12" ht="20.25" customHeight="1" thickBot="1" x14ac:dyDescent="0.2">
      <c r="D7" s="96"/>
      <c r="E7" s="103"/>
      <c r="F7" s="103"/>
      <c r="G7" s="79">
        <v>43556</v>
      </c>
      <c r="H7" s="80" t="s">
        <v>28</v>
      </c>
      <c r="I7" s="81" t="s">
        <v>29</v>
      </c>
      <c r="J7" s="82" t="s">
        <v>30</v>
      </c>
      <c r="K7" s="80" t="s">
        <v>31</v>
      </c>
      <c r="L7" s="83" t="s">
        <v>32</v>
      </c>
    </row>
    <row r="8" spans="1:12" ht="28.5" customHeight="1" x14ac:dyDescent="0.15">
      <c r="A8">
        <f>IF(J8="","",COUNTIF(J$8:J8,"○"))</f>
        <v>1</v>
      </c>
      <c r="B8" t="str">
        <f>IF(K8="","",COUNTIF(K$8:K8,"○"))</f>
        <v/>
      </c>
      <c r="C8" t="str">
        <f>IF(L8="","",COUNTIF(L$8:L8,"○"))</f>
        <v/>
      </c>
      <c r="D8" s="25">
        <v>1</v>
      </c>
      <c r="E8" s="26" t="s">
        <v>71</v>
      </c>
      <c r="F8" s="27" t="s">
        <v>72</v>
      </c>
      <c r="G8" s="28">
        <v>38</v>
      </c>
      <c r="H8" s="8">
        <f t="shared" ref="H8:H13" si="0">IF(G8="","",G8+5)</f>
        <v>43</v>
      </c>
      <c r="I8" s="8">
        <f t="shared" ref="I8:I13" si="1">IF(G8="","",G8+10)</f>
        <v>48</v>
      </c>
      <c r="J8" s="29" t="s">
        <v>73</v>
      </c>
      <c r="K8" s="30"/>
      <c r="L8" s="31"/>
    </row>
    <row r="9" spans="1:12" ht="28.5" customHeight="1" x14ac:dyDescent="0.15">
      <c r="A9" t="str">
        <f>IF(J9="","",COUNTIF(J$8:J9,"○"))</f>
        <v/>
      </c>
      <c r="B9">
        <f>IF(K9="","",COUNTIF(K$8:K9,"○"))</f>
        <v>1</v>
      </c>
      <c r="C9" t="str">
        <f>IF(L9="","",COUNTIF(L$8:L9,"○"))</f>
        <v/>
      </c>
      <c r="D9" s="17">
        <v>2</v>
      </c>
      <c r="E9" s="21" t="s">
        <v>74</v>
      </c>
      <c r="F9" s="23" t="s">
        <v>75</v>
      </c>
      <c r="G9" s="19">
        <v>78</v>
      </c>
      <c r="H9" s="8">
        <f t="shared" si="0"/>
        <v>83</v>
      </c>
      <c r="I9" s="8">
        <f t="shared" si="1"/>
        <v>88</v>
      </c>
      <c r="J9" s="11"/>
      <c r="K9" s="7" t="s">
        <v>73</v>
      </c>
      <c r="L9" s="12"/>
    </row>
    <row r="10" spans="1:12" ht="28.5" customHeight="1" x14ac:dyDescent="0.15">
      <c r="A10" t="str">
        <f>IF(J10="","",COUNTIF(J$8:J10,"○"))</f>
        <v/>
      </c>
      <c r="B10" t="str">
        <f>IF(K10="","",COUNTIF(K$8:K10,"○"))</f>
        <v/>
      </c>
      <c r="C10">
        <f>IF(L10="","",COUNTIF(L$8:L10,"○"))</f>
        <v>1</v>
      </c>
      <c r="D10" s="17">
        <v>3</v>
      </c>
      <c r="E10" s="21" t="s">
        <v>76</v>
      </c>
      <c r="F10" s="23" t="s">
        <v>77</v>
      </c>
      <c r="G10" s="19">
        <v>72</v>
      </c>
      <c r="H10" s="8">
        <f t="shared" si="0"/>
        <v>77</v>
      </c>
      <c r="I10" s="8">
        <f t="shared" si="1"/>
        <v>82</v>
      </c>
      <c r="J10" s="11"/>
      <c r="K10" s="7"/>
      <c r="L10" s="12" t="s">
        <v>73</v>
      </c>
    </row>
    <row r="11" spans="1:12" ht="28.5" customHeight="1" x14ac:dyDescent="0.15">
      <c r="A11">
        <f>IF(J11="","",COUNTIF(J$8:J11,"○"))</f>
        <v>2</v>
      </c>
      <c r="B11" t="str">
        <f>IF(K11="","",COUNTIF(K$8:K11,"○"))</f>
        <v/>
      </c>
      <c r="C11" t="str">
        <f>IF(L11="","",COUNTIF(L$8:L11,"○"))</f>
        <v/>
      </c>
      <c r="D11" s="17">
        <v>4</v>
      </c>
      <c r="E11" s="21" t="s">
        <v>78</v>
      </c>
      <c r="F11" s="23" t="s">
        <v>79</v>
      </c>
      <c r="G11" s="19">
        <v>67</v>
      </c>
      <c r="H11" s="8">
        <f t="shared" si="0"/>
        <v>72</v>
      </c>
      <c r="I11" s="8">
        <f t="shared" si="1"/>
        <v>77</v>
      </c>
      <c r="J11" s="11" t="s">
        <v>73</v>
      </c>
      <c r="K11" s="7"/>
      <c r="L11" s="12"/>
    </row>
    <row r="12" spans="1:12" ht="28.5" customHeight="1" x14ac:dyDescent="0.15">
      <c r="A12" t="str">
        <f>IF(J12="","",COUNTIF(J$8:J12,"○"))</f>
        <v/>
      </c>
      <c r="B12">
        <f>IF(K12="","",COUNTIF(K$8:K12,"○"))</f>
        <v>2</v>
      </c>
      <c r="C12" t="str">
        <f>IF(L12="","",COUNTIF(L$8:L12,"○"))</f>
        <v/>
      </c>
      <c r="D12" s="17">
        <v>5</v>
      </c>
      <c r="E12" s="21" t="s">
        <v>80</v>
      </c>
      <c r="F12" s="23" t="s">
        <v>81</v>
      </c>
      <c r="G12" s="19">
        <v>35</v>
      </c>
      <c r="H12" s="8">
        <f t="shared" si="0"/>
        <v>40</v>
      </c>
      <c r="I12" s="8">
        <f t="shared" si="1"/>
        <v>45</v>
      </c>
      <c r="J12" s="11"/>
      <c r="K12" s="7" t="s">
        <v>73</v>
      </c>
      <c r="L12" s="12"/>
    </row>
    <row r="13" spans="1:12" ht="28.5" customHeight="1" x14ac:dyDescent="0.15">
      <c r="A13" t="str">
        <f>IF(J13="","",COUNTIF(J$8:J13,"○"))</f>
        <v/>
      </c>
      <c r="B13" t="str">
        <f>IF(K13="","",COUNTIF(K$8:K13,"○"))</f>
        <v/>
      </c>
      <c r="C13">
        <f>IF(L13="","",COUNTIF(L$8:L13,"○"))</f>
        <v>2</v>
      </c>
      <c r="D13" s="17">
        <v>6</v>
      </c>
      <c r="E13" s="21" t="s">
        <v>82</v>
      </c>
      <c r="F13" s="23" t="s">
        <v>72</v>
      </c>
      <c r="G13" s="19">
        <v>19</v>
      </c>
      <c r="H13" s="8">
        <f t="shared" si="0"/>
        <v>24</v>
      </c>
      <c r="I13" s="8">
        <f t="shared" si="1"/>
        <v>29</v>
      </c>
      <c r="J13" s="11"/>
      <c r="K13" s="7"/>
      <c r="L13" s="12" t="s">
        <v>73</v>
      </c>
    </row>
    <row r="14" spans="1:12" ht="28.5" customHeight="1" x14ac:dyDescent="0.15">
      <c r="A14" t="str">
        <f>IF(J14="","",COUNTIF(J$8:J14,"○"))</f>
        <v/>
      </c>
      <c r="B14" t="str">
        <f>IF(K14="","",COUNTIF(K$8:K14,"○"))</f>
        <v/>
      </c>
      <c r="C14" t="str">
        <f>IF(L14="","",COUNTIF(L$8:L14,"○"))</f>
        <v/>
      </c>
      <c r="D14" s="17">
        <v>7</v>
      </c>
      <c r="E14" s="21"/>
      <c r="F14" s="23"/>
      <c r="G14" s="19"/>
      <c r="H14" s="8" t="str">
        <f t="shared" ref="H14" si="2">IF(G14="","",G14+5)</f>
        <v/>
      </c>
      <c r="I14" s="8" t="str">
        <f t="shared" ref="I14" si="3">IF(G14="","",G14+10)</f>
        <v/>
      </c>
      <c r="J14" s="11"/>
      <c r="K14" s="7"/>
      <c r="L14" s="12"/>
    </row>
    <row r="15" spans="1:12" ht="28.5" customHeight="1" x14ac:dyDescent="0.15">
      <c r="A15" t="str">
        <f>IF(J15="","",COUNTIF(J$8:J15,"○"))</f>
        <v/>
      </c>
      <c r="B15" t="str">
        <f>IF(K15="","",COUNTIF(K$8:K15,"○"))</f>
        <v/>
      </c>
      <c r="C15" t="str">
        <f>IF(L15="","",COUNTIF(L$8:L15,"○"))</f>
        <v/>
      </c>
      <c r="D15" s="17">
        <v>8</v>
      </c>
      <c r="E15" s="21"/>
      <c r="F15" s="23"/>
      <c r="G15" s="19"/>
      <c r="H15" s="8" t="str">
        <f t="shared" ref="H15:H45" si="4">IF(G15="","",G15+5)</f>
        <v/>
      </c>
      <c r="I15" s="8" t="str">
        <f t="shared" ref="I15:I45" si="5">IF(G15="","",G15+10)</f>
        <v/>
      </c>
      <c r="J15" s="11"/>
      <c r="K15" s="7"/>
      <c r="L15" s="12"/>
    </row>
    <row r="16" spans="1:12" ht="28.5" customHeight="1" x14ac:dyDescent="0.15">
      <c r="A16" t="str">
        <f>IF(J16="","",COUNTIF(J$8:J16,"○"))</f>
        <v/>
      </c>
      <c r="B16" t="str">
        <f>IF(K16="","",COUNTIF(K$8:K16,"○"))</f>
        <v/>
      </c>
      <c r="C16" t="str">
        <f>IF(L16="","",COUNTIF(L$8:L16,"○"))</f>
        <v/>
      </c>
      <c r="D16" s="17">
        <v>9</v>
      </c>
      <c r="E16" s="21"/>
      <c r="F16" s="23"/>
      <c r="G16" s="19"/>
      <c r="H16" s="8" t="str">
        <f t="shared" si="4"/>
        <v/>
      </c>
      <c r="I16" s="8" t="str">
        <f t="shared" si="5"/>
        <v/>
      </c>
      <c r="J16" s="11"/>
      <c r="K16" s="7"/>
      <c r="L16" s="12"/>
    </row>
    <row r="17" spans="1:12" ht="28.5" customHeight="1" x14ac:dyDescent="0.15">
      <c r="A17" t="str">
        <f>IF(J17="","",COUNTIF(J$8:J17,"○"))</f>
        <v/>
      </c>
      <c r="B17" t="str">
        <f>IF(K17="","",COUNTIF(K$8:K17,"○"))</f>
        <v/>
      </c>
      <c r="C17" t="str">
        <f>IF(L17="","",COUNTIF(L$8:L17,"○"))</f>
        <v/>
      </c>
      <c r="D17" s="17">
        <v>10</v>
      </c>
      <c r="E17" s="21"/>
      <c r="F17" s="23"/>
      <c r="G17" s="19"/>
      <c r="H17" s="8" t="str">
        <f t="shared" si="4"/>
        <v/>
      </c>
      <c r="I17" s="8" t="str">
        <f t="shared" si="5"/>
        <v/>
      </c>
      <c r="J17" s="11"/>
      <c r="K17" s="7"/>
      <c r="L17" s="12"/>
    </row>
    <row r="18" spans="1:12" ht="28.5" customHeight="1" x14ac:dyDescent="0.15">
      <c r="A18" t="str">
        <f>IF(J18="","",COUNTIF(J$8:J18,"○"))</f>
        <v/>
      </c>
      <c r="B18" t="str">
        <f>IF(K18="","",COUNTIF(K$8:K18,"○"))</f>
        <v/>
      </c>
      <c r="C18" t="str">
        <f>IF(L18="","",COUNTIF(L$8:L18,"○"))</f>
        <v/>
      </c>
      <c r="D18" s="17">
        <v>11</v>
      </c>
      <c r="E18" s="21"/>
      <c r="F18" s="23"/>
      <c r="G18" s="19"/>
      <c r="H18" s="8" t="str">
        <f t="shared" si="4"/>
        <v/>
      </c>
      <c r="I18" s="8" t="str">
        <f t="shared" si="5"/>
        <v/>
      </c>
      <c r="J18" s="11"/>
      <c r="K18" s="7"/>
      <c r="L18" s="12"/>
    </row>
    <row r="19" spans="1:12" ht="28.5" customHeight="1" x14ac:dyDescent="0.15">
      <c r="A19" t="str">
        <f>IF(J19="","",COUNTIF(J$8:J19,"○"))</f>
        <v/>
      </c>
      <c r="B19" t="str">
        <f>IF(K19="","",COUNTIF(K$8:K19,"○"))</f>
        <v/>
      </c>
      <c r="C19" t="str">
        <f>IF(L19="","",COUNTIF(L$8:L19,"○"))</f>
        <v/>
      </c>
      <c r="D19" s="17">
        <v>12</v>
      </c>
      <c r="E19" s="21"/>
      <c r="F19" s="23"/>
      <c r="G19" s="19"/>
      <c r="H19" s="8" t="str">
        <f t="shared" si="4"/>
        <v/>
      </c>
      <c r="I19" s="8" t="str">
        <f t="shared" si="5"/>
        <v/>
      </c>
      <c r="J19" s="11"/>
      <c r="K19" s="7"/>
      <c r="L19" s="12"/>
    </row>
    <row r="20" spans="1:12" ht="28.5" customHeight="1" x14ac:dyDescent="0.15">
      <c r="A20" t="str">
        <f>IF(J20="","",COUNTIF(J$8:J20,"○"))</f>
        <v/>
      </c>
      <c r="B20" t="str">
        <f>IF(K20="","",COUNTIF(K$8:K20,"○"))</f>
        <v/>
      </c>
      <c r="C20" t="str">
        <f>IF(L20="","",COUNTIF(L$8:L20,"○"))</f>
        <v/>
      </c>
      <c r="D20" s="17">
        <v>13</v>
      </c>
      <c r="E20" s="21"/>
      <c r="F20" s="23"/>
      <c r="G20" s="19"/>
      <c r="H20" s="8" t="str">
        <f t="shared" si="4"/>
        <v/>
      </c>
      <c r="I20" s="8" t="str">
        <f t="shared" si="5"/>
        <v/>
      </c>
      <c r="J20" s="11"/>
      <c r="K20" s="7"/>
      <c r="L20" s="12"/>
    </row>
    <row r="21" spans="1:12" ht="28.5" customHeight="1" x14ac:dyDescent="0.15">
      <c r="A21" t="str">
        <f>IF(J21="","",COUNTIF(J$8:J21,"○"))</f>
        <v/>
      </c>
      <c r="B21" t="str">
        <f>IF(K21="","",COUNTIF(K$8:K21,"○"))</f>
        <v/>
      </c>
      <c r="C21" t="str">
        <f>IF(L21="","",COUNTIF(L$8:L21,"○"))</f>
        <v/>
      </c>
      <c r="D21" s="17">
        <v>14</v>
      </c>
      <c r="E21" s="21"/>
      <c r="F21" s="23"/>
      <c r="G21" s="19"/>
      <c r="H21" s="8" t="str">
        <f t="shared" si="4"/>
        <v/>
      </c>
      <c r="I21" s="8" t="str">
        <f t="shared" si="5"/>
        <v/>
      </c>
      <c r="J21" s="11"/>
      <c r="K21" s="7"/>
      <c r="L21" s="12"/>
    </row>
    <row r="22" spans="1:12" ht="28.5" customHeight="1" x14ac:dyDescent="0.15">
      <c r="A22" t="str">
        <f>IF(J22="","",COUNTIF(J$8:J22,"○"))</f>
        <v/>
      </c>
      <c r="B22" t="str">
        <f>IF(K22="","",COUNTIF(K$8:K22,"○"))</f>
        <v/>
      </c>
      <c r="C22" t="str">
        <f>IF(L22="","",COUNTIF(L$8:L22,"○"))</f>
        <v/>
      </c>
      <c r="D22" s="17">
        <v>15</v>
      </c>
      <c r="E22" s="21"/>
      <c r="F22" s="23"/>
      <c r="G22" s="19"/>
      <c r="H22" s="8" t="str">
        <f t="shared" si="4"/>
        <v/>
      </c>
      <c r="I22" s="8" t="str">
        <f t="shared" si="5"/>
        <v/>
      </c>
      <c r="J22" s="11"/>
      <c r="K22" s="7"/>
      <c r="L22" s="12"/>
    </row>
    <row r="23" spans="1:12" ht="28.5" customHeight="1" x14ac:dyDescent="0.15">
      <c r="A23" t="str">
        <f>IF(J23="","",COUNTIF(J$8:J23,"○"))</f>
        <v/>
      </c>
      <c r="B23" t="str">
        <f>IF(K23="","",COUNTIF(K$8:K23,"○"))</f>
        <v/>
      </c>
      <c r="C23" t="str">
        <f>IF(L23="","",COUNTIF(L$8:L23,"○"))</f>
        <v/>
      </c>
      <c r="D23" s="25">
        <v>16</v>
      </c>
      <c r="E23" s="26"/>
      <c r="F23" s="27"/>
      <c r="G23" s="28"/>
      <c r="H23" s="8" t="str">
        <f t="shared" si="4"/>
        <v/>
      </c>
      <c r="I23" s="8" t="str">
        <f t="shared" si="5"/>
        <v/>
      </c>
      <c r="J23" s="29"/>
      <c r="K23" s="30"/>
      <c r="L23" s="31"/>
    </row>
    <row r="24" spans="1:12" ht="28.5" customHeight="1" x14ac:dyDescent="0.15">
      <c r="A24" t="str">
        <f>IF(J24="","",COUNTIF(J$8:J24,"○"))</f>
        <v/>
      </c>
      <c r="B24" t="str">
        <f>IF(K24="","",COUNTIF(K$8:K24,"○"))</f>
        <v/>
      </c>
      <c r="C24" t="str">
        <f>IF(L24="","",COUNTIF(L$8:L24,"○"))</f>
        <v/>
      </c>
      <c r="D24" s="17">
        <v>17</v>
      </c>
      <c r="E24" s="21"/>
      <c r="F24" s="23"/>
      <c r="G24" s="19"/>
      <c r="H24" s="8" t="str">
        <f t="shared" si="4"/>
        <v/>
      </c>
      <c r="I24" s="8" t="str">
        <f t="shared" si="5"/>
        <v/>
      </c>
      <c r="J24" s="11"/>
      <c r="K24" s="7"/>
      <c r="L24" s="12"/>
    </row>
    <row r="25" spans="1:12" ht="28.5" customHeight="1" x14ac:dyDescent="0.15">
      <c r="A25" t="str">
        <f>IF(J25="","",COUNTIF(J$8:J25,"○"))</f>
        <v/>
      </c>
      <c r="B25" t="str">
        <f>IF(K25="","",COUNTIF(K$8:K25,"○"))</f>
        <v/>
      </c>
      <c r="C25" t="str">
        <f>IF(L25="","",COUNTIF(L$8:L25,"○"))</f>
        <v/>
      </c>
      <c r="D25" s="17">
        <v>18</v>
      </c>
      <c r="E25" s="21"/>
      <c r="F25" s="23"/>
      <c r="G25" s="19"/>
      <c r="H25" s="8" t="str">
        <f t="shared" si="4"/>
        <v/>
      </c>
      <c r="I25" s="8" t="str">
        <f t="shared" si="5"/>
        <v/>
      </c>
      <c r="J25" s="11"/>
      <c r="K25" s="7"/>
      <c r="L25" s="12"/>
    </row>
    <row r="26" spans="1:12" ht="28.5" customHeight="1" x14ac:dyDescent="0.15">
      <c r="A26" t="str">
        <f>IF(J26="","",COUNTIF(J$8:J26,"○"))</f>
        <v/>
      </c>
      <c r="B26" t="str">
        <f>IF(K26="","",COUNTIF(K$8:K26,"○"))</f>
        <v/>
      </c>
      <c r="C26" t="str">
        <f>IF(L26="","",COUNTIF(L$8:L26,"○"))</f>
        <v/>
      </c>
      <c r="D26" s="17">
        <v>19</v>
      </c>
      <c r="E26" s="21"/>
      <c r="F26" s="23"/>
      <c r="G26" s="19"/>
      <c r="H26" s="8" t="str">
        <f t="shared" si="4"/>
        <v/>
      </c>
      <c r="I26" s="8" t="str">
        <f t="shared" si="5"/>
        <v/>
      </c>
      <c r="J26" s="11"/>
      <c r="K26" s="7"/>
      <c r="L26" s="12"/>
    </row>
    <row r="27" spans="1:12" ht="28.5" customHeight="1" x14ac:dyDescent="0.15">
      <c r="A27" t="str">
        <f>IF(J27="","",COUNTIF(J$8:J27,"○"))</f>
        <v/>
      </c>
      <c r="B27" t="str">
        <f>IF(K27="","",COUNTIF(K$8:K27,"○"))</f>
        <v/>
      </c>
      <c r="C27" t="str">
        <f>IF(L27="","",COUNTIF(L$8:L27,"○"))</f>
        <v/>
      </c>
      <c r="D27" s="17">
        <v>20</v>
      </c>
      <c r="E27" s="21"/>
      <c r="F27" s="23"/>
      <c r="G27" s="19"/>
      <c r="H27" s="8" t="str">
        <f t="shared" si="4"/>
        <v/>
      </c>
      <c r="I27" s="8" t="str">
        <f t="shared" si="5"/>
        <v/>
      </c>
      <c r="J27" s="11"/>
      <c r="K27" s="7"/>
      <c r="L27" s="12"/>
    </row>
    <row r="28" spans="1:12" ht="28.5" customHeight="1" x14ac:dyDescent="0.15">
      <c r="A28" t="str">
        <f>IF(J28="","",COUNTIF(J$8:J28,"○"))</f>
        <v/>
      </c>
      <c r="B28" t="str">
        <f>IF(K28="","",COUNTIF(K$8:K28,"○"))</f>
        <v/>
      </c>
      <c r="C28" t="str">
        <f>IF(L28="","",COUNTIF(L$8:L28,"○"))</f>
        <v/>
      </c>
      <c r="D28" s="17">
        <v>21</v>
      </c>
      <c r="E28" s="21"/>
      <c r="F28" s="23"/>
      <c r="G28" s="19"/>
      <c r="H28" s="8" t="str">
        <f t="shared" si="4"/>
        <v/>
      </c>
      <c r="I28" s="8" t="str">
        <f t="shared" si="5"/>
        <v/>
      </c>
      <c r="J28" s="11"/>
      <c r="K28" s="7"/>
      <c r="L28" s="12"/>
    </row>
    <row r="29" spans="1:12" ht="28.5" customHeight="1" x14ac:dyDescent="0.15">
      <c r="A29" t="str">
        <f>IF(J29="","",COUNTIF(J$8:J29,"○"))</f>
        <v/>
      </c>
      <c r="B29" t="str">
        <f>IF(K29="","",COUNTIF(K$8:K29,"○"))</f>
        <v/>
      </c>
      <c r="C29" t="str">
        <f>IF(L29="","",COUNTIF(L$8:L29,"○"))</f>
        <v/>
      </c>
      <c r="D29" s="17">
        <v>22</v>
      </c>
      <c r="E29" s="21"/>
      <c r="F29" s="23"/>
      <c r="G29" s="19"/>
      <c r="H29" s="8" t="str">
        <f t="shared" si="4"/>
        <v/>
      </c>
      <c r="I29" s="8" t="str">
        <f t="shared" si="5"/>
        <v/>
      </c>
      <c r="J29" s="11"/>
      <c r="K29" s="7"/>
      <c r="L29" s="12"/>
    </row>
    <row r="30" spans="1:12" ht="28.5" customHeight="1" x14ac:dyDescent="0.15">
      <c r="A30" t="str">
        <f>IF(J30="","",COUNTIF(J$8:J30,"○"))</f>
        <v/>
      </c>
      <c r="B30" t="str">
        <f>IF(K30="","",COUNTIF(K$8:K30,"○"))</f>
        <v/>
      </c>
      <c r="C30" t="str">
        <f>IF(L30="","",COUNTIF(L$8:L30,"○"))</f>
        <v/>
      </c>
      <c r="D30" s="17">
        <v>23</v>
      </c>
      <c r="E30" s="21"/>
      <c r="F30" s="23"/>
      <c r="G30" s="19"/>
      <c r="H30" s="8" t="str">
        <f t="shared" si="4"/>
        <v/>
      </c>
      <c r="I30" s="8" t="str">
        <f t="shared" si="5"/>
        <v/>
      </c>
      <c r="J30" s="11"/>
      <c r="K30" s="7"/>
      <c r="L30" s="12"/>
    </row>
    <row r="31" spans="1:12" ht="28.5" customHeight="1" x14ac:dyDescent="0.15">
      <c r="A31" t="str">
        <f>IF(J31="","",COUNTIF(J$8:J31,"○"))</f>
        <v/>
      </c>
      <c r="B31" t="str">
        <f>IF(K31="","",COUNTIF(K$8:K31,"○"))</f>
        <v/>
      </c>
      <c r="C31" t="str">
        <f>IF(L31="","",COUNTIF(L$8:L31,"○"))</f>
        <v/>
      </c>
      <c r="D31" s="17">
        <v>24</v>
      </c>
      <c r="E31" s="21"/>
      <c r="F31" s="23"/>
      <c r="G31" s="19"/>
      <c r="H31" s="8" t="str">
        <f t="shared" si="4"/>
        <v/>
      </c>
      <c r="I31" s="8" t="str">
        <f t="shared" si="5"/>
        <v/>
      </c>
      <c r="J31" s="11"/>
      <c r="K31" s="7"/>
      <c r="L31" s="12"/>
    </row>
    <row r="32" spans="1:12" ht="28.5" customHeight="1" x14ac:dyDescent="0.15">
      <c r="A32" t="str">
        <f>IF(J32="","",COUNTIF(J$8:J32,"○"))</f>
        <v/>
      </c>
      <c r="B32" t="str">
        <f>IF(K32="","",COUNTIF(K$8:K32,"○"))</f>
        <v/>
      </c>
      <c r="C32" t="str">
        <f>IF(L32="","",COUNTIF(L$8:L32,"○"))</f>
        <v/>
      </c>
      <c r="D32" s="17">
        <v>25</v>
      </c>
      <c r="E32" s="21"/>
      <c r="F32" s="23"/>
      <c r="G32" s="19"/>
      <c r="H32" s="8" t="str">
        <f t="shared" si="4"/>
        <v/>
      </c>
      <c r="I32" s="8" t="str">
        <f t="shared" si="5"/>
        <v/>
      </c>
      <c r="J32" s="11"/>
      <c r="K32" s="7"/>
      <c r="L32" s="12"/>
    </row>
    <row r="33" spans="1:12" ht="28.5" customHeight="1" x14ac:dyDescent="0.15">
      <c r="A33" t="str">
        <f>IF(J33="","",COUNTIF(J$8:J33,"○"))</f>
        <v/>
      </c>
      <c r="B33" t="str">
        <f>IF(K33="","",COUNTIF(K$8:K33,"○"))</f>
        <v/>
      </c>
      <c r="C33" t="str">
        <f>IF(L33="","",COUNTIF(L$8:L33,"○"))</f>
        <v/>
      </c>
      <c r="D33" s="17">
        <v>26</v>
      </c>
      <c r="E33" s="21"/>
      <c r="F33" s="23"/>
      <c r="G33" s="19"/>
      <c r="H33" s="8" t="str">
        <f t="shared" si="4"/>
        <v/>
      </c>
      <c r="I33" s="8" t="str">
        <f t="shared" si="5"/>
        <v/>
      </c>
      <c r="J33" s="11"/>
      <c r="K33" s="7"/>
      <c r="L33" s="12"/>
    </row>
    <row r="34" spans="1:12" ht="28.5" customHeight="1" x14ac:dyDescent="0.15">
      <c r="A34" t="str">
        <f>IF(J34="","",COUNTIF(J$8:J34,"○"))</f>
        <v/>
      </c>
      <c r="B34" t="str">
        <f>IF(K34="","",COUNTIF(K$8:K34,"○"))</f>
        <v/>
      </c>
      <c r="C34" t="str">
        <f>IF(L34="","",COUNTIF(L$8:L34,"○"))</f>
        <v/>
      </c>
      <c r="D34" s="17">
        <v>27</v>
      </c>
      <c r="E34" s="21"/>
      <c r="F34" s="23"/>
      <c r="G34" s="19"/>
      <c r="H34" s="8" t="str">
        <f t="shared" si="4"/>
        <v/>
      </c>
      <c r="I34" s="8" t="str">
        <f t="shared" si="5"/>
        <v/>
      </c>
      <c r="J34" s="11"/>
      <c r="K34" s="7"/>
      <c r="L34" s="12"/>
    </row>
    <row r="35" spans="1:12" ht="28.5" customHeight="1" x14ac:dyDescent="0.15">
      <c r="A35" t="str">
        <f>IF(J35="","",COUNTIF(J$8:J35,"○"))</f>
        <v/>
      </c>
      <c r="B35" t="str">
        <f>IF(K35="","",COUNTIF(K$8:K35,"○"))</f>
        <v/>
      </c>
      <c r="C35" t="str">
        <f>IF(L35="","",COUNTIF(L$8:L35,"○"))</f>
        <v/>
      </c>
      <c r="D35" s="17">
        <v>28</v>
      </c>
      <c r="E35" s="21"/>
      <c r="F35" s="23"/>
      <c r="G35" s="19"/>
      <c r="H35" s="8" t="str">
        <f t="shared" si="4"/>
        <v/>
      </c>
      <c r="I35" s="8" t="str">
        <f t="shared" si="5"/>
        <v/>
      </c>
      <c r="J35" s="11"/>
      <c r="K35" s="7"/>
      <c r="L35" s="12"/>
    </row>
    <row r="36" spans="1:12" ht="28.5" customHeight="1" x14ac:dyDescent="0.15">
      <c r="A36" t="str">
        <f>IF(J36="","",COUNTIF(J$8:J36,"○"))</f>
        <v/>
      </c>
      <c r="B36" t="str">
        <f>IF(K36="","",COUNTIF(K$8:K36,"○"))</f>
        <v/>
      </c>
      <c r="C36" t="str">
        <f>IF(L36="","",COUNTIF(L$8:L36,"○"))</f>
        <v/>
      </c>
      <c r="D36" s="17">
        <v>29</v>
      </c>
      <c r="E36" s="21"/>
      <c r="F36" s="23"/>
      <c r="G36" s="19"/>
      <c r="H36" s="8" t="str">
        <f t="shared" si="4"/>
        <v/>
      </c>
      <c r="I36" s="8" t="str">
        <f t="shared" si="5"/>
        <v/>
      </c>
      <c r="J36" s="11"/>
      <c r="K36" s="7"/>
      <c r="L36" s="12"/>
    </row>
    <row r="37" spans="1:12" ht="28.5" customHeight="1" x14ac:dyDescent="0.15">
      <c r="A37" t="str">
        <f>IF(J37="","",COUNTIF(J$8:J37,"○"))</f>
        <v/>
      </c>
      <c r="B37" t="str">
        <f>IF(K37="","",COUNTIF(K$8:K37,"○"))</f>
        <v/>
      </c>
      <c r="C37" t="str">
        <f>IF(L37="","",COUNTIF(L$8:L37,"○"))</f>
        <v/>
      </c>
      <c r="D37" s="17">
        <v>30</v>
      </c>
      <c r="E37" s="21"/>
      <c r="F37" s="23"/>
      <c r="G37" s="19"/>
      <c r="H37" s="8" t="str">
        <f t="shared" si="4"/>
        <v/>
      </c>
      <c r="I37" s="8" t="str">
        <f t="shared" si="5"/>
        <v/>
      </c>
      <c r="J37" s="11"/>
      <c r="K37" s="7"/>
      <c r="L37" s="12"/>
    </row>
    <row r="38" spans="1:12" ht="28.5" customHeight="1" x14ac:dyDescent="0.15">
      <c r="A38" t="str">
        <f>IF(J38="","",COUNTIF(J$8:J38,"○"))</f>
        <v/>
      </c>
      <c r="B38" t="str">
        <f>IF(K38="","",COUNTIF(K$8:K38,"○"))</f>
        <v/>
      </c>
      <c r="C38" t="str">
        <f>IF(L38="","",COUNTIF(L$8:L38,"○"))</f>
        <v/>
      </c>
      <c r="D38" s="25">
        <v>31</v>
      </c>
      <c r="E38" s="26"/>
      <c r="F38" s="27"/>
      <c r="G38" s="28"/>
      <c r="H38" s="8" t="str">
        <f t="shared" si="4"/>
        <v/>
      </c>
      <c r="I38" s="8" t="str">
        <f t="shared" si="5"/>
        <v/>
      </c>
      <c r="J38" s="29"/>
      <c r="K38" s="30"/>
      <c r="L38" s="31"/>
    </row>
    <row r="39" spans="1:12" ht="28.5" customHeight="1" x14ac:dyDescent="0.15">
      <c r="A39" t="str">
        <f>IF(J39="","",COUNTIF(J$8:J39,"○"))</f>
        <v/>
      </c>
      <c r="B39" t="str">
        <f>IF(K39="","",COUNTIF(K$8:K39,"○"))</f>
        <v/>
      </c>
      <c r="C39" t="str">
        <f>IF(L39="","",COUNTIF(L$8:L39,"○"))</f>
        <v/>
      </c>
      <c r="D39" s="17">
        <v>32</v>
      </c>
      <c r="E39" s="21"/>
      <c r="F39" s="23"/>
      <c r="G39" s="19"/>
      <c r="H39" s="8" t="str">
        <f t="shared" si="4"/>
        <v/>
      </c>
      <c r="I39" s="8" t="str">
        <f t="shared" si="5"/>
        <v/>
      </c>
      <c r="J39" s="11"/>
      <c r="K39" s="7"/>
      <c r="L39" s="12"/>
    </row>
    <row r="40" spans="1:12" ht="28.5" customHeight="1" x14ac:dyDescent="0.15">
      <c r="A40" t="str">
        <f>IF(J40="","",COUNTIF(J$8:J40,"○"))</f>
        <v/>
      </c>
      <c r="B40" t="str">
        <f>IF(K40="","",COUNTIF(K$8:K40,"○"))</f>
        <v/>
      </c>
      <c r="C40" t="str">
        <f>IF(L40="","",COUNTIF(L$8:L40,"○"))</f>
        <v/>
      </c>
      <c r="D40" s="17">
        <v>35</v>
      </c>
      <c r="E40" s="21"/>
      <c r="F40" s="23"/>
      <c r="G40" s="19"/>
      <c r="H40" s="8" t="str">
        <f t="shared" si="4"/>
        <v/>
      </c>
      <c r="I40" s="8" t="str">
        <f t="shared" si="5"/>
        <v/>
      </c>
      <c r="J40" s="11"/>
      <c r="K40" s="7"/>
      <c r="L40" s="12"/>
    </row>
    <row r="41" spans="1:12" ht="28.5" customHeight="1" x14ac:dyDescent="0.15">
      <c r="A41" t="str">
        <f>IF(J41="","",COUNTIF(J$8:J41,"○"))</f>
        <v/>
      </c>
      <c r="B41" t="str">
        <f>IF(K41="","",COUNTIF(K$8:K41,"○"))</f>
        <v/>
      </c>
      <c r="C41" t="str">
        <f>IF(L41="","",COUNTIF(L$8:L41,"○"))</f>
        <v/>
      </c>
      <c r="D41" s="17">
        <v>36</v>
      </c>
      <c r="E41" s="21"/>
      <c r="F41" s="23"/>
      <c r="G41" s="19"/>
      <c r="H41" s="8" t="str">
        <f t="shared" si="4"/>
        <v/>
      </c>
      <c r="I41" s="8" t="str">
        <f t="shared" si="5"/>
        <v/>
      </c>
      <c r="J41" s="11"/>
      <c r="K41" s="7"/>
      <c r="L41" s="12"/>
    </row>
    <row r="42" spans="1:12" ht="28.5" customHeight="1" x14ac:dyDescent="0.15">
      <c r="A42" t="str">
        <f>IF(J42="","",COUNTIF(J$8:J42,"○"))</f>
        <v/>
      </c>
      <c r="B42" t="str">
        <f>IF(K42="","",COUNTIF(K$8:K42,"○"))</f>
        <v/>
      </c>
      <c r="C42" t="str">
        <f>IF(L42="","",COUNTIF(L$8:L42,"○"))</f>
        <v/>
      </c>
      <c r="D42" s="17">
        <v>37</v>
      </c>
      <c r="E42" s="21"/>
      <c r="F42" s="23"/>
      <c r="G42" s="19"/>
      <c r="H42" s="8" t="str">
        <f t="shared" si="4"/>
        <v/>
      </c>
      <c r="I42" s="8" t="str">
        <f t="shared" si="5"/>
        <v/>
      </c>
      <c r="J42" s="11"/>
      <c r="K42" s="7"/>
      <c r="L42" s="12"/>
    </row>
    <row r="43" spans="1:12" ht="28.5" customHeight="1" x14ac:dyDescent="0.15">
      <c r="A43" t="str">
        <f>IF(J43="","",COUNTIF(J$8:J43,"○"))</f>
        <v/>
      </c>
      <c r="B43" t="str">
        <f>IF(K43="","",COUNTIF(K$8:K43,"○"))</f>
        <v/>
      </c>
      <c r="C43" t="str">
        <f>IF(L43="","",COUNTIF(L$8:L43,"○"))</f>
        <v/>
      </c>
      <c r="D43" s="17">
        <v>38</v>
      </c>
      <c r="E43" s="21"/>
      <c r="F43" s="23"/>
      <c r="G43" s="19"/>
      <c r="H43" s="8" t="str">
        <f t="shared" si="4"/>
        <v/>
      </c>
      <c r="I43" s="8" t="str">
        <f t="shared" si="5"/>
        <v/>
      </c>
      <c r="J43" s="11"/>
      <c r="K43" s="7"/>
      <c r="L43" s="12"/>
    </row>
    <row r="44" spans="1:12" ht="28.5" customHeight="1" x14ac:dyDescent="0.15">
      <c r="A44" t="str">
        <f>IF(J44="","",COUNTIF(J$8:J44,"○"))</f>
        <v/>
      </c>
      <c r="B44" t="str">
        <f>IF(K44="","",COUNTIF(K$8:K44,"○"))</f>
        <v/>
      </c>
      <c r="C44" t="str">
        <f>IF(L44="","",COUNTIF(L$8:L44,"○"))</f>
        <v/>
      </c>
      <c r="D44" s="17">
        <v>39</v>
      </c>
      <c r="E44" s="21"/>
      <c r="F44" s="23"/>
      <c r="G44" s="19"/>
      <c r="H44" s="8" t="str">
        <f t="shared" si="4"/>
        <v/>
      </c>
      <c r="I44" s="52" t="str">
        <f t="shared" si="5"/>
        <v/>
      </c>
      <c r="J44" s="11"/>
      <c r="K44" s="7"/>
      <c r="L44" s="12"/>
    </row>
    <row r="45" spans="1:12" ht="28.5" customHeight="1" thickBot="1" x14ac:dyDescent="0.2">
      <c r="A45" t="str">
        <f>IF(J45="","",COUNTIF(J$8:J45,"○"))</f>
        <v/>
      </c>
      <c r="B45" t="str">
        <f>IF(K45="","",COUNTIF(K$8:K45,"○"))</f>
        <v/>
      </c>
      <c r="C45" t="str">
        <f>IF(L45="","",COUNTIF(L$8:L45,"○"))</f>
        <v/>
      </c>
      <c r="D45" s="18">
        <v>40</v>
      </c>
      <c r="E45" s="22"/>
      <c r="F45" s="24"/>
      <c r="G45" s="20"/>
      <c r="H45" s="14" t="str">
        <f t="shared" si="4"/>
        <v/>
      </c>
      <c r="I45" s="53" t="str">
        <f t="shared" si="5"/>
        <v/>
      </c>
      <c r="J45" s="13"/>
      <c r="K45" s="15"/>
      <c r="L45" s="16"/>
    </row>
    <row r="46" spans="1:12" ht="28.5" customHeight="1" thickBot="1" x14ac:dyDescent="0.2">
      <c r="D46" s="9"/>
      <c r="E46" s="10"/>
      <c r="F46" s="10"/>
      <c r="G46" s="10"/>
      <c r="H46" s="10"/>
      <c r="I46" s="32" t="s">
        <v>33</v>
      </c>
      <c r="J46" s="33">
        <f>COUNTIF(J8:J45,"○")</f>
        <v>2</v>
      </c>
      <c r="K46" s="34">
        <f t="shared" ref="K46:L46" si="6">COUNTIF(K8:K45,"○")</f>
        <v>2</v>
      </c>
      <c r="L46" s="35">
        <f t="shared" si="6"/>
        <v>2</v>
      </c>
    </row>
  </sheetData>
  <mergeCells count="6">
    <mergeCell ref="D1:L2"/>
    <mergeCell ref="D6:D7"/>
    <mergeCell ref="G6:I6"/>
    <mergeCell ref="J6:L6"/>
    <mergeCell ref="E6:E7"/>
    <mergeCell ref="F6:F7"/>
  </mergeCells>
  <phoneticPr fontId="1"/>
  <pageMargins left="0.7" right="0.7" top="0.75" bottom="0.75" header="0.3" footer="0.3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view="pageBreakPreview" zoomScale="60" zoomScaleNormal="100" workbookViewId="0">
      <selection activeCell="E11" sqref="E11"/>
    </sheetView>
  </sheetViews>
  <sheetFormatPr defaultRowHeight="13.5" x14ac:dyDescent="0.15"/>
  <cols>
    <col min="1" max="1" width="20.375" customWidth="1"/>
    <col min="2" max="9" width="13" customWidth="1"/>
    <col min="11" max="11" width="11.25" customWidth="1"/>
  </cols>
  <sheetData>
    <row r="1" spans="1:11" ht="13.5" customHeight="1" x14ac:dyDescent="0.15">
      <c r="A1" s="94" t="s">
        <v>35</v>
      </c>
      <c r="B1" s="94"/>
      <c r="C1" s="94"/>
      <c r="D1" s="94"/>
      <c r="E1" s="94"/>
      <c r="F1" s="94"/>
      <c r="G1" s="94"/>
      <c r="H1" s="94"/>
      <c r="I1" s="94"/>
      <c r="J1" s="94"/>
      <c r="K1" s="94"/>
    </row>
    <row r="2" spans="1:11" ht="13.5" customHeight="1" x14ac:dyDescent="0.15">
      <c r="A2" s="94"/>
      <c r="B2" s="94"/>
      <c r="C2" s="94"/>
      <c r="D2" s="94"/>
      <c r="E2" s="94"/>
      <c r="F2" s="94"/>
      <c r="G2" s="94"/>
      <c r="H2" s="94"/>
      <c r="I2" s="94"/>
      <c r="J2" s="94"/>
      <c r="K2" s="94"/>
    </row>
    <row r="3" spans="1:11" ht="14.25" x14ac:dyDescent="0.15">
      <c r="A3" s="73"/>
      <c r="B3" s="73"/>
      <c r="C3" s="73"/>
      <c r="D3" s="73"/>
      <c r="E3" s="73"/>
      <c r="F3" s="73"/>
      <c r="G3" s="73"/>
      <c r="H3" s="73"/>
      <c r="I3" s="73"/>
      <c r="J3" s="75"/>
      <c r="K3" s="75"/>
    </row>
    <row r="4" spans="1:11" ht="18.75" customHeight="1" x14ac:dyDescent="0.15">
      <c r="A4" s="78" t="s">
        <v>66</v>
      </c>
      <c r="B4" s="75"/>
      <c r="C4" s="75"/>
      <c r="D4" s="75"/>
      <c r="E4" s="75"/>
      <c r="F4" s="75"/>
      <c r="G4" s="75"/>
      <c r="H4" s="76"/>
      <c r="I4" s="77" t="s">
        <v>45</v>
      </c>
      <c r="J4" s="75"/>
      <c r="K4" s="75"/>
    </row>
    <row r="5" spans="1:11" ht="27" customHeight="1" x14ac:dyDescent="0.15">
      <c r="A5" s="84"/>
      <c r="B5" s="84" t="s">
        <v>36</v>
      </c>
      <c r="C5" s="84" t="s">
        <v>37</v>
      </c>
      <c r="D5" s="84" t="s">
        <v>38</v>
      </c>
      <c r="E5" s="84" t="s">
        <v>39</v>
      </c>
      <c r="F5" s="84" t="s">
        <v>40</v>
      </c>
      <c r="G5" s="84" t="s">
        <v>41</v>
      </c>
      <c r="H5" s="84" t="s">
        <v>42</v>
      </c>
      <c r="I5" s="84" t="s">
        <v>43</v>
      </c>
      <c r="J5" s="75"/>
      <c r="K5" s="75"/>
    </row>
    <row r="6" spans="1:11" ht="32.25" customHeight="1" x14ac:dyDescent="0.15">
      <c r="A6" s="47" t="s">
        <v>53</v>
      </c>
      <c r="B6" s="8">
        <f>COUNTIFS('（表１）将来予測'!$G$8:$G$45,"&lt;20")+COUNTIFS('（表１）将来予測'!$G$8:$G$45,"0&lt;=")</f>
        <v>1</v>
      </c>
      <c r="C6" s="8">
        <f>COUNTIFS('（表１）将来予測'!$G$8:$G$45,"&lt;30")+COUNTIFS('（表１）将来予測'!$G$8:$G$45,"20&lt;=")</f>
        <v>1</v>
      </c>
      <c r="D6" s="8">
        <f>COUNTIFS('（表１）将来予測'!$G$8:$G$45,"&lt;40")+COUNTIFS('（表１）将来予測'!$G$8:$G$45,"30&lt;=")</f>
        <v>3</v>
      </c>
      <c r="E6" s="8">
        <f>COUNTIFS('（表１）将来予測'!$G$8:$G$45,"&lt;50")+COUNTIFS('（表１）将来予測'!$G$8:$G$45,"40&lt;=")</f>
        <v>3</v>
      </c>
      <c r="F6" s="8">
        <f>COUNTIFS('（表１）将来予測'!$G$8:$G$45,"&lt;60")+COUNTIFS('（表１）将来予測'!$G$8:$G$45,"50&lt;=")</f>
        <v>3</v>
      </c>
      <c r="G6" s="8">
        <f>COUNTIFS('（表１）将来予測'!$G$8:$G$45,"&lt;70")+COUNTIFS('（表１）将来予測'!$G$8:$G$45,"60&lt;=")</f>
        <v>4</v>
      </c>
      <c r="H6" s="8">
        <f>COUNTIFS('（表１）将来予測'!$G$8:$G$45,"&lt;80")+COUNTIFS('（表１）将来予測'!$G$8:$G$45,"70&lt;=")</f>
        <v>6</v>
      </c>
      <c r="I6" s="8">
        <f>COUNTIFS('（表１）将来予測'!$G$8:$G$45,"&gt;=80")</f>
        <v>0</v>
      </c>
    </row>
    <row r="7" spans="1:11" ht="32.25" customHeight="1" x14ac:dyDescent="0.15">
      <c r="A7" s="7" t="s">
        <v>44</v>
      </c>
      <c r="B7" s="8">
        <f>COUNTIFS('（表１）将来予測'!$H$8:$H$45,"&lt;20")+COUNTIFS('（表１）将来予測'!$H$8:$H$45,"0&lt;=")</f>
        <v>0</v>
      </c>
      <c r="C7" s="8">
        <f>COUNTIFS('（表１）将来予測'!$H$8:$H$45,"&lt;30")+COUNTIFS('（表１）将来予測'!$H$8:$H$45,"20&lt;=")</f>
        <v>1</v>
      </c>
      <c r="D7" s="8">
        <f>COUNTIFS('（表１）将来予測'!$H$8:$H$45,"&lt;40")+COUNTIFS('（表１）将来予測'!$H$8:$H$45,"30&lt;=")</f>
        <v>1</v>
      </c>
      <c r="E7" s="8">
        <f>COUNTIFS('（表１）将来予測'!$H$8:$H$45,"&lt;50")+COUNTIFS('（表１）将来予測'!$H$8:$H$45,"40&lt;=")</f>
        <v>3</v>
      </c>
      <c r="F7" s="8">
        <f>COUNTIFS('（表１）将来予測'!$H$8:$H$45,"&lt;60")+COUNTIFS('（表１）将来予測'!$H$8:$H$45,"50&lt;=")</f>
        <v>3</v>
      </c>
      <c r="G7" s="8">
        <f>COUNTIFS('（表１）将来予測'!$H$8:$H$45,"&lt;70")+COUNTIFS('（表１）将来予測'!$H$8:$H$45,"60&lt;=")</f>
        <v>3</v>
      </c>
      <c r="H7" s="8">
        <f>COUNTIFS('（表１）将来予測'!$H$8:$H$45,"&lt;80")+COUNTIFS('（表１）将来予測'!$H$8:$H$45,"70&lt;=")</f>
        <v>5</v>
      </c>
      <c r="I7" s="8">
        <f>COUNTIFS('（表１）将来予測'!$H$8:$H$45,"&gt;=80")</f>
        <v>1</v>
      </c>
    </row>
    <row r="8" spans="1:11" ht="32.25" customHeight="1" x14ac:dyDescent="0.15">
      <c r="A8" s="7" t="s">
        <v>46</v>
      </c>
      <c r="B8" s="8">
        <f>COUNTIFS('（表１）将来予測'!$I$8:$I$45,"&lt;20")+COUNTIFS('（表１）将来予測'!$I$8:$I$45,"0&lt;=")</f>
        <v>0</v>
      </c>
      <c r="C8" s="8">
        <f>COUNTIFS('（表１）将来予測'!$I$8:$I$45,"&lt;30")+COUNTIFS('（表１）将来予測'!$I$8:$I$45,"20&lt;=")</f>
        <v>1</v>
      </c>
      <c r="D8" s="8">
        <f>COUNTIFS('（表１）将来予測'!$I$8:$I$45,"&lt;40")+COUNTIFS('（表１）将来予測'!$I$8:$I$45,"30&lt;=")</f>
        <v>1</v>
      </c>
      <c r="E8" s="8">
        <f>COUNTIFS('（表１）将来予測'!$I$8:$I$45,"&lt;50")+COUNTIFS('（表１）将来予測'!$I$8:$I$45,"40&lt;=")</f>
        <v>3</v>
      </c>
      <c r="F8" s="8">
        <f>COUNTIFS('（表１）将来予測'!$I$8:$I$45,"&lt;60")+COUNTIFS('（表１）将来予測'!$I$8:$I$45,"50&lt;=")</f>
        <v>3</v>
      </c>
      <c r="G8" s="8">
        <f>COUNTIFS('（表１）将来予測'!$I$8:$I$45,"&lt;70")+COUNTIFS('（表１）将来予測'!$I$8:$I$45,"60&lt;=")</f>
        <v>3</v>
      </c>
      <c r="H8" s="8">
        <f>COUNTIFS('（表１）将来予測'!$I$8:$I$45,"&lt;80")+COUNTIFS('（表１）将来予測'!$I$8:$I$45,"70&lt;=")</f>
        <v>4</v>
      </c>
      <c r="I8" s="8">
        <f>COUNTIFS('（表１）将来予測'!$I$8:$I$45,"&gt;=80")</f>
        <v>2</v>
      </c>
    </row>
  </sheetData>
  <mergeCells count="1">
    <mergeCell ref="A1:K2"/>
  </mergeCells>
  <phoneticPr fontId="1"/>
  <pageMargins left="0.7" right="0.7" top="0.75" bottom="0.75" header="0.3" footer="0.3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7"/>
  <sheetViews>
    <sheetView zoomScaleNormal="100" workbookViewId="0">
      <selection sqref="A1:J7"/>
    </sheetView>
  </sheetViews>
  <sheetFormatPr defaultRowHeight="13.5" x14ac:dyDescent="0.15"/>
  <cols>
    <col min="1" max="1" width="5.75" customWidth="1"/>
    <col min="2" max="10" width="13.5" customWidth="1"/>
    <col min="12" max="12" width="0" hidden="1" customWidth="1"/>
  </cols>
  <sheetData>
    <row r="1" spans="1:12" ht="13.5" customHeight="1" x14ac:dyDescent="0.15">
      <c r="A1" s="94" t="s">
        <v>55</v>
      </c>
      <c r="B1" s="94"/>
      <c r="C1" s="94"/>
      <c r="D1" s="94"/>
      <c r="E1" s="94"/>
      <c r="F1" s="94"/>
      <c r="G1" s="94"/>
      <c r="H1" s="94"/>
      <c r="I1" s="94"/>
      <c r="J1" s="94"/>
    </row>
    <row r="2" spans="1:12" ht="13.5" customHeight="1" x14ac:dyDescent="0.15">
      <c r="A2" s="94"/>
      <c r="B2" s="94"/>
      <c r="C2" s="94"/>
      <c r="D2" s="94"/>
      <c r="E2" s="94"/>
      <c r="F2" s="94"/>
      <c r="G2" s="94"/>
      <c r="H2" s="94"/>
      <c r="I2" s="94"/>
      <c r="J2" s="94"/>
    </row>
    <row r="3" spans="1:12" ht="14.25" x14ac:dyDescent="0.15">
      <c r="A3" s="73"/>
      <c r="B3" s="73"/>
      <c r="C3" s="73"/>
      <c r="D3" s="73"/>
      <c r="E3" s="73"/>
      <c r="F3" s="73"/>
      <c r="G3" s="73"/>
      <c r="H3" s="73"/>
      <c r="I3" s="73"/>
      <c r="J3" s="75"/>
    </row>
    <row r="4" spans="1:12" x14ac:dyDescent="0.15">
      <c r="A4" s="74"/>
      <c r="B4" s="75"/>
      <c r="C4" s="75"/>
      <c r="D4" s="75"/>
      <c r="E4" s="75"/>
      <c r="F4" s="75"/>
      <c r="G4" s="75"/>
      <c r="H4" s="76"/>
      <c r="I4" s="77"/>
      <c r="J4" s="75"/>
    </row>
    <row r="5" spans="1:12" ht="14.25" thickBot="1" x14ac:dyDescent="0.2">
      <c r="A5" s="78" t="s">
        <v>67</v>
      </c>
      <c r="B5" s="75"/>
      <c r="C5" s="75"/>
      <c r="D5" s="75"/>
      <c r="E5" s="75"/>
      <c r="F5" s="75"/>
      <c r="G5" s="75"/>
      <c r="H5" s="75"/>
      <c r="I5" s="75"/>
      <c r="J5" s="75"/>
    </row>
    <row r="6" spans="1:12" ht="22.5" customHeight="1" x14ac:dyDescent="0.15">
      <c r="A6" s="110" t="s">
        <v>47</v>
      </c>
      <c r="B6" s="104" t="s">
        <v>48</v>
      </c>
      <c r="C6" s="105"/>
      <c r="D6" s="106"/>
      <c r="E6" s="107" t="s">
        <v>48</v>
      </c>
      <c r="F6" s="108"/>
      <c r="G6" s="109"/>
      <c r="H6" s="104" t="s">
        <v>32</v>
      </c>
      <c r="I6" s="108"/>
      <c r="J6" s="106"/>
    </row>
    <row r="7" spans="1:12" ht="23.25" customHeight="1" thickBot="1" x14ac:dyDescent="0.2">
      <c r="A7" s="111"/>
      <c r="B7" s="85" t="s">
        <v>24</v>
      </c>
      <c r="C7" s="80" t="s">
        <v>25</v>
      </c>
      <c r="D7" s="86" t="s">
        <v>50</v>
      </c>
      <c r="E7" s="87" t="s">
        <v>24</v>
      </c>
      <c r="F7" s="80" t="s">
        <v>25</v>
      </c>
      <c r="G7" s="88" t="s">
        <v>51</v>
      </c>
      <c r="H7" s="89" t="s">
        <v>24</v>
      </c>
      <c r="I7" s="80" t="s">
        <v>25</v>
      </c>
      <c r="J7" s="90" t="s">
        <v>52</v>
      </c>
    </row>
    <row r="8" spans="1:12" ht="27" customHeight="1" x14ac:dyDescent="0.15">
      <c r="A8" s="41">
        <v>1</v>
      </c>
      <c r="B8" s="42" t="str">
        <f>IF($L8&gt;MAX('（表１）将来予測'!$A$8:$A$45),"",VLOOKUP($L8,'（表１）将来予測'!$A$8:$G$45,5,FALSE))</f>
        <v>Aさん</v>
      </c>
      <c r="C8" s="43" t="str">
        <f>IF($L8&gt;MAX('（表１）将来予測'!$A$8:$A$45),"",VLOOKUP($L8,'（表１）将来予測'!$A$8:$G$45,6,FALSE))</f>
        <v>子ども会活動</v>
      </c>
      <c r="D8" s="44">
        <f>IF($L8&gt;MAX('（表１）将来予測'!$A$8:$A$45),"",VLOOKUP($L8,'（表１）将来予測'!$A$8:$G$45,7,FALSE))</f>
        <v>38</v>
      </c>
      <c r="E8" s="45" t="str">
        <f>IF($L8&gt;MAX('（表１）将来予測'!$B$8:$B$45),"",VLOOKUP($L8,'（表１）将来予測'!$B$8:$G$45,4,FALSE))</f>
        <v>Bさん</v>
      </c>
      <c r="F8" s="45" t="str">
        <f>IF($L8&gt;MAX('（表１）将来予測'!$B$8:$B$45),"",VLOOKUP($L8,'（表１）将来予測'!$B$8:$G$45,5,FALSE))</f>
        <v>老人会活動</v>
      </c>
      <c r="G8" s="54">
        <f>IF($L8&gt;MAX('（表１）将来予測'!$B$8:$B$45),"",VLOOKUP($L8,'（表１）将来予測'!$B$8:$G$45,6,FALSE))</f>
        <v>78</v>
      </c>
      <c r="H8" s="55" t="str">
        <f>IF($L8&gt;MAX('（表１）将来予測'!$C$8:$C$45),"",VLOOKUP($L8,'（表１）将来予測'!$C$8:$G$45,3,FALSE))</f>
        <v>Cさん</v>
      </c>
      <c r="I8" s="56" t="str">
        <f>IF($L8&gt;MAX('（表１）将来予測'!$C$8:$C$45),"",VLOOKUP($L8,'（表１）将来予測'!$C$8:$G$45,4,FALSE))</f>
        <v>朝の交通指導</v>
      </c>
      <c r="J8" s="57">
        <f>IF($L8&gt;MAX('（表１）将来予測'!$C$8:$C$45),"",VLOOKUP($L8,'（表１）将来予測'!$C$8:$G$45,5,FALSE))</f>
        <v>72</v>
      </c>
      <c r="L8">
        <v>1</v>
      </c>
    </row>
    <row r="9" spans="1:12" ht="27" customHeight="1" x14ac:dyDescent="0.15">
      <c r="A9" s="37">
        <v>2</v>
      </c>
      <c r="B9" s="39" t="str">
        <f>IF($L9&gt;MAX('（表１）将来予測'!$A$8:$A$45),"",VLOOKUP($L9,'（表１）将来予測'!$A$8:$G$45,5,FALSE))</f>
        <v>Dさん</v>
      </c>
      <c r="C9" s="6" t="str">
        <f>IF($L9&gt;MAX('（表１）将来予測'!$A$8:$A$45),"",VLOOKUP($L9,'（表１）将来予測'!$A$8:$G$45,6,FALSE))</f>
        <v>清掃活動</v>
      </c>
      <c r="D9" s="36">
        <f>IF($L9&gt;MAX('（表１）将来予測'!$A$8:$A$45),"",VLOOKUP($L9,'（表１）将来予測'!$A$8:$G$45,7,FALSE))</f>
        <v>67</v>
      </c>
      <c r="E9" s="38" t="str">
        <f>IF($L9&gt;MAX('（表１）将来予測'!$B$8:$B$45),"",VLOOKUP($L9,'（表１）将来予測'!$B$8:$G$45,4,FALSE))</f>
        <v>Eさん</v>
      </c>
      <c r="F9" s="6" t="str">
        <f>IF($L9&gt;MAX('（表１）将来予測'!$B$8:$B$45),"",VLOOKUP($L9,'（表１）将来予測'!$B$8:$G$45,5,FALSE))</f>
        <v>公民館まつり</v>
      </c>
      <c r="G9" s="40">
        <f>IF($L9&gt;MAX('（表１）将来予測'!$B$8:$B$45),"",VLOOKUP($L9,'（表１）将来予測'!$B$8:$G$45,6,FALSE))</f>
        <v>35</v>
      </c>
      <c r="H9" s="39" t="str">
        <f>IF($L9&gt;MAX('（表１）将来予測'!$C$8:$C$45),"",VLOOKUP($L9,'（表１）将来予測'!$C$8:$G$45,3,FALSE))</f>
        <v>Fさん</v>
      </c>
      <c r="I9" s="6" t="str">
        <f>IF($L9&gt;MAX('（表１）将来予測'!$C$8:$C$45),"",VLOOKUP($L9,'（表１）将来予測'!$C$8:$G$45,4,FALSE))</f>
        <v>子ども会活動</v>
      </c>
      <c r="J9" s="36">
        <f>IF($L9&gt;MAX('（表１）将来予測'!$C$8:$C$45),"",VLOOKUP($L9,'（表１）将来予測'!$C$8:$G$45,5,FALSE))</f>
        <v>19</v>
      </c>
      <c r="L9">
        <v>2</v>
      </c>
    </row>
    <row r="10" spans="1:12" ht="27" customHeight="1" x14ac:dyDescent="0.15">
      <c r="A10" s="37">
        <v>3</v>
      </c>
      <c r="B10" s="39" t="str">
        <f>IF($L10&gt;MAX('（表１）将来予測'!$A$8:$A$45),"",VLOOKUP($L10,'（表１）将来予測'!$A$8:$G$45,5,FALSE))</f>
        <v/>
      </c>
      <c r="C10" s="6" t="str">
        <f>IF($L10&gt;MAX('（表１）将来予測'!$A$8:$A$45),"",VLOOKUP($L10,'（表１）将来予測'!$A$8:$G$45,6,FALSE))</f>
        <v/>
      </c>
      <c r="D10" s="36" t="str">
        <f>IF($L10&gt;MAX('（表１）将来予測'!$A$8:$A$45),"",VLOOKUP($L10,'（表１）将来予測'!$A$8:$G$45,7,FALSE))</f>
        <v/>
      </c>
      <c r="E10" s="38" t="str">
        <f>IF($L10&gt;MAX('（表１）将来予測'!$B$8:$B$45),"",VLOOKUP($L10,'（表１）将来予測'!$B$8:$G$45,4,FALSE))</f>
        <v/>
      </c>
      <c r="F10" s="6" t="str">
        <f>IF($L10&gt;MAX('（表１）将来予測'!$B$8:$B$45),"",VLOOKUP($L10,'（表１）将来予測'!$B$8:$G$45,5,FALSE))</f>
        <v/>
      </c>
      <c r="G10" s="40" t="str">
        <f>IF($L10&gt;MAX('（表１）将来予測'!$B$8:$B$45),"",VLOOKUP($L10,'（表１）将来予測'!$B$8:$G$45,6,FALSE))</f>
        <v/>
      </c>
      <c r="H10" s="39" t="str">
        <f>IF($L10&gt;MAX('（表１）将来予測'!$C$8:$C$45),"",VLOOKUP($L10,'（表１）将来予測'!$C$8:$G$45,3,FALSE))</f>
        <v/>
      </c>
      <c r="I10" s="6" t="str">
        <f>IF($L10&gt;MAX('（表１）将来予測'!$C$8:$C$45),"",VLOOKUP($L10,'（表１）将来予測'!$C$8:$G$45,4,FALSE))</f>
        <v/>
      </c>
      <c r="J10" s="36" t="str">
        <f>IF($L10&gt;MAX('（表１）将来予測'!$C$8:$C$45),"",VLOOKUP($L10,'（表１）将来予測'!$C$8:$G$45,5,FALSE))</f>
        <v/>
      </c>
      <c r="L10">
        <v>3</v>
      </c>
    </row>
    <row r="11" spans="1:12" ht="27" customHeight="1" x14ac:dyDescent="0.15">
      <c r="A11" s="37">
        <v>4</v>
      </c>
      <c r="B11" s="39" t="str">
        <f>IF($L11&gt;MAX('（表１）将来予測'!$A$8:$A$45),"",VLOOKUP($L11,'（表１）将来予測'!$A$8:$G$45,5,FALSE))</f>
        <v/>
      </c>
      <c r="C11" s="6" t="str">
        <f>IF($L11&gt;MAX('（表１）将来予測'!$A$8:$A$45),"",VLOOKUP($L11,'（表１）将来予測'!$A$8:$G$45,6,FALSE))</f>
        <v/>
      </c>
      <c r="D11" s="36" t="str">
        <f>IF($L11&gt;MAX('（表１）将来予測'!$A$8:$A$45),"",VLOOKUP($L11,'（表１）将来予測'!$A$8:$G$45,7,FALSE))</f>
        <v/>
      </c>
      <c r="E11" s="38" t="str">
        <f>IF($L11&gt;MAX('（表１）将来予測'!$B$8:$B$45),"",VLOOKUP($L11,'（表１）将来予測'!$B$8:$G$45,4,FALSE))</f>
        <v/>
      </c>
      <c r="F11" s="6" t="str">
        <f>IF($L11&gt;MAX('（表１）将来予測'!$B$8:$B$45),"",VLOOKUP($L11,'（表１）将来予測'!$B$8:$G$45,5,FALSE))</f>
        <v/>
      </c>
      <c r="G11" s="40" t="str">
        <f>IF($L11&gt;MAX('（表１）将来予測'!$B$8:$B$45),"",VLOOKUP($L11,'（表１）将来予測'!$B$8:$G$45,6,FALSE))</f>
        <v/>
      </c>
      <c r="H11" s="39" t="str">
        <f>IF($L11&gt;MAX('（表１）将来予測'!$C$8:$C$45),"",VLOOKUP($L11,'（表１）将来予測'!$C$8:$G$45,3,FALSE))</f>
        <v/>
      </c>
      <c r="I11" s="6" t="str">
        <f>IF($L11&gt;MAX('（表１）将来予測'!$C$8:$C$45),"",VLOOKUP($L11,'（表１）将来予測'!$C$8:$G$45,4,FALSE))</f>
        <v/>
      </c>
      <c r="J11" s="36" t="str">
        <f>IF($L11&gt;MAX('（表１）将来予測'!$C$8:$C$45),"",VLOOKUP($L11,'（表１）将来予測'!$C$8:$G$45,5,FALSE))</f>
        <v/>
      </c>
      <c r="L11">
        <v>4</v>
      </c>
    </row>
    <row r="12" spans="1:12" ht="27" customHeight="1" x14ac:dyDescent="0.15">
      <c r="A12" s="37">
        <v>5</v>
      </c>
      <c r="B12" s="39" t="str">
        <f>IF($L12&gt;MAX('（表１）将来予測'!$A$8:$A$45),"",VLOOKUP($L12,'（表１）将来予測'!$A$8:$G$45,5,FALSE))</f>
        <v/>
      </c>
      <c r="C12" s="6" t="str">
        <f>IF($L12&gt;MAX('（表１）将来予測'!$A$8:$A$45),"",VLOOKUP($L12,'（表１）将来予測'!$A$8:$G$45,6,FALSE))</f>
        <v/>
      </c>
      <c r="D12" s="36" t="str">
        <f>IF($L12&gt;MAX('（表１）将来予測'!$A$8:$A$45),"",VLOOKUP($L12,'（表１）将来予測'!$A$8:$G$45,7,FALSE))</f>
        <v/>
      </c>
      <c r="E12" s="38" t="str">
        <f>IF($L12&gt;MAX('（表１）将来予測'!$B$8:$B$45),"",VLOOKUP($L12,'（表１）将来予測'!$B$8:$G$45,4,FALSE))</f>
        <v/>
      </c>
      <c r="F12" s="6" t="str">
        <f>IF($L12&gt;MAX('（表１）将来予測'!$B$8:$B$45),"",VLOOKUP($L12,'（表１）将来予測'!$B$8:$G$45,5,FALSE))</f>
        <v/>
      </c>
      <c r="G12" s="40" t="str">
        <f>IF($L12&gt;MAX('（表１）将来予測'!$B$8:$B$45),"",VLOOKUP($L12,'（表１）将来予測'!$B$8:$G$45,6,FALSE))</f>
        <v/>
      </c>
      <c r="H12" s="39" t="str">
        <f>IF($L12&gt;MAX('（表１）将来予測'!$C$8:$C$45),"",VLOOKUP($L12,'（表１）将来予測'!$C$8:$G$45,3,FALSE))</f>
        <v/>
      </c>
      <c r="I12" s="6" t="str">
        <f>IF($L12&gt;MAX('（表１）将来予測'!$C$8:$C$45),"",VLOOKUP($L12,'（表１）将来予測'!$C$8:$G$45,4,FALSE))</f>
        <v/>
      </c>
      <c r="J12" s="36" t="str">
        <f>IF($L12&gt;MAX('（表１）将来予測'!$C$8:$C$45),"",VLOOKUP($L12,'（表１）将来予測'!$C$8:$G$45,5,FALSE))</f>
        <v/>
      </c>
      <c r="L12">
        <v>5</v>
      </c>
    </row>
    <row r="13" spans="1:12" ht="27" customHeight="1" x14ac:dyDescent="0.15">
      <c r="A13" s="37">
        <v>6</v>
      </c>
      <c r="B13" s="39" t="str">
        <f>IF($L13&gt;MAX('（表１）将来予測'!$A$8:$A$45),"",VLOOKUP($L13,'（表１）将来予測'!$A$8:$G$45,5,FALSE))</f>
        <v/>
      </c>
      <c r="C13" s="6" t="str">
        <f>IF($L13&gt;MAX('（表１）将来予測'!$A$8:$A$45),"",VLOOKUP($L13,'（表１）将来予測'!$A$8:$G$45,6,FALSE))</f>
        <v/>
      </c>
      <c r="D13" s="36" t="str">
        <f>IF($L13&gt;MAX('（表１）将来予測'!$A$8:$A$45),"",VLOOKUP($L13,'（表１）将来予測'!$A$8:$G$45,7,FALSE))</f>
        <v/>
      </c>
      <c r="E13" s="38" t="str">
        <f>IF($L13&gt;MAX('（表１）将来予測'!$B$8:$B$45),"",VLOOKUP($L13,'（表１）将来予測'!$B$8:$G$45,4,FALSE))</f>
        <v/>
      </c>
      <c r="F13" s="6" t="str">
        <f>IF($L13&gt;MAX('（表１）将来予測'!$B$8:$B$45),"",VLOOKUP($L13,'（表１）将来予測'!$B$8:$G$45,5,FALSE))</f>
        <v/>
      </c>
      <c r="G13" s="40" t="str">
        <f>IF($L13&gt;MAX('（表１）将来予測'!$B$8:$B$45),"",VLOOKUP($L13,'（表１）将来予測'!$B$8:$G$45,6,FALSE))</f>
        <v/>
      </c>
      <c r="H13" s="39" t="str">
        <f>IF($L13&gt;MAX('（表１）将来予測'!$C$8:$C$45),"",VLOOKUP($L13,'（表１）将来予測'!$C$8:$G$45,3,FALSE))</f>
        <v/>
      </c>
      <c r="I13" s="6" t="str">
        <f>IF($L13&gt;MAX('（表１）将来予測'!$C$8:$C$45),"",VLOOKUP($L13,'（表１）将来予測'!$C$8:$G$45,4,FALSE))</f>
        <v/>
      </c>
      <c r="J13" s="36" t="str">
        <f>IF($L13&gt;MAX('（表１）将来予測'!$C$8:$C$45),"",VLOOKUP($L13,'（表１）将来予測'!$C$8:$G$45,5,FALSE))</f>
        <v/>
      </c>
      <c r="L13">
        <v>6</v>
      </c>
    </row>
    <row r="14" spans="1:12" ht="27" customHeight="1" x14ac:dyDescent="0.15">
      <c r="A14" s="37">
        <v>7</v>
      </c>
      <c r="B14" s="39" t="str">
        <f>IF($L14&gt;MAX('（表１）将来予測'!$A$8:$A$45),"",VLOOKUP($L14,'（表１）将来予測'!$A$8:$G$45,5,FALSE))</f>
        <v/>
      </c>
      <c r="C14" s="6" t="str">
        <f>IF($L14&gt;MAX('（表１）将来予測'!$A$8:$A$45),"",VLOOKUP($L14,'（表１）将来予測'!$A$8:$G$45,6,FALSE))</f>
        <v/>
      </c>
      <c r="D14" s="36" t="str">
        <f>IF($L14&gt;MAX('（表１）将来予測'!$A$8:$A$45),"",VLOOKUP($L14,'（表１）将来予測'!$A$8:$G$45,7,FALSE))</f>
        <v/>
      </c>
      <c r="E14" s="38" t="str">
        <f>IF($L14&gt;MAX('（表１）将来予測'!$B$8:$B$45),"",VLOOKUP($L14,'（表１）将来予測'!$B$8:$G$45,4,FALSE))</f>
        <v/>
      </c>
      <c r="F14" s="6" t="str">
        <f>IF($L14&gt;MAX('（表１）将来予測'!$B$8:$B$45),"",VLOOKUP($L14,'（表１）将来予測'!$B$8:$G$45,5,FALSE))</f>
        <v/>
      </c>
      <c r="G14" s="40" t="str">
        <f>IF($L14&gt;MAX('（表１）将来予測'!$B$8:$B$45),"",VLOOKUP($L14,'（表１）将来予測'!$B$8:$G$45,6,FALSE))</f>
        <v/>
      </c>
      <c r="H14" s="39" t="str">
        <f>IF($L14&gt;MAX('（表１）将来予測'!$C$8:$C$45),"",VLOOKUP($L14,'（表１）将来予測'!$C$8:$G$45,3,FALSE))</f>
        <v/>
      </c>
      <c r="I14" s="6" t="str">
        <f>IF($L14&gt;MAX('（表１）将来予測'!$C$8:$C$45),"",VLOOKUP($L14,'（表１）将来予測'!$C$8:$G$45,4,FALSE))</f>
        <v/>
      </c>
      <c r="J14" s="36" t="str">
        <f>IF($L14&gt;MAX('（表１）将来予測'!$C$8:$C$45),"",VLOOKUP($L14,'（表１）将来予測'!$C$8:$G$45,5,FALSE))</f>
        <v/>
      </c>
      <c r="L14">
        <v>7</v>
      </c>
    </row>
    <row r="15" spans="1:12" ht="27" customHeight="1" x14ac:dyDescent="0.15">
      <c r="A15" s="37">
        <v>8</v>
      </c>
      <c r="B15" s="39" t="str">
        <f>IF($L15&gt;MAX('（表１）将来予測'!$A$8:$A$45),"",VLOOKUP($L15,'（表１）将来予測'!$A$8:$G$45,5,FALSE))</f>
        <v/>
      </c>
      <c r="C15" s="6" t="str">
        <f>IF($L15&gt;MAX('（表１）将来予測'!$A$8:$A$45),"",VLOOKUP($L15,'（表１）将来予測'!$A$8:$G$45,6,FALSE))</f>
        <v/>
      </c>
      <c r="D15" s="36" t="str">
        <f>IF($L15&gt;MAX('（表１）将来予測'!$A$8:$A$45),"",VLOOKUP($L15,'（表１）将来予測'!$A$8:$G$45,7,FALSE))</f>
        <v/>
      </c>
      <c r="E15" s="38" t="str">
        <f>IF($L15&gt;MAX('（表１）将来予測'!$B$8:$B$45),"",VLOOKUP($L15,'（表１）将来予測'!$B$8:$G$45,4,FALSE))</f>
        <v/>
      </c>
      <c r="F15" s="6" t="str">
        <f>IF($L15&gt;MAX('（表１）将来予測'!$B$8:$B$45),"",VLOOKUP($L15,'（表１）将来予測'!$B$8:$G$45,5,FALSE))</f>
        <v/>
      </c>
      <c r="G15" s="40" t="str">
        <f>IF($L15&gt;MAX('（表１）将来予測'!$B$8:$B$45),"",VLOOKUP($L15,'（表１）将来予測'!$B$8:$G$45,6,FALSE))</f>
        <v/>
      </c>
      <c r="H15" s="39" t="str">
        <f>IF($L15&gt;MAX('（表１）将来予測'!$C$8:$C$45),"",VLOOKUP($L15,'（表１）将来予測'!$C$8:$G$45,3,FALSE))</f>
        <v/>
      </c>
      <c r="I15" s="6" t="str">
        <f>IF($L15&gt;MAX('（表１）将来予測'!$C$8:$C$45),"",VLOOKUP($L15,'（表１）将来予測'!$C$8:$G$45,4,FALSE))</f>
        <v/>
      </c>
      <c r="J15" s="36" t="str">
        <f>IF($L15&gt;MAX('（表１）将来予測'!$C$8:$C$45),"",VLOOKUP($L15,'（表１）将来予測'!$C$8:$G$45,5,FALSE))</f>
        <v/>
      </c>
      <c r="L15">
        <v>8</v>
      </c>
    </row>
    <row r="16" spans="1:12" ht="27" customHeight="1" x14ac:dyDescent="0.15">
      <c r="A16" s="37">
        <v>9</v>
      </c>
      <c r="B16" s="39" t="str">
        <f>IF($L16&gt;MAX('（表１）将来予測'!$A$8:$A$45),"",VLOOKUP($L16,'（表１）将来予測'!$A$8:$G$45,5,FALSE))</f>
        <v/>
      </c>
      <c r="C16" s="6" t="str">
        <f>IF($L16&gt;MAX('（表１）将来予測'!$A$8:$A$45),"",VLOOKUP($L16,'（表１）将来予測'!$A$8:$G$45,6,FALSE))</f>
        <v/>
      </c>
      <c r="D16" s="36" t="str">
        <f>IF($L16&gt;MAX('（表１）将来予測'!$A$8:$A$45),"",VLOOKUP($L16,'（表１）将来予測'!$A$8:$G$45,7,FALSE))</f>
        <v/>
      </c>
      <c r="E16" s="38" t="str">
        <f>IF($L16&gt;MAX('（表１）将来予測'!$B$8:$B$45),"",VLOOKUP($L16,'（表１）将来予測'!$B$8:$G$45,4,FALSE))</f>
        <v/>
      </c>
      <c r="F16" s="6" t="str">
        <f>IF($L16&gt;MAX('（表１）将来予測'!$B$8:$B$45),"",VLOOKUP($L16,'（表１）将来予測'!$B$8:$G$45,5,FALSE))</f>
        <v/>
      </c>
      <c r="G16" s="40" t="str">
        <f>IF($L16&gt;MAX('（表１）将来予測'!$B$8:$B$45),"",VLOOKUP($L16,'（表１）将来予測'!$B$8:$G$45,6,FALSE))</f>
        <v/>
      </c>
      <c r="H16" s="39" t="str">
        <f>IF($L16&gt;MAX('（表１）将来予測'!$C$8:$C$45),"",VLOOKUP($L16,'（表１）将来予測'!$C$8:$G$45,3,FALSE))</f>
        <v/>
      </c>
      <c r="I16" s="6" t="str">
        <f>IF($L16&gt;MAX('（表１）将来予測'!$C$8:$C$45),"",VLOOKUP($L16,'（表１）将来予測'!$C$8:$G$45,4,FALSE))</f>
        <v/>
      </c>
      <c r="J16" s="36" t="str">
        <f>IF($L16&gt;MAX('（表１）将来予測'!$C$8:$C$45),"",VLOOKUP($L16,'（表１）将来予測'!$C$8:$G$45,5,FALSE))</f>
        <v/>
      </c>
      <c r="L16">
        <v>9</v>
      </c>
    </row>
    <row r="17" spans="1:12" ht="27" customHeight="1" x14ac:dyDescent="0.15">
      <c r="A17" s="37">
        <v>10</v>
      </c>
      <c r="B17" s="39" t="str">
        <f>IF($L17&gt;MAX('（表１）将来予測'!$A$8:$A$45),"",VLOOKUP($L17,'（表１）将来予測'!$A$8:$G$45,5,FALSE))</f>
        <v/>
      </c>
      <c r="C17" s="6" t="str">
        <f>IF($L17&gt;MAX('（表１）将来予測'!$A$8:$A$45),"",VLOOKUP($L17,'（表１）将来予測'!$A$8:$G$45,6,FALSE))</f>
        <v/>
      </c>
      <c r="D17" s="36" t="str">
        <f>IF($L17&gt;MAX('（表１）将来予測'!$A$8:$A$45),"",VLOOKUP($L17,'（表１）将来予測'!$A$8:$G$45,7,FALSE))</f>
        <v/>
      </c>
      <c r="E17" s="38" t="str">
        <f>IF($L17&gt;MAX('（表１）将来予測'!$B$8:$B$45),"",VLOOKUP($L17,'（表１）将来予測'!$B$8:$G$45,4,FALSE))</f>
        <v/>
      </c>
      <c r="F17" s="6" t="str">
        <f>IF($L17&gt;MAX('（表１）将来予測'!$B$8:$B$45),"",VLOOKUP($L17,'（表１）将来予測'!$B$8:$G$45,5,FALSE))</f>
        <v/>
      </c>
      <c r="G17" s="40" t="str">
        <f>IF($L17&gt;MAX('（表１）将来予測'!$B$8:$B$45),"",VLOOKUP($L17,'（表１）将来予測'!$B$8:$G$45,6,FALSE))</f>
        <v/>
      </c>
      <c r="H17" s="39" t="str">
        <f>IF($L17&gt;MAX('（表１）将来予測'!$C$8:$C$45),"",VLOOKUP($L17,'（表１）将来予測'!$C$8:$G$45,3,FALSE))</f>
        <v/>
      </c>
      <c r="I17" s="6" t="str">
        <f>IF($L17&gt;MAX('（表１）将来予測'!$C$8:$C$45),"",VLOOKUP($L17,'（表１）将来予測'!$C$8:$G$45,4,FALSE))</f>
        <v/>
      </c>
      <c r="J17" s="36" t="str">
        <f>IF($L17&gt;MAX('（表１）将来予測'!$C$8:$C$45),"",VLOOKUP($L17,'（表１）将来予測'!$C$8:$G$45,5,FALSE))</f>
        <v/>
      </c>
      <c r="L17">
        <v>10</v>
      </c>
    </row>
    <row r="18" spans="1:12" ht="27" customHeight="1" x14ac:dyDescent="0.15">
      <c r="A18" s="37">
        <v>11</v>
      </c>
      <c r="B18" s="39" t="str">
        <f>IF($L18&gt;MAX('（表１）将来予測'!$A$8:$A$45),"",VLOOKUP($L18,'（表１）将来予測'!$A$8:$G$45,5,FALSE))</f>
        <v/>
      </c>
      <c r="C18" s="6" t="str">
        <f>IF($L18&gt;MAX('（表１）将来予測'!$A$8:$A$45),"",VLOOKUP($L18,'（表１）将来予測'!$A$8:$G$45,6,FALSE))</f>
        <v/>
      </c>
      <c r="D18" s="36" t="str">
        <f>IF($L18&gt;MAX('（表１）将来予測'!$A$8:$A$45),"",VLOOKUP($L18,'（表１）将来予測'!$A$8:$G$45,7,FALSE))</f>
        <v/>
      </c>
      <c r="E18" s="38" t="str">
        <f>IF($L18&gt;MAX('（表１）将来予測'!$B$8:$B$45),"",VLOOKUP($L18,'（表１）将来予測'!$B$8:$G$45,4,FALSE))</f>
        <v/>
      </c>
      <c r="F18" s="6" t="str">
        <f>IF($L18&gt;MAX('（表１）将来予測'!$B$8:$B$45),"",VLOOKUP($L18,'（表１）将来予測'!$B$8:$G$45,5,FALSE))</f>
        <v/>
      </c>
      <c r="G18" s="40" t="str">
        <f>IF($L18&gt;MAX('（表１）将来予測'!$B$8:$B$45),"",VLOOKUP($L18,'（表１）将来予測'!$B$8:$G$45,6,FALSE))</f>
        <v/>
      </c>
      <c r="H18" s="39" t="str">
        <f>IF($L18&gt;MAX('（表１）将来予測'!$C$8:$C$45),"",VLOOKUP($L18,'（表１）将来予測'!$C$8:$G$45,3,FALSE))</f>
        <v/>
      </c>
      <c r="I18" s="6" t="str">
        <f>IF($L18&gt;MAX('（表１）将来予測'!$C$8:$C$45),"",VLOOKUP($L18,'（表１）将来予測'!$C$8:$G$45,4,FALSE))</f>
        <v/>
      </c>
      <c r="J18" s="36" t="str">
        <f>IF($L18&gt;MAX('（表１）将来予測'!$C$8:$C$45),"",VLOOKUP($L18,'（表１）将来予測'!$C$8:$G$45,5,FALSE))</f>
        <v/>
      </c>
      <c r="L18">
        <v>11</v>
      </c>
    </row>
    <row r="19" spans="1:12" ht="27" customHeight="1" x14ac:dyDescent="0.15">
      <c r="A19" s="37">
        <v>12</v>
      </c>
      <c r="B19" s="39" t="str">
        <f>IF($L19&gt;MAX('（表１）将来予測'!$A$8:$A$45),"",VLOOKUP($L19,'（表１）将来予測'!$A$8:$G$45,5,FALSE))</f>
        <v/>
      </c>
      <c r="C19" s="6" t="str">
        <f>IF($L19&gt;MAX('（表１）将来予測'!$A$8:$A$45),"",VLOOKUP($L19,'（表１）将来予測'!$A$8:$G$45,6,FALSE))</f>
        <v/>
      </c>
      <c r="D19" s="36" t="str">
        <f>IF($L19&gt;MAX('（表１）将来予測'!$A$8:$A$45),"",VLOOKUP($L19,'（表１）将来予測'!$A$8:$G$45,7,FALSE))</f>
        <v/>
      </c>
      <c r="E19" s="38" t="str">
        <f>IF($L19&gt;MAX('（表１）将来予測'!$B$8:$B$45),"",VLOOKUP($L19,'（表１）将来予測'!$B$8:$G$45,4,FALSE))</f>
        <v/>
      </c>
      <c r="F19" s="6" t="str">
        <f>IF($L19&gt;MAX('（表１）将来予測'!$B$8:$B$45),"",VLOOKUP($L19,'（表１）将来予測'!$B$8:$G$45,5,FALSE))</f>
        <v/>
      </c>
      <c r="G19" s="40" t="str">
        <f>IF($L19&gt;MAX('（表１）将来予測'!$B$8:$B$45),"",VLOOKUP($L19,'（表１）将来予測'!$B$8:$G$45,6,FALSE))</f>
        <v/>
      </c>
      <c r="H19" s="39" t="str">
        <f>IF($L19&gt;MAX('（表１）将来予測'!$C$8:$C$45),"",VLOOKUP($L19,'（表１）将来予測'!$C$8:$G$45,3,FALSE))</f>
        <v/>
      </c>
      <c r="I19" s="6" t="str">
        <f>IF($L19&gt;MAX('（表１）将来予測'!$C$8:$C$45),"",VLOOKUP($L19,'（表１）将来予測'!$C$8:$G$45,4,FALSE))</f>
        <v/>
      </c>
      <c r="J19" s="36" t="str">
        <f>IF($L19&gt;MAX('（表１）将来予測'!$C$8:$C$45),"",VLOOKUP($L19,'（表１）将来予測'!$C$8:$G$45,5,FALSE))</f>
        <v/>
      </c>
      <c r="L19">
        <v>12</v>
      </c>
    </row>
    <row r="20" spans="1:12" ht="27" customHeight="1" x14ac:dyDescent="0.15">
      <c r="A20" s="37">
        <v>13</v>
      </c>
      <c r="B20" s="39" t="str">
        <f>IF($L20&gt;MAX('（表１）将来予測'!$A$8:$A$45),"",VLOOKUP($L20,'（表１）将来予測'!$A$8:$G$45,5,FALSE))</f>
        <v/>
      </c>
      <c r="C20" s="6" t="str">
        <f>IF($L20&gt;MAX('（表１）将来予測'!$A$8:$A$45),"",VLOOKUP($L20,'（表１）将来予測'!$A$8:$G$45,6,FALSE))</f>
        <v/>
      </c>
      <c r="D20" s="36" t="str">
        <f>IF($L20&gt;MAX('（表１）将来予測'!$A$8:$A$45),"",VLOOKUP($L20,'（表１）将来予測'!$A$8:$G$45,7,FALSE))</f>
        <v/>
      </c>
      <c r="E20" s="38" t="str">
        <f>IF($L20&gt;MAX('（表１）将来予測'!$B$8:$B$45),"",VLOOKUP($L20,'（表１）将来予測'!$B$8:$G$45,4,FALSE))</f>
        <v/>
      </c>
      <c r="F20" s="6" t="str">
        <f>IF($L20&gt;MAX('（表１）将来予測'!$B$8:$B$45),"",VLOOKUP($L20,'（表１）将来予測'!$B$8:$G$45,5,FALSE))</f>
        <v/>
      </c>
      <c r="G20" s="40" t="str">
        <f>IF($L20&gt;MAX('（表１）将来予測'!$B$8:$B$45),"",VLOOKUP($L20,'（表１）将来予測'!$B$8:$G$45,6,FALSE))</f>
        <v/>
      </c>
      <c r="H20" s="39" t="str">
        <f>IF($L20&gt;MAX('（表１）将来予測'!$C$8:$C$45),"",VLOOKUP($L20,'（表１）将来予測'!$C$8:$G$45,3,FALSE))</f>
        <v/>
      </c>
      <c r="I20" s="6" t="str">
        <f>IF($L20&gt;MAX('（表１）将来予測'!$C$8:$C$45),"",VLOOKUP($L20,'（表１）将来予測'!$C$8:$G$45,4,FALSE))</f>
        <v/>
      </c>
      <c r="J20" s="36" t="str">
        <f>IF($L20&gt;MAX('（表１）将来予測'!$C$8:$C$45),"",VLOOKUP($L20,'（表１）将来予測'!$C$8:$G$45,5,FALSE))</f>
        <v/>
      </c>
      <c r="L20">
        <v>13</v>
      </c>
    </row>
    <row r="21" spans="1:12" ht="27" customHeight="1" x14ac:dyDescent="0.15">
      <c r="A21" s="37">
        <v>14</v>
      </c>
      <c r="B21" s="39" t="str">
        <f>IF($L21&gt;MAX('（表１）将来予測'!$A$8:$A$45),"",VLOOKUP($L21,'（表１）将来予測'!$A$8:$G$45,5,FALSE))</f>
        <v/>
      </c>
      <c r="C21" s="6" t="str">
        <f>IF($L21&gt;MAX('（表１）将来予測'!$A$8:$A$45),"",VLOOKUP($L21,'（表１）将来予測'!$A$8:$G$45,6,FALSE))</f>
        <v/>
      </c>
      <c r="D21" s="36" t="str">
        <f>IF($L21&gt;MAX('（表１）将来予測'!$A$8:$A$45),"",VLOOKUP($L21,'（表１）将来予測'!$A$8:$G$45,7,FALSE))</f>
        <v/>
      </c>
      <c r="E21" s="38" t="str">
        <f>IF($L21&gt;MAX('（表１）将来予測'!$B$8:$B$45),"",VLOOKUP($L21,'（表１）将来予測'!$B$8:$G$45,4,FALSE))</f>
        <v/>
      </c>
      <c r="F21" s="6" t="str">
        <f>IF($L21&gt;MAX('（表１）将来予測'!$B$8:$B$45),"",VLOOKUP($L21,'（表１）将来予測'!$B$8:$G$45,5,FALSE))</f>
        <v/>
      </c>
      <c r="G21" s="40" t="str">
        <f>IF($L21&gt;MAX('（表１）将来予測'!$B$8:$B$45),"",VLOOKUP($L21,'（表１）将来予測'!$B$8:$G$45,6,FALSE))</f>
        <v/>
      </c>
      <c r="H21" s="39" t="str">
        <f>IF($L21&gt;MAX('（表１）将来予測'!$C$8:$C$45),"",VLOOKUP($L21,'（表１）将来予測'!$C$8:$G$45,3,FALSE))</f>
        <v/>
      </c>
      <c r="I21" s="6" t="str">
        <f>IF($L21&gt;MAX('（表１）将来予測'!$C$8:$C$45),"",VLOOKUP($L21,'（表１）将来予測'!$C$8:$G$45,4,FALSE))</f>
        <v/>
      </c>
      <c r="J21" s="36" t="str">
        <f>IF($L21&gt;MAX('（表１）将来予測'!$C$8:$C$45),"",VLOOKUP($L21,'（表１）将来予測'!$C$8:$G$45,5,FALSE))</f>
        <v/>
      </c>
      <c r="L21">
        <v>14</v>
      </c>
    </row>
    <row r="22" spans="1:12" ht="27" customHeight="1" x14ac:dyDescent="0.15">
      <c r="A22" s="37">
        <v>15</v>
      </c>
      <c r="B22" s="39" t="str">
        <f>IF($L22&gt;MAX('（表１）将来予測'!$A$8:$A$45),"",VLOOKUP($L22,'（表１）将来予測'!$A$8:$G$45,5,FALSE))</f>
        <v/>
      </c>
      <c r="C22" s="6" t="str">
        <f>IF($L22&gt;MAX('（表１）将来予測'!$A$8:$A$45),"",VLOOKUP($L22,'（表１）将来予測'!$A$8:$G$45,6,FALSE))</f>
        <v/>
      </c>
      <c r="D22" s="36" t="str">
        <f>IF($L22&gt;MAX('（表１）将来予測'!$A$8:$A$45),"",VLOOKUP($L22,'（表１）将来予測'!$A$8:$G$45,7,FALSE))</f>
        <v/>
      </c>
      <c r="E22" s="38" t="str">
        <f>IF($L22&gt;MAX('（表１）将来予測'!$B$8:$B$45),"",VLOOKUP($L22,'（表１）将来予測'!$B$8:$G$45,4,FALSE))</f>
        <v/>
      </c>
      <c r="F22" s="6" t="str">
        <f>IF($L22&gt;MAX('（表１）将来予測'!$B$8:$B$45),"",VLOOKUP($L22,'（表１）将来予測'!$B$8:$G$45,5,FALSE))</f>
        <v/>
      </c>
      <c r="G22" s="40" t="str">
        <f>IF($L22&gt;MAX('（表１）将来予測'!$B$8:$B$45),"",VLOOKUP($L22,'（表１）将来予測'!$B$8:$G$45,6,FALSE))</f>
        <v/>
      </c>
      <c r="H22" s="39" t="str">
        <f>IF($L22&gt;MAX('（表１）将来予測'!$C$8:$C$45),"",VLOOKUP($L22,'（表１）将来予測'!$C$8:$G$45,3,FALSE))</f>
        <v/>
      </c>
      <c r="I22" s="6" t="str">
        <f>IF($L22&gt;MAX('（表１）将来予測'!$C$8:$C$45),"",VLOOKUP($L22,'（表１）将来予測'!$C$8:$G$45,4,FALSE))</f>
        <v/>
      </c>
      <c r="J22" s="36" t="str">
        <f>IF($L22&gt;MAX('（表１）将来予測'!$C$8:$C$45),"",VLOOKUP($L22,'（表１）将来予測'!$C$8:$G$45,5,FALSE))</f>
        <v/>
      </c>
      <c r="L22">
        <v>15</v>
      </c>
    </row>
    <row r="23" spans="1:12" ht="27" customHeight="1" x14ac:dyDescent="0.15">
      <c r="A23" s="37">
        <v>16</v>
      </c>
      <c r="B23" s="39" t="str">
        <f>IF($L23&gt;MAX('（表１）将来予測'!$A$8:$A$45),"",VLOOKUP($L23,'（表１）将来予測'!$A$8:$G$45,5,FALSE))</f>
        <v/>
      </c>
      <c r="C23" s="6" t="str">
        <f>IF($L23&gt;MAX('（表１）将来予測'!$A$8:$A$45),"",VLOOKUP($L23,'（表１）将来予測'!$A$8:$G$45,6,FALSE))</f>
        <v/>
      </c>
      <c r="D23" s="36" t="str">
        <f>IF($L23&gt;MAX('（表１）将来予測'!$A$8:$A$45),"",VLOOKUP($L23,'（表１）将来予測'!$A$8:$G$45,7,FALSE))</f>
        <v/>
      </c>
      <c r="E23" s="38" t="str">
        <f>IF($L23&gt;MAX('（表１）将来予測'!$B$8:$B$45),"",VLOOKUP($L23,'（表１）将来予測'!$B$8:$G$45,4,FALSE))</f>
        <v/>
      </c>
      <c r="F23" s="6" t="str">
        <f>IF($L23&gt;MAX('（表１）将来予測'!$B$8:$B$45),"",VLOOKUP($L23,'（表１）将来予測'!$B$8:$G$45,5,FALSE))</f>
        <v/>
      </c>
      <c r="G23" s="40" t="str">
        <f>IF($L23&gt;MAX('（表１）将来予測'!$B$8:$B$45),"",VLOOKUP($L23,'（表１）将来予測'!$B$8:$G$45,6,FALSE))</f>
        <v/>
      </c>
      <c r="H23" s="39" t="str">
        <f>IF($L23&gt;MAX('（表１）将来予測'!$C$8:$C$45),"",VLOOKUP($L23,'（表１）将来予測'!$C$8:$G$45,3,FALSE))</f>
        <v/>
      </c>
      <c r="I23" s="6" t="str">
        <f>IF($L23&gt;MAX('（表１）将来予測'!$C$8:$C$45),"",VLOOKUP($L23,'（表１）将来予測'!$C$8:$G$45,4,FALSE))</f>
        <v/>
      </c>
      <c r="J23" s="36" t="str">
        <f>IF($L23&gt;MAX('（表１）将来予測'!$C$8:$C$45),"",VLOOKUP($L23,'（表１）将来予測'!$C$8:$G$45,5,FALSE))</f>
        <v/>
      </c>
      <c r="L23">
        <v>16</v>
      </c>
    </row>
    <row r="24" spans="1:12" ht="27" customHeight="1" x14ac:dyDescent="0.15">
      <c r="A24" s="37">
        <v>17</v>
      </c>
      <c r="B24" s="39" t="str">
        <f>IF($L24&gt;MAX('（表１）将来予測'!$A$8:$A$45),"",VLOOKUP($L24,'（表１）将来予測'!$A$8:$G$45,5,FALSE))</f>
        <v/>
      </c>
      <c r="C24" s="6" t="str">
        <f>IF($L24&gt;MAX('（表１）将来予測'!$A$8:$A$45),"",VLOOKUP($L24,'（表１）将来予測'!$A$8:$G$45,6,FALSE))</f>
        <v/>
      </c>
      <c r="D24" s="36" t="str">
        <f>IF($L24&gt;MAX('（表１）将来予測'!$A$8:$A$45),"",VLOOKUP($L24,'（表１）将来予測'!$A$8:$G$45,7,FALSE))</f>
        <v/>
      </c>
      <c r="E24" s="38" t="str">
        <f>IF($L24&gt;MAX('（表１）将来予測'!$B$8:$B$45),"",VLOOKUP($L24,'（表１）将来予測'!$B$8:$G$45,4,FALSE))</f>
        <v/>
      </c>
      <c r="F24" s="6" t="str">
        <f>IF($L24&gt;MAX('（表１）将来予測'!$B$8:$B$45),"",VLOOKUP($L24,'（表１）将来予測'!$B$8:$G$45,5,FALSE))</f>
        <v/>
      </c>
      <c r="G24" s="40" t="str">
        <f>IF($L24&gt;MAX('（表１）将来予測'!$B$8:$B$45),"",VLOOKUP($L24,'（表１）将来予測'!$B$8:$G$45,6,FALSE))</f>
        <v/>
      </c>
      <c r="H24" s="39" t="str">
        <f>IF($L24&gt;MAX('（表１）将来予測'!$C$8:$C$45),"",VLOOKUP($L24,'（表１）将来予測'!$C$8:$G$45,3,FALSE))</f>
        <v/>
      </c>
      <c r="I24" s="6" t="str">
        <f>IF($L24&gt;MAX('（表１）将来予測'!$C$8:$C$45),"",VLOOKUP($L24,'（表１）将来予測'!$C$8:$G$45,4,FALSE))</f>
        <v/>
      </c>
      <c r="J24" s="36" t="str">
        <f>IF($L24&gt;MAX('（表１）将来予測'!$C$8:$C$45),"",VLOOKUP($L24,'（表１）将来予測'!$C$8:$G$45,5,FALSE))</f>
        <v/>
      </c>
      <c r="L24">
        <v>17</v>
      </c>
    </row>
    <row r="25" spans="1:12" ht="27" customHeight="1" x14ac:dyDescent="0.15">
      <c r="A25" s="37">
        <v>18</v>
      </c>
      <c r="B25" s="39" t="str">
        <f>IF($L25&gt;MAX('（表１）将来予測'!$A$8:$A$45),"",VLOOKUP($L25,'（表１）将来予測'!$A$8:$G$45,5,FALSE))</f>
        <v/>
      </c>
      <c r="C25" s="6" t="str">
        <f>IF($L25&gt;MAX('（表１）将来予測'!$A$8:$A$45),"",VLOOKUP($L25,'（表１）将来予測'!$A$8:$G$45,6,FALSE))</f>
        <v/>
      </c>
      <c r="D25" s="36" t="str">
        <f>IF($L25&gt;MAX('（表１）将来予測'!$A$8:$A$45),"",VLOOKUP($L25,'（表１）将来予測'!$A$8:$G$45,7,FALSE))</f>
        <v/>
      </c>
      <c r="E25" s="38" t="str">
        <f>IF($L25&gt;MAX('（表１）将来予測'!$B$8:$B$45),"",VLOOKUP($L25,'（表１）将来予測'!$B$8:$G$45,4,FALSE))</f>
        <v/>
      </c>
      <c r="F25" s="6" t="str">
        <f>IF($L25&gt;MAX('（表１）将来予測'!$B$8:$B$45),"",VLOOKUP($L25,'（表１）将来予測'!$B$8:$G$45,5,FALSE))</f>
        <v/>
      </c>
      <c r="G25" s="40" t="str">
        <f>IF($L25&gt;MAX('（表１）将来予測'!$B$8:$B$45),"",VLOOKUP($L25,'（表１）将来予測'!$B$8:$G$45,6,FALSE))</f>
        <v/>
      </c>
      <c r="H25" s="39" t="str">
        <f>IF($L25&gt;MAX('（表１）将来予測'!$C$8:$C$45),"",VLOOKUP($L25,'（表１）将来予測'!$C$8:$G$45,3,FALSE))</f>
        <v/>
      </c>
      <c r="I25" s="6" t="str">
        <f>IF($L25&gt;MAX('（表１）将来予測'!$C$8:$C$45),"",VLOOKUP($L25,'（表１）将来予測'!$C$8:$G$45,4,FALSE))</f>
        <v/>
      </c>
      <c r="J25" s="36" t="str">
        <f>IF($L25&gt;MAX('（表１）将来予測'!$C$8:$C$45),"",VLOOKUP($L25,'（表１）将来予測'!$C$8:$G$45,5,FALSE))</f>
        <v/>
      </c>
      <c r="L25">
        <v>18</v>
      </c>
    </row>
    <row r="26" spans="1:12" ht="27" customHeight="1" x14ac:dyDescent="0.15">
      <c r="A26" s="37">
        <v>19</v>
      </c>
      <c r="B26" s="39" t="str">
        <f>IF($L26&gt;MAX('（表１）将来予測'!$A$8:$A$45),"",VLOOKUP($L26,'（表１）将来予測'!$A$8:$G$45,5,FALSE))</f>
        <v/>
      </c>
      <c r="C26" s="6" t="str">
        <f>IF($L26&gt;MAX('（表１）将来予測'!$A$8:$A$45),"",VLOOKUP($L26,'（表１）将来予測'!$A$8:$G$45,6,FALSE))</f>
        <v/>
      </c>
      <c r="D26" s="36" t="str">
        <f>IF($L26&gt;MAX('（表１）将来予測'!$A$8:$A$45),"",VLOOKUP($L26,'（表１）将来予測'!$A$8:$G$45,7,FALSE))</f>
        <v/>
      </c>
      <c r="E26" s="38" t="str">
        <f>IF($L26&gt;MAX('（表１）将来予測'!$B$8:$B$45),"",VLOOKUP($L26,'（表１）将来予測'!$B$8:$G$45,4,FALSE))</f>
        <v/>
      </c>
      <c r="F26" s="6" t="str">
        <f>IF($L26&gt;MAX('（表１）将来予測'!$B$8:$B$45),"",VLOOKUP($L26,'（表１）将来予測'!$B$8:$G$45,5,FALSE))</f>
        <v/>
      </c>
      <c r="G26" s="40" t="str">
        <f>IF($L26&gt;MAX('（表１）将来予測'!$B$8:$B$45),"",VLOOKUP($L26,'（表１）将来予測'!$B$8:$G$45,6,FALSE))</f>
        <v/>
      </c>
      <c r="H26" s="39" t="str">
        <f>IF($L26&gt;MAX('（表１）将来予測'!$C$8:$C$45),"",VLOOKUP($L26,'（表１）将来予測'!$C$8:$G$45,3,FALSE))</f>
        <v/>
      </c>
      <c r="I26" s="6" t="str">
        <f>IF($L26&gt;MAX('（表１）将来予測'!$C$8:$C$45),"",VLOOKUP($L26,'（表１）将来予測'!$C$8:$G$45,4,FALSE))</f>
        <v/>
      </c>
      <c r="J26" s="36" t="str">
        <f>IF($L26&gt;MAX('（表１）将来予測'!$C$8:$C$45),"",VLOOKUP($L26,'（表１）将来予測'!$C$8:$G$45,5,FALSE))</f>
        <v/>
      </c>
      <c r="L26">
        <v>19</v>
      </c>
    </row>
    <row r="27" spans="1:12" ht="27" customHeight="1" x14ac:dyDescent="0.15">
      <c r="A27" s="37">
        <v>20</v>
      </c>
      <c r="B27" s="39" t="str">
        <f>IF($L27&gt;MAX('（表１）将来予測'!$A$8:$A$45),"",VLOOKUP($L27,'（表１）将来予測'!$A$8:$G$45,5,FALSE))</f>
        <v/>
      </c>
      <c r="C27" s="6" t="str">
        <f>IF($L27&gt;MAX('（表１）将来予測'!$A$8:$A$45),"",VLOOKUP($L27,'（表１）将来予測'!$A$8:$G$45,6,FALSE))</f>
        <v/>
      </c>
      <c r="D27" s="36" t="str">
        <f>IF($L27&gt;MAX('（表１）将来予測'!$A$8:$A$45),"",VLOOKUP($L27,'（表１）将来予測'!$A$8:$G$45,7,FALSE))</f>
        <v/>
      </c>
      <c r="E27" s="38" t="str">
        <f>IF($L27&gt;MAX('（表１）将来予測'!$B$8:$B$45),"",VLOOKUP($L27,'（表１）将来予測'!$B$8:$G$45,4,FALSE))</f>
        <v/>
      </c>
      <c r="F27" s="6" t="str">
        <f>IF($L27&gt;MAX('（表１）将来予測'!$B$8:$B$45),"",VLOOKUP($L27,'（表１）将来予測'!$B$8:$G$45,5,FALSE))</f>
        <v/>
      </c>
      <c r="G27" s="40" t="str">
        <f>IF($L27&gt;MAX('（表１）将来予測'!$B$8:$B$45),"",VLOOKUP($L27,'（表１）将来予測'!$B$8:$G$45,6,FALSE))</f>
        <v/>
      </c>
      <c r="H27" s="39" t="str">
        <f>IF($L27&gt;MAX('（表１）将来予測'!$C$8:$C$45),"",VLOOKUP($L27,'（表１）将来予測'!$C$8:$G$45,3,FALSE))</f>
        <v/>
      </c>
      <c r="I27" s="6" t="str">
        <f>IF($L27&gt;MAX('（表１）将来予測'!$C$8:$C$45),"",VLOOKUP($L27,'（表１）将来予測'!$C$8:$G$45,4,FALSE))</f>
        <v/>
      </c>
      <c r="J27" s="36" t="str">
        <f>IF($L27&gt;MAX('（表１）将来予測'!$C$8:$C$45),"",VLOOKUP($L27,'（表１）将来予測'!$C$8:$G$45,5,FALSE))</f>
        <v/>
      </c>
      <c r="L27">
        <v>20</v>
      </c>
    </row>
    <row r="28" spans="1:12" ht="27" customHeight="1" x14ac:dyDescent="0.15">
      <c r="A28" s="37">
        <v>21</v>
      </c>
      <c r="B28" s="39" t="str">
        <f>IF($L28&gt;MAX('（表１）将来予測'!$A$8:$A$45),"",VLOOKUP($L28,'（表１）将来予測'!$A$8:$G$45,5,FALSE))</f>
        <v/>
      </c>
      <c r="C28" s="6" t="str">
        <f>IF($L28&gt;MAX('（表１）将来予測'!$A$8:$A$45),"",VLOOKUP($L28,'（表１）将来予測'!$A$8:$G$45,6,FALSE))</f>
        <v/>
      </c>
      <c r="D28" s="36" t="str">
        <f>IF($L28&gt;MAX('（表１）将来予測'!$A$8:$A$45),"",VLOOKUP($L28,'（表１）将来予測'!$A$8:$G$45,7,FALSE))</f>
        <v/>
      </c>
      <c r="E28" s="38" t="str">
        <f>IF($L28&gt;MAX('（表１）将来予測'!$B$8:$B$45),"",VLOOKUP($L28,'（表１）将来予測'!$B$8:$G$45,4,FALSE))</f>
        <v/>
      </c>
      <c r="F28" s="6" t="str">
        <f>IF($L28&gt;MAX('（表１）将来予測'!$B$8:$B$45),"",VLOOKUP($L28,'（表１）将来予測'!$B$8:$G$45,5,FALSE))</f>
        <v/>
      </c>
      <c r="G28" s="40" t="str">
        <f>IF($L28&gt;MAX('（表１）将来予測'!$B$8:$B$45),"",VLOOKUP($L28,'（表１）将来予測'!$B$8:$G$45,6,FALSE))</f>
        <v/>
      </c>
      <c r="H28" s="39" t="str">
        <f>IF($L28&gt;MAX('（表１）将来予測'!$C$8:$C$45),"",VLOOKUP($L28,'（表１）将来予測'!$C$8:$G$45,3,FALSE))</f>
        <v/>
      </c>
      <c r="I28" s="6" t="str">
        <f>IF($L28&gt;MAX('（表１）将来予測'!$C$8:$C$45),"",VLOOKUP($L28,'（表１）将来予測'!$C$8:$G$45,4,FALSE))</f>
        <v/>
      </c>
      <c r="J28" s="36" t="str">
        <f>IF($L28&gt;MAX('（表１）将来予測'!$C$8:$C$45),"",VLOOKUP($L28,'（表１）将来予測'!$C$8:$G$45,5,FALSE))</f>
        <v/>
      </c>
      <c r="L28">
        <v>21</v>
      </c>
    </row>
    <row r="29" spans="1:12" ht="27" customHeight="1" x14ac:dyDescent="0.15">
      <c r="A29" s="37">
        <v>22</v>
      </c>
      <c r="B29" s="39" t="str">
        <f>IF($L29&gt;MAX('（表１）将来予測'!$A$8:$A$45),"",VLOOKUP($L29,'（表１）将来予測'!$A$8:$G$45,5,FALSE))</f>
        <v/>
      </c>
      <c r="C29" s="6" t="str">
        <f>IF($L29&gt;MAX('（表１）将来予測'!$A$8:$A$45),"",VLOOKUP($L29,'（表１）将来予測'!$A$8:$G$45,6,FALSE))</f>
        <v/>
      </c>
      <c r="D29" s="36" t="str">
        <f>IF($L29&gt;MAX('（表１）将来予測'!$A$8:$A$45),"",VLOOKUP($L29,'（表１）将来予測'!$A$8:$G$45,7,FALSE))</f>
        <v/>
      </c>
      <c r="E29" s="38" t="str">
        <f>IF($L29&gt;MAX('（表１）将来予測'!$B$8:$B$45),"",VLOOKUP($L29,'（表１）将来予測'!$B$8:$G$45,4,FALSE))</f>
        <v/>
      </c>
      <c r="F29" s="6" t="str">
        <f>IF($L29&gt;MAX('（表１）将来予測'!$B$8:$B$45),"",VLOOKUP($L29,'（表１）将来予測'!$B$8:$G$45,5,FALSE))</f>
        <v/>
      </c>
      <c r="G29" s="40" t="str">
        <f>IF($L29&gt;MAX('（表１）将来予測'!$B$8:$B$45),"",VLOOKUP($L29,'（表１）将来予測'!$B$8:$G$45,6,FALSE))</f>
        <v/>
      </c>
      <c r="H29" s="39" t="str">
        <f>IF($L29&gt;MAX('（表１）将来予測'!$C$8:$C$45),"",VLOOKUP($L29,'（表１）将来予測'!$C$8:$G$45,3,FALSE))</f>
        <v/>
      </c>
      <c r="I29" s="6" t="str">
        <f>IF($L29&gt;MAX('（表１）将来予測'!$C$8:$C$45),"",VLOOKUP($L29,'（表１）将来予測'!$C$8:$G$45,4,FALSE))</f>
        <v/>
      </c>
      <c r="J29" s="36" t="str">
        <f>IF($L29&gt;MAX('（表１）将来予測'!$C$8:$C$45),"",VLOOKUP($L29,'（表１）将来予測'!$C$8:$G$45,5,FALSE))</f>
        <v/>
      </c>
      <c r="L29">
        <v>22</v>
      </c>
    </row>
    <row r="30" spans="1:12" ht="27" customHeight="1" x14ac:dyDescent="0.15">
      <c r="A30" s="37">
        <v>23</v>
      </c>
      <c r="B30" s="39" t="str">
        <f>IF($L30&gt;MAX('（表１）将来予測'!$A$8:$A$45),"",VLOOKUP($L30,'（表１）将来予測'!$A$8:$G$45,5,FALSE))</f>
        <v/>
      </c>
      <c r="C30" s="6" t="str">
        <f>IF($L30&gt;MAX('（表１）将来予測'!$A$8:$A$45),"",VLOOKUP($L30,'（表１）将来予測'!$A$8:$G$45,6,FALSE))</f>
        <v/>
      </c>
      <c r="D30" s="36" t="str">
        <f>IF($L30&gt;MAX('（表１）将来予測'!$A$8:$A$45),"",VLOOKUP($L30,'（表１）将来予測'!$A$8:$G$45,7,FALSE))</f>
        <v/>
      </c>
      <c r="E30" s="38" t="str">
        <f>IF($L30&gt;MAX('（表１）将来予測'!$B$8:$B$45),"",VLOOKUP($L30,'（表１）将来予測'!$B$8:$G$45,4,FALSE))</f>
        <v/>
      </c>
      <c r="F30" s="6" t="str">
        <f>IF($L30&gt;MAX('（表１）将来予測'!$B$8:$B$45),"",VLOOKUP($L30,'（表１）将来予測'!$B$8:$G$45,5,FALSE))</f>
        <v/>
      </c>
      <c r="G30" s="40" t="str">
        <f>IF($L30&gt;MAX('（表１）将来予測'!$B$8:$B$45),"",VLOOKUP($L30,'（表１）将来予測'!$B$8:$G$45,6,FALSE))</f>
        <v/>
      </c>
      <c r="H30" s="39" t="str">
        <f>IF($L30&gt;MAX('（表１）将来予測'!$C$8:$C$45),"",VLOOKUP($L30,'（表１）将来予測'!$C$8:$G$45,3,FALSE))</f>
        <v/>
      </c>
      <c r="I30" s="6" t="str">
        <f>IF($L30&gt;MAX('（表１）将来予測'!$C$8:$C$45),"",VLOOKUP($L30,'（表１）将来予測'!$C$8:$G$45,4,FALSE))</f>
        <v/>
      </c>
      <c r="J30" s="36" t="str">
        <f>IF($L30&gt;MAX('（表１）将来予測'!$C$8:$C$45),"",VLOOKUP($L30,'（表１）将来予測'!$C$8:$G$45,5,FALSE))</f>
        <v/>
      </c>
      <c r="L30">
        <v>23</v>
      </c>
    </row>
    <row r="31" spans="1:12" ht="27" customHeight="1" x14ac:dyDescent="0.15">
      <c r="A31" s="37">
        <v>24</v>
      </c>
      <c r="B31" s="39" t="str">
        <f>IF($L31&gt;MAX('（表１）将来予測'!$A$8:$A$45),"",VLOOKUP($L31,'（表１）将来予測'!$A$8:$G$45,5,FALSE))</f>
        <v/>
      </c>
      <c r="C31" s="6" t="str">
        <f>IF($L31&gt;MAX('（表１）将来予測'!$A$8:$A$45),"",VLOOKUP($L31,'（表１）将来予測'!$A$8:$G$45,6,FALSE))</f>
        <v/>
      </c>
      <c r="D31" s="36" t="str">
        <f>IF($L31&gt;MAX('（表１）将来予測'!$A$8:$A$45),"",VLOOKUP($L31,'（表１）将来予測'!$A$8:$G$45,7,FALSE))</f>
        <v/>
      </c>
      <c r="E31" s="38" t="str">
        <f>IF($L31&gt;MAX('（表１）将来予測'!$B$8:$B$45),"",VLOOKUP($L31,'（表１）将来予測'!$B$8:$G$45,4,FALSE))</f>
        <v/>
      </c>
      <c r="F31" s="6" t="str">
        <f>IF($L31&gt;MAX('（表１）将来予測'!$B$8:$B$45),"",VLOOKUP($L31,'（表１）将来予測'!$B$8:$G$45,5,FALSE))</f>
        <v/>
      </c>
      <c r="G31" s="40" t="str">
        <f>IF($L31&gt;MAX('（表１）将来予測'!$B$8:$B$45),"",VLOOKUP($L31,'（表１）将来予測'!$B$8:$G$45,6,FALSE))</f>
        <v/>
      </c>
      <c r="H31" s="39" t="str">
        <f>IF($L31&gt;MAX('（表１）将来予測'!$C$8:$C$45),"",VLOOKUP($L31,'（表１）将来予測'!$C$8:$G$45,3,FALSE))</f>
        <v/>
      </c>
      <c r="I31" s="6" t="str">
        <f>IF($L31&gt;MAX('（表１）将来予測'!$C$8:$C$45),"",VLOOKUP($L31,'（表１）将来予測'!$C$8:$G$45,4,FALSE))</f>
        <v/>
      </c>
      <c r="J31" s="36" t="str">
        <f>IF($L31&gt;MAX('（表１）将来予測'!$C$8:$C$45),"",VLOOKUP($L31,'（表１）将来予測'!$C$8:$G$45,5,FALSE))</f>
        <v/>
      </c>
      <c r="L31">
        <v>24</v>
      </c>
    </row>
    <row r="32" spans="1:12" ht="27" customHeight="1" x14ac:dyDescent="0.15">
      <c r="A32" s="37">
        <v>25</v>
      </c>
      <c r="B32" s="39" t="str">
        <f>IF($L32&gt;MAX('（表１）将来予測'!$A$8:$A$45),"",VLOOKUP($L32,'（表１）将来予測'!$A$8:$G$45,5,FALSE))</f>
        <v/>
      </c>
      <c r="C32" s="6" t="str">
        <f>IF($L32&gt;MAX('（表１）将来予測'!$A$8:$A$45),"",VLOOKUP($L32,'（表１）将来予測'!$A$8:$G$45,6,FALSE))</f>
        <v/>
      </c>
      <c r="D32" s="36" t="str">
        <f>IF($L32&gt;MAX('（表１）将来予測'!$A$8:$A$45),"",VLOOKUP($L32,'（表１）将来予測'!$A$8:$G$45,7,FALSE))</f>
        <v/>
      </c>
      <c r="E32" s="38" t="str">
        <f>IF($L32&gt;MAX('（表１）将来予測'!$B$8:$B$45),"",VLOOKUP($L32,'（表１）将来予測'!$B$8:$G$45,4,FALSE))</f>
        <v/>
      </c>
      <c r="F32" s="6" t="str">
        <f>IF($L32&gt;MAX('（表１）将来予測'!$B$8:$B$45),"",VLOOKUP($L32,'（表１）将来予測'!$B$8:$G$45,5,FALSE))</f>
        <v/>
      </c>
      <c r="G32" s="40" t="str">
        <f>IF($L32&gt;MAX('（表１）将来予測'!$B$8:$B$45),"",VLOOKUP($L32,'（表１）将来予測'!$B$8:$G$45,6,FALSE))</f>
        <v/>
      </c>
      <c r="H32" s="39" t="str">
        <f>IF($L32&gt;MAX('（表１）将来予測'!$C$8:$C$45),"",VLOOKUP($L32,'（表１）将来予測'!$C$8:$G$45,3,FALSE))</f>
        <v/>
      </c>
      <c r="I32" s="6" t="str">
        <f>IF($L32&gt;MAX('（表１）将来予測'!$C$8:$C$45),"",VLOOKUP($L32,'（表１）将来予測'!$C$8:$G$45,4,FALSE))</f>
        <v/>
      </c>
      <c r="J32" s="36" t="str">
        <f>IF($L32&gt;MAX('（表１）将来予測'!$C$8:$C$45),"",VLOOKUP($L32,'（表１）将来予測'!$C$8:$G$45,5,FALSE))</f>
        <v/>
      </c>
      <c r="L32">
        <v>25</v>
      </c>
    </row>
    <row r="33" spans="1:12" ht="27" customHeight="1" x14ac:dyDescent="0.15">
      <c r="A33" s="37">
        <v>26</v>
      </c>
      <c r="B33" s="39" t="str">
        <f>IF($L33&gt;MAX('（表１）将来予測'!$A$8:$A$45),"",VLOOKUP($L33,'（表１）将来予測'!$A$8:$G$45,5,FALSE))</f>
        <v/>
      </c>
      <c r="C33" s="6" t="str">
        <f>IF($L33&gt;MAX('（表１）将来予測'!$A$8:$A$45),"",VLOOKUP($L33,'（表１）将来予測'!$A$8:$G$45,6,FALSE))</f>
        <v/>
      </c>
      <c r="D33" s="36" t="str">
        <f>IF($L33&gt;MAX('（表１）将来予測'!$A$8:$A$45),"",VLOOKUP($L33,'（表１）将来予測'!$A$8:$G$45,7,FALSE))</f>
        <v/>
      </c>
      <c r="E33" s="38" t="str">
        <f>IF($L33&gt;MAX('（表１）将来予測'!$B$8:$B$45),"",VLOOKUP($L33,'（表１）将来予測'!$B$8:$G$45,4,FALSE))</f>
        <v/>
      </c>
      <c r="F33" s="6" t="str">
        <f>IF($L33&gt;MAX('（表１）将来予測'!$B$8:$B$45),"",VLOOKUP($L33,'（表１）将来予測'!$B$8:$G$45,5,FALSE))</f>
        <v/>
      </c>
      <c r="G33" s="40" t="str">
        <f>IF($L33&gt;MAX('（表１）将来予測'!$B$8:$B$45),"",VLOOKUP($L33,'（表１）将来予測'!$B$8:$G$45,6,FALSE))</f>
        <v/>
      </c>
      <c r="H33" s="39" t="str">
        <f>IF($L33&gt;MAX('（表１）将来予測'!$C$8:$C$45),"",VLOOKUP($L33,'（表１）将来予測'!$C$8:$G$45,3,FALSE))</f>
        <v/>
      </c>
      <c r="I33" s="6" t="str">
        <f>IF($L33&gt;MAX('（表１）将来予測'!$C$8:$C$45),"",VLOOKUP($L33,'（表１）将来予測'!$C$8:$G$45,4,FALSE))</f>
        <v/>
      </c>
      <c r="J33" s="36" t="str">
        <f>IF($L33&gt;MAX('（表１）将来予測'!$C$8:$C$45),"",VLOOKUP($L33,'（表１）将来予測'!$C$8:$G$45,5,FALSE))</f>
        <v/>
      </c>
      <c r="L33">
        <v>26</v>
      </c>
    </row>
    <row r="34" spans="1:12" ht="27" customHeight="1" x14ac:dyDescent="0.15">
      <c r="A34" s="37">
        <v>27</v>
      </c>
      <c r="B34" s="39" t="str">
        <f>IF($L34&gt;MAX('（表１）将来予測'!$A$8:$A$45),"",VLOOKUP($L34,'（表１）将来予測'!$A$8:$G$45,5,FALSE))</f>
        <v/>
      </c>
      <c r="C34" s="6" t="str">
        <f>IF($L34&gt;MAX('（表１）将来予測'!$A$8:$A$45),"",VLOOKUP($L34,'（表１）将来予測'!$A$8:$G$45,6,FALSE))</f>
        <v/>
      </c>
      <c r="D34" s="36" t="str">
        <f>IF($L34&gt;MAX('（表１）将来予測'!$A$8:$A$45),"",VLOOKUP($L34,'（表１）将来予測'!$A$8:$G$45,7,FALSE))</f>
        <v/>
      </c>
      <c r="E34" s="38" t="str">
        <f>IF($L34&gt;MAX('（表１）将来予測'!$B$8:$B$45),"",VLOOKUP($L34,'（表１）将来予測'!$B$8:$G$45,4,FALSE))</f>
        <v/>
      </c>
      <c r="F34" s="6" t="str">
        <f>IF($L34&gt;MAX('（表１）将来予測'!$B$8:$B$45),"",VLOOKUP($L34,'（表１）将来予測'!$B$8:$G$45,5,FALSE))</f>
        <v/>
      </c>
      <c r="G34" s="40" t="str">
        <f>IF($L34&gt;MAX('（表１）将来予測'!$B$8:$B$45),"",VLOOKUP($L34,'（表１）将来予測'!$B$8:$G$45,6,FALSE))</f>
        <v/>
      </c>
      <c r="H34" s="39" t="str">
        <f>IF($L34&gt;MAX('（表１）将来予測'!$C$8:$C$45),"",VLOOKUP($L34,'（表１）将来予測'!$C$8:$G$45,3,FALSE))</f>
        <v/>
      </c>
      <c r="I34" s="6" t="str">
        <f>IF($L34&gt;MAX('（表１）将来予測'!$C$8:$C$45),"",VLOOKUP($L34,'（表１）将来予測'!$C$8:$G$45,4,FALSE))</f>
        <v/>
      </c>
      <c r="J34" s="36" t="str">
        <f>IF($L34&gt;MAX('（表１）将来予測'!$C$8:$C$45),"",VLOOKUP($L34,'（表１）将来予測'!$C$8:$G$45,5,FALSE))</f>
        <v/>
      </c>
      <c r="L34">
        <v>27</v>
      </c>
    </row>
    <row r="35" spans="1:12" ht="27" customHeight="1" x14ac:dyDescent="0.15">
      <c r="A35" s="37">
        <v>28</v>
      </c>
      <c r="B35" s="39" t="str">
        <f>IF($L35&gt;MAX('（表１）将来予測'!$A$8:$A$45),"",VLOOKUP($L35,'（表１）将来予測'!$A$8:$G$45,5,FALSE))</f>
        <v/>
      </c>
      <c r="C35" s="6" t="str">
        <f>IF($L35&gt;MAX('（表１）将来予測'!$A$8:$A$45),"",VLOOKUP($L35,'（表１）将来予測'!$A$8:$G$45,6,FALSE))</f>
        <v/>
      </c>
      <c r="D35" s="36" t="str">
        <f>IF($L35&gt;MAX('（表１）将来予測'!$A$8:$A$45),"",VLOOKUP($L35,'（表１）将来予測'!$A$8:$G$45,7,FALSE))</f>
        <v/>
      </c>
      <c r="E35" s="38" t="str">
        <f>IF($L35&gt;MAX('（表１）将来予測'!$B$8:$B$45),"",VLOOKUP($L35,'（表１）将来予測'!$B$8:$G$45,4,FALSE))</f>
        <v/>
      </c>
      <c r="F35" s="6" t="str">
        <f>IF($L35&gt;MAX('（表１）将来予測'!$B$8:$B$45),"",VLOOKUP($L35,'（表１）将来予測'!$B$8:$G$45,5,FALSE))</f>
        <v/>
      </c>
      <c r="G35" s="40" t="str">
        <f>IF($L35&gt;MAX('（表１）将来予測'!$B$8:$B$45),"",VLOOKUP($L35,'（表１）将来予測'!$B$8:$G$45,6,FALSE))</f>
        <v/>
      </c>
      <c r="H35" s="39" t="str">
        <f>IF($L35&gt;MAX('（表１）将来予測'!$C$8:$C$45),"",VLOOKUP($L35,'（表１）将来予測'!$C$8:$G$45,3,FALSE))</f>
        <v/>
      </c>
      <c r="I35" s="6" t="str">
        <f>IF($L35&gt;MAX('（表１）将来予測'!$C$8:$C$45),"",VLOOKUP($L35,'（表１）将来予測'!$C$8:$G$45,4,FALSE))</f>
        <v/>
      </c>
      <c r="J35" s="36" t="str">
        <f>IF($L35&gt;MAX('（表１）将来予測'!$C$8:$C$45),"",VLOOKUP($L35,'（表１）将来予測'!$C$8:$G$45,5,FALSE))</f>
        <v/>
      </c>
      <c r="L35">
        <v>28</v>
      </c>
    </row>
    <row r="36" spans="1:12" ht="27" customHeight="1" x14ac:dyDescent="0.15">
      <c r="A36" s="37">
        <v>29</v>
      </c>
      <c r="B36" s="39" t="str">
        <f>IF($L36&gt;MAX('（表１）将来予測'!$A$8:$A$45),"",VLOOKUP($L36,'（表１）将来予測'!$A$8:$G$45,5,FALSE))</f>
        <v/>
      </c>
      <c r="C36" s="6" t="str">
        <f>IF($L36&gt;MAX('（表１）将来予測'!$A$8:$A$45),"",VLOOKUP($L36,'（表１）将来予測'!$A$8:$G$45,6,FALSE))</f>
        <v/>
      </c>
      <c r="D36" s="36" t="str">
        <f>IF($L36&gt;MAX('（表１）将来予測'!$A$8:$A$45),"",VLOOKUP($L36,'（表１）将来予測'!$A$8:$G$45,7,FALSE))</f>
        <v/>
      </c>
      <c r="E36" s="38" t="str">
        <f>IF($L36&gt;MAX('（表１）将来予測'!$B$8:$B$45),"",VLOOKUP($L36,'（表１）将来予測'!$B$8:$G$45,4,FALSE))</f>
        <v/>
      </c>
      <c r="F36" s="6" t="str">
        <f>IF($L36&gt;MAX('（表１）将来予測'!$B$8:$B$45),"",VLOOKUP($L36,'（表１）将来予測'!$B$8:$G$45,5,FALSE))</f>
        <v/>
      </c>
      <c r="G36" s="40" t="str">
        <f>IF($L36&gt;MAX('（表１）将来予測'!$B$8:$B$45),"",VLOOKUP($L36,'（表１）将来予測'!$B$8:$G$45,6,FALSE))</f>
        <v/>
      </c>
      <c r="H36" s="39" t="str">
        <f>IF($L36&gt;MAX('（表１）将来予測'!$C$8:$C$45),"",VLOOKUP($L36,'（表１）将来予測'!$C$8:$G$45,3,FALSE))</f>
        <v/>
      </c>
      <c r="I36" s="6" t="str">
        <f>IF($L36&gt;MAX('（表１）将来予測'!$C$8:$C$45),"",VLOOKUP($L36,'（表１）将来予測'!$C$8:$G$45,4,FALSE))</f>
        <v/>
      </c>
      <c r="J36" s="36" t="str">
        <f>IF($L36&gt;MAX('（表１）将来予測'!$C$8:$C$45),"",VLOOKUP($L36,'（表１）将来予測'!$C$8:$G$45,5,FALSE))</f>
        <v/>
      </c>
      <c r="L36">
        <v>29</v>
      </c>
    </row>
    <row r="37" spans="1:12" ht="27" customHeight="1" x14ac:dyDescent="0.15">
      <c r="A37" s="37">
        <v>30</v>
      </c>
      <c r="B37" s="39" t="str">
        <f>IF($L37&gt;MAX('（表１）将来予測'!$A$8:$A$45),"",VLOOKUP($L37,'（表１）将来予測'!$A$8:$G$45,5,FALSE))</f>
        <v/>
      </c>
      <c r="C37" s="6" t="str">
        <f>IF($L37&gt;MAX('（表１）将来予測'!$A$8:$A$45),"",VLOOKUP($L37,'（表１）将来予測'!$A$8:$G$45,6,FALSE))</f>
        <v/>
      </c>
      <c r="D37" s="36" t="str">
        <f>IF($L37&gt;MAX('（表１）将来予測'!$A$8:$A$45),"",VLOOKUP($L37,'（表１）将来予測'!$A$8:$G$45,7,FALSE))</f>
        <v/>
      </c>
      <c r="E37" s="38" t="str">
        <f>IF($L37&gt;MAX('（表１）将来予測'!$B$8:$B$45),"",VLOOKUP($L37,'（表１）将来予測'!$B$8:$G$45,4,FALSE))</f>
        <v/>
      </c>
      <c r="F37" s="6" t="str">
        <f>IF($L37&gt;MAX('（表１）将来予測'!$B$8:$B$45),"",VLOOKUP($L37,'（表１）将来予測'!$B$8:$G$45,5,FALSE))</f>
        <v/>
      </c>
      <c r="G37" s="40" t="str">
        <f>IF($L37&gt;MAX('（表１）将来予測'!$B$8:$B$45),"",VLOOKUP($L37,'（表１）将来予測'!$B$8:$G$45,6,FALSE))</f>
        <v/>
      </c>
      <c r="H37" s="39" t="str">
        <f>IF($L37&gt;MAX('（表１）将来予測'!$C$8:$C$45),"",VLOOKUP($L37,'（表１）将来予測'!$C$8:$G$45,3,FALSE))</f>
        <v/>
      </c>
      <c r="I37" s="6" t="str">
        <f>IF($L37&gt;MAX('（表１）将来予測'!$C$8:$C$45),"",VLOOKUP($L37,'（表１）将来予測'!$C$8:$G$45,4,FALSE))</f>
        <v/>
      </c>
      <c r="J37" s="36" t="str">
        <f>IF($L37&gt;MAX('（表１）将来予測'!$C$8:$C$45),"",VLOOKUP($L37,'（表１）将来予測'!$C$8:$G$45,5,FALSE))</f>
        <v/>
      </c>
      <c r="L37">
        <v>30</v>
      </c>
    </row>
  </sheetData>
  <mergeCells count="5">
    <mergeCell ref="B6:D6"/>
    <mergeCell ref="E6:G6"/>
    <mergeCell ref="H6:J6"/>
    <mergeCell ref="A6:A7"/>
    <mergeCell ref="A1:J2"/>
  </mergeCells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zoomScaleNormal="100" workbookViewId="0">
      <selection sqref="A1:J7"/>
    </sheetView>
  </sheetViews>
  <sheetFormatPr defaultRowHeight="13.5" x14ac:dyDescent="0.15"/>
  <cols>
    <col min="1" max="1" width="5.75" customWidth="1"/>
    <col min="2" max="10" width="13.5" customWidth="1"/>
  </cols>
  <sheetData>
    <row r="1" spans="1:10" ht="13.5" customHeight="1" x14ac:dyDescent="0.15">
      <c r="A1" s="94" t="s">
        <v>56</v>
      </c>
      <c r="B1" s="94"/>
      <c r="C1" s="94"/>
      <c r="D1" s="94"/>
      <c r="E1" s="94"/>
      <c r="F1" s="94"/>
      <c r="G1" s="94"/>
      <c r="H1" s="94"/>
      <c r="I1" s="94"/>
      <c r="J1" s="94"/>
    </row>
    <row r="2" spans="1:10" ht="13.5" customHeight="1" x14ac:dyDescent="0.15">
      <c r="A2" s="94"/>
      <c r="B2" s="94"/>
      <c r="C2" s="94"/>
      <c r="D2" s="94"/>
      <c r="E2" s="94"/>
      <c r="F2" s="94"/>
      <c r="G2" s="94"/>
      <c r="H2" s="94"/>
      <c r="I2" s="94"/>
      <c r="J2" s="94"/>
    </row>
    <row r="3" spans="1:10" ht="14.25" x14ac:dyDescent="0.15">
      <c r="A3" s="73"/>
      <c r="B3" s="73"/>
      <c r="C3" s="73"/>
      <c r="D3" s="73"/>
      <c r="E3" s="73"/>
      <c r="F3" s="73"/>
      <c r="G3" s="73"/>
      <c r="H3" s="73"/>
      <c r="I3" s="73"/>
      <c r="J3" s="75"/>
    </row>
    <row r="4" spans="1:10" x14ac:dyDescent="0.15">
      <c r="A4" s="74"/>
      <c r="B4" s="75"/>
      <c r="C4" s="75"/>
      <c r="D4" s="75"/>
      <c r="E4" s="75"/>
      <c r="F4" s="75"/>
      <c r="G4" s="75"/>
      <c r="H4" s="76"/>
      <c r="I4" s="77"/>
      <c r="J4" s="75"/>
    </row>
    <row r="5" spans="1:10" ht="14.25" thickBot="1" x14ac:dyDescent="0.2">
      <c r="A5" s="78" t="s">
        <v>68</v>
      </c>
      <c r="B5" s="75"/>
      <c r="C5" s="75"/>
      <c r="D5" s="75"/>
      <c r="E5" s="75"/>
      <c r="F5" s="75"/>
      <c r="G5" s="75"/>
      <c r="H5" s="75"/>
      <c r="I5" s="75"/>
      <c r="J5" s="75"/>
    </row>
    <row r="6" spans="1:10" ht="22.5" customHeight="1" x14ac:dyDescent="0.15">
      <c r="A6" s="110" t="s">
        <v>47</v>
      </c>
      <c r="B6" s="104" t="s">
        <v>69</v>
      </c>
      <c r="C6" s="108"/>
      <c r="D6" s="106"/>
      <c r="E6" s="107" t="s">
        <v>69</v>
      </c>
      <c r="F6" s="108"/>
      <c r="G6" s="109"/>
      <c r="H6" s="104" t="s">
        <v>54</v>
      </c>
      <c r="I6" s="108"/>
      <c r="J6" s="106"/>
    </row>
    <row r="7" spans="1:10" ht="23.25" customHeight="1" thickBot="1" x14ac:dyDescent="0.2">
      <c r="A7" s="111"/>
      <c r="B7" s="89" t="s">
        <v>24</v>
      </c>
      <c r="C7" s="91" t="s">
        <v>49</v>
      </c>
      <c r="D7" s="90" t="s">
        <v>50</v>
      </c>
      <c r="E7" s="87" t="s">
        <v>24</v>
      </c>
      <c r="F7" s="91" t="s">
        <v>49</v>
      </c>
      <c r="G7" s="88" t="s">
        <v>51</v>
      </c>
      <c r="H7" s="89" t="s">
        <v>24</v>
      </c>
      <c r="I7" s="91" t="s">
        <v>49</v>
      </c>
      <c r="J7" s="90" t="s">
        <v>52</v>
      </c>
    </row>
    <row r="8" spans="1:10" ht="27" customHeight="1" x14ac:dyDescent="0.15">
      <c r="A8" s="41">
        <v>1</v>
      </c>
      <c r="B8" s="42"/>
      <c r="C8" s="43"/>
      <c r="D8" s="44"/>
      <c r="E8" s="45"/>
      <c r="F8" s="43"/>
      <c r="G8" s="46"/>
      <c r="H8" s="42"/>
      <c r="I8" s="43"/>
      <c r="J8" s="44"/>
    </row>
    <row r="9" spans="1:10" ht="27" customHeight="1" x14ac:dyDescent="0.15">
      <c r="A9" s="37">
        <v>2</v>
      </c>
      <c r="B9" s="39"/>
      <c r="C9" s="6"/>
      <c r="D9" s="36"/>
      <c r="E9" s="38"/>
      <c r="F9" s="6"/>
      <c r="G9" s="40"/>
      <c r="H9" s="39"/>
      <c r="I9" s="6"/>
      <c r="J9" s="36"/>
    </row>
    <row r="10" spans="1:10" ht="27" customHeight="1" x14ac:dyDescent="0.15">
      <c r="A10" s="37">
        <v>3</v>
      </c>
      <c r="B10" s="39"/>
      <c r="C10" s="6"/>
      <c r="D10" s="36"/>
      <c r="E10" s="38"/>
      <c r="F10" s="6"/>
      <c r="G10" s="40"/>
      <c r="H10" s="39"/>
      <c r="I10" s="6"/>
      <c r="J10" s="36"/>
    </row>
    <row r="11" spans="1:10" ht="27" customHeight="1" x14ac:dyDescent="0.15">
      <c r="A11" s="37">
        <v>4</v>
      </c>
      <c r="B11" s="39"/>
      <c r="C11" s="6"/>
      <c r="D11" s="36"/>
      <c r="E11" s="38"/>
      <c r="F11" s="6"/>
      <c r="G11" s="40"/>
      <c r="H11" s="39"/>
      <c r="I11" s="6"/>
      <c r="J11" s="36"/>
    </row>
    <row r="12" spans="1:10" ht="27" customHeight="1" x14ac:dyDescent="0.15">
      <c r="A12" s="37">
        <v>5</v>
      </c>
      <c r="B12" s="39"/>
      <c r="C12" s="6"/>
      <c r="D12" s="36"/>
      <c r="E12" s="38"/>
      <c r="F12" s="6"/>
      <c r="G12" s="40"/>
      <c r="H12" s="39"/>
      <c r="I12" s="6"/>
      <c r="J12" s="36"/>
    </row>
    <row r="13" spans="1:10" ht="27" customHeight="1" x14ac:dyDescent="0.15">
      <c r="A13" s="37">
        <v>6</v>
      </c>
      <c r="B13" s="39"/>
      <c r="C13" s="6"/>
      <c r="D13" s="36"/>
      <c r="E13" s="38"/>
      <c r="F13" s="6"/>
      <c r="G13" s="40"/>
      <c r="H13" s="39"/>
      <c r="I13" s="6"/>
      <c r="J13" s="36"/>
    </row>
    <row r="14" spans="1:10" ht="27" customHeight="1" x14ac:dyDescent="0.15">
      <c r="A14" s="37">
        <v>7</v>
      </c>
      <c r="B14" s="39"/>
      <c r="C14" s="6"/>
      <c r="D14" s="36"/>
      <c r="E14" s="38"/>
      <c r="F14" s="6"/>
      <c r="G14" s="40"/>
      <c r="H14" s="39"/>
      <c r="I14" s="6"/>
      <c r="J14" s="36"/>
    </row>
    <row r="15" spans="1:10" ht="27" customHeight="1" x14ac:dyDescent="0.15">
      <c r="A15" s="37">
        <v>8</v>
      </c>
      <c r="B15" s="39"/>
      <c r="C15" s="6"/>
      <c r="D15" s="36"/>
      <c r="E15" s="38"/>
      <c r="F15" s="6"/>
      <c r="G15" s="40"/>
      <c r="H15" s="39"/>
      <c r="I15" s="6"/>
      <c r="J15" s="36"/>
    </row>
    <row r="16" spans="1:10" ht="27" customHeight="1" x14ac:dyDescent="0.15">
      <c r="A16" s="37">
        <v>9</v>
      </c>
      <c r="B16" s="39"/>
      <c r="C16" s="6"/>
      <c r="D16" s="36"/>
      <c r="E16" s="38"/>
      <c r="F16" s="6"/>
      <c r="G16" s="40"/>
      <c r="H16" s="39"/>
      <c r="I16" s="6"/>
      <c r="J16" s="36"/>
    </row>
    <row r="17" spans="1:10" ht="27" customHeight="1" x14ac:dyDescent="0.15">
      <c r="A17" s="37">
        <v>10</v>
      </c>
      <c r="B17" s="39"/>
      <c r="C17" s="6"/>
      <c r="D17" s="36"/>
      <c r="E17" s="38"/>
      <c r="F17" s="6"/>
      <c r="G17" s="40"/>
      <c r="H17" s="39"/>
      <c r="I17" s="6"/>
      <c r="J17" s="36"/>
    </row>
  </sheetData>
  <mergeCells count="5">
    <mergeCell ref="A1:J2"/>
    <mergeCell ref="A6:A7"/>
    <mergeCell ref="B6:D6"/>
    <mergeCell ref="E6:G6"/>
    <mergeCell ref="H6:J6"/>
  </mergeCells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3"/>
  <sheetViews>
    <sheetView workbookViewId="0">
      <selection activeCell="A14" sqref="A14:E15"/>
    </sheetView>
  </sheetViews>
  <sheetFormatPr defaultRowHeight="13.5" x14ac:dyDescent="0.15"/>
  <cols>
    <col min="7" max="7" width="10.125" customWidth="1"/>
  </cols>
  <sheetData>
    <row r="1" spans="1:14" ht="13.5" customHeight="1" x14ac:dyDescent="0.15">
      <c r="A1" s="94" t="s">
        <v>147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</row>
    <row r="2" spans="1:14" ht="13.5" customHeight="1" x14ac:dyDescent="0.15">
      <c r="A2" s="94"/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</row>
    <row r="4" spans="1:14" ht="14.25" thickBot="1" x14ac:dyDescent="0.2">
      <c r="A4" s="118" t="s">
        <v>106</v>
      </c>
      <c r="B4" s="118"/>
      <c r="C4" s="118"/>
      <c r="D4" s="118"/>
      <c r="E4" s="68"/>
      <c r="F4" s="114" t="s">
        <v>113</v>
      </c>
      <c r="G4" s="114"/>
      <c r="H4" s="114"/>
      <c r="I4" s="114"/>
      <c r="J4" s="114"/>
      <c r="K4" s="114"/>
      <c r="L4" s="114"/>
      <c r="M4" s="114"/>
      <c r="N4" s="114"/>
    </row>
    <row r="5" spans="1:14" ht="14.25" thickTop="1" x14ac:dyDescent="0.15">
      <c r="A5" s="119"/>
      <c r="B5" s="119"/>
      <c r="C5" s="119"/>
      <c r="D5" s="119"/>
      <c r="E5" s="66"/>
      <c r="F5" s="115"/>
      <c r="G5" s="115"/>
      <c r="H5" s="115"/>
      <c r="I5" s="115"/>
      <c r="J5" s="115"/>
      <c r="K5" s="115"/>
      <c r="L5" s="115"/>
      <c r="M5" s="115"/>
      <c r="N5" s="115"/>
    </row>
    <row r="6" spans="1:14" ht="23.25" customHeight="1" x14ac:dyDescent="0.15">
      <c r="A6" s="64" t="s">
        <v>97</v>
      </c>
      <c r="B6" s="60"/>
      <c r="C6" s="60"/>
      <c r="D6" s="60"/>
      <c r="E6" s="60"/>
      <c r="F6" s="60"/>
      <c r="G6" s="61"/>
      <c r="H6" s="64" t="s">
        <v>104</v>
      </c>
      <c r="I6" s="60"/>
      <c r="J6" s="60"/>
      <c r="K6" s="60"/>
      <c r="L6" s="60"/>
      <c r="M6" s="60"/>
      <c r="N6" s="61"/>
    </row>
    <row r="7" spans="1:14" ht="3" customHeight="1" x14ac:dyDescent="0.15">
      <c r="A7" s="71"/>
      <c r="B7" s="10"/>
      <c r="C7" s="10"/>
      <c r="D7" s="10"/>
      <c r="E7" s="10"/>
      <c r="F7" s="10"/>
      <c r="G7" s="58"/>
      <c r="H7" s="71"/>
      <c r="I7" s="10"/>
      <c r="J7" s="10"/>
      <c r="K7" s="10"/>
      <c r="L7" s="10"/>
      <c r="M7" s="10"/>
      <c r="N7" s="58"/>
    </row>
    <row r="8" spans="1:14" ht="18" customHeight="1" x14ac:dyDescent="0.15">
      <c r="A8" s="62" t="s">
        <v>98</v>
      </c>
      <c r="B8" s="10"/>
      <c r="C8" s="10"/>
      <c r="D8" s="10" t="s">
        <v>107</v>
      </c>
      <c r="E8" s="10"/>
      <c r="F8" s="10"/>
      <c r="G8" s="58"/>
      <c r="H8" s="62" t="s">
        <v>110</v>
      </c>
      <c r="I8" s="10"/>
      <c r="J8" s="10"/>
      <c r="K8" s="10"/>
      <c r="L8" s="10"/>
      <c r="M8" s="10"/>
      <c r="N8" s="58"/>
    </row>
    <row r="9" spans="1:14" ht="18" customHeight="1" x14ac:dyDescent="0.15">
      <c r="A9" s="62" t="s">
        <v>99</v>
      </c>
      <c r="B9" s="10"/>
      <c r="C9" s="10"/>
      <c r="D9" s="10" t="s">
        <v>144</v>
      </c>
      <c r="E9" s="10"/>
      <c r="F9" s="10"/>
      <c r="G9" s="58"/>
      <c r="H9" s="62" t="s">
        <v>105</v>
      </c>
      <c r="I9" s="10"/>
      <c r="J9" s="10"/>
      <c r="K9" s="10"/>
      <c r="L9" s="10"/>
      <c r="M9" s="10"/>
      <c r="N9" s="58"/>
    </row>
    <row r="10" spans="1:14" ht="18" customHeight="1" x14ac:dyDescent="0.15">
      <c r="A10" s="62" t="s">
        <v>100</v>
      </c>
      <c r="B10" s="10"/>
      <c r="C10" s="10"/>
      <c r="D10" s="10" t="s">
        <v>101</v>
      </c>
      <c r="E10" s="10"/>
      <c r="F10" s="10"/>
      <c r="G10" s="58"/>
      <c r="H10" s="62" t="s">
        <v>111</v>
      </c>
      <c r="I10" s="10"/>
      <c r="J10" s="10"/>
      <c r="K10" s="10"/>
      <c r="L10" s="10"/>
      <c r="M10" s="10"/>
      <c r="N10" s="58"/>
    </row>
    <row r="11" spans="1:14" ht="18" customHeight="1" x14ac:dyDescent="0.15">
      <c r="A11" s="62" t="s">
        <v>108</v>
      </c>
      <c r="B11" s="10"/>
      <c r="C11" s="10"/>
      <c r="D11" s="65" t="s">
        <v>109</v>
      </c>
      <c r="E11" s="10"/>
      <c r="F11" s="10"/>
      <c r="G11" s="58"/>
      <c r="H11" s="62" t="s">
        <v>112</v>
      </c>
      <c r="I11" s="10"/>
      <c r="J11" s="10"/>
      <c r="K11" s="10"/>
      <c r="L11" s="10"/>
      <c r="M11" s="10"/>
      <c r="N11" s="58"/>
    </row>
    <row r="12" spans="1:14" ht="18" customHeight="1" x14ac:dyDescent="0.15">
      <c r="A12" s="63" t="s">
        <v>103</v>
      </c>
      <c r="B12" s="59"/>
      <c r="C12" s="59"/>
      <c r="D12" s="67" t="s">
        <v>102</v>
      </c>
      <c r="E12" s="59"/>
      <c r="F12" s="59"/>
      <c r="G12" s="28"/>
      <c r="H12" s="63"/>
      <c r="I12" s="59"/>
      <c r="J12" s="59"/>
      <c r="K12" s="59"/>
      <c r="L12" s="59"/>
      <c r="M12" s="59"/>
      <c r="N12" s="28"/>
    </row>
    <row r="13" spans="1:14" ht="23.25" customHeight="1" x14ac:dyDescent="0.15">
      <c r="A13" s="60"/>
      <c r="B13" s="10"/>
      <c r="C13" s="10"/>
      <c r="D13" s="10"/>
      <c r="E13" s="10"/>
      <c r="F13" s="10"/>
      <c r="G13" s="10"/>
      <c r="H13" s="10"/>
    </row>
    <row r="14" spans="1:14" ht="14.25" customHeight="1" thickBot="1" x14ac:dyDescent="0.2">
      <c r="A14" s="112" t="s">
        <v>114</v>
      </c>
      <c r="B14" s="112"/>
      <c r="C14" s="112"/>
      <c r="D14" s="112"/>
      <c r="E14" s="112"/>
      <c r="F14" s="69"/>
      <c r="G14" s="114" t="s">
        <v>143</v>
      </c>
      <c r="H14" s="114"/>
      <c r="I14" s="114"/>
      <c r="J14" s="114"/>
      <c r="K14" s="114"/>
      <c r="L14" s="114"/>
      <c r="M14" s="114"/>
      <c r="N14" s="114"/>
    </row>
    <row r="15" spans="1:14" ht="14.25" customHeight="1" thickTop="1" x14ac:dyDescent="0.15">
      <c r="A15" s="113"/>
      <c r="B15" s="113"/>
      <c r="C15" s="113"/>
      <c r="D15" s="113"/>
      <c r="E15" s="113"/>
      <c r="F15" s="70"/>
      <c r="G15" s="115"/>
      <c r="H15" s="115"/>
      <c r="I15" s="115"/>
      <c r="J15" s="115"/>
      <c r="K15" s="115"/>
      <c r="L15" s="115"/>
      <c r="M15" s="115"/>
      <c r="N15" s="115"/>
    </row>
    <row r="16" spans="1:14" ht="17.25" x14ac:dyDescent="0.15">
      <c r="A16" s="64" t="s">
        <v>97</v>
      </c>
      <c r="B16" s="60"/>
      <c r="C16" s="60"/>
      <c r="D16" s="60"/>
      <c r="E16" s="60"/>
      <c r="F16" s="60"/>
      <c r="G16" s="61"/>
      <c r="H16" s="64" t="s">
        <v>104</v>
      </c>
      <c r="I16" s="60"/>
      <c r="J16" s="60"/>
      <c r="K16" s="60"/>
      <c r="L16" s="60"/>
      <c r="M16" s="60"/>
      <c r="N16" s="61"/>
    </row>
    <row r="17" spans="1:14" ht="3" customHeight="1" x14ac:dyDescent="0.15">
      <c r="A17" s="71"/>
      <c r="B17" s="10"/>
      <c r="C17" s="10"/>
      <c r="D17" s="10"/>
      <c r="E17" s="10"/>
      <c r="F17" s="10"/>
      <c r="G17" s="58"/>
      <c r="H17" s="71"/>
      <c r="I17" s="10"/>
      <c r="J17" s="10"/>
      <c r="K17" s="10"/>
      <c r="L17" s="10"/>
      <c r="M17" s="10"/>
      <c r="N17" s="58"/>
    </row>
    <row r="18" spans="1:14" ht="18" customHeight="1" x14ac:dyDescent="0.15">
      <c r="A18" s="62" t="s">
        <v>115</v>
      </c>
      <c r="B18" s="10"/>
      <c r="C18" s="10"/>
      <c r="D18" s="10" t="s">
        <v>119</v>
      </c>
      <c r="E18" s="10"/>
      <c r="F18" s="10"/>
      <c r="G18" s="58"/>
      <c r="H18" s="62" t="s">
        <v>146</v>
      </c>
      <c r="I18" s="10"/>
      <c r="J18" s="10"/>
      <c r="K18" s="10"/>
      <c r="L18" s="10"/>
      <c r="M18" s="10"/>
      <c r="N18" s="58"/>
    </row>
    <row r="19" spans="1:14" ht="18" customHeight="1" x14ac:dyDescent="0.15">
      <c r="A19" s="62" t="s">
        <v>116</v>
      </c>
      <c r="B19" s="10"/>
      <c r="C19" s="10"/>
      <c r="D19" s="10" t="s">
        <v>120</v>
      </c>
      <c r="E19" s="10"/>
      <c r="F19" s="10"/>
      <c r="G19" s="58"/>
      <c r="H19" s="62" t="s">
        <v>124</v>
      </c>
      <c r="I19" s="10"/>
      <c r="J19" s="10"/>
      <c r="K19" s="10"/>
      <c r="L19" s="10"/>
      <c r="M19" s="10"/>
      <c r="N19" s="58"/>
    </row>
    <row r="20" spans="1:14" ht="18" customHeight="1" x14ac:dyDescent="0.15">
      <c r="A20" s="62" t="s">
        <v>117</v>
      </c>
      <c r="B20" s="10"/>
      <c r="C20" s="10"/>
      <c r="D20" s="10" t="s">
        <v>121</v>
      </c>
      <c r="E20" s="10"/>
      <c r="F20" s="10"/>
      <c r="G20" s="58"/>
      <c r="H20" s="62" t="s">
        <v>125</v>
      </c>
      <c r="I20" s="10"/>
      <c r="J20" s="10"/>
      <c r="K20" s="10"/>
      <c r="L20" s="10"/>
      <c r="M20" s="10"/>
      <c r="N20" s="58"/>
    </row>
    <row r="21" spans="1:14" ht="18" customHeight="1" x14ac:dyDescent="0.15">
      <c r="A21" s="62" t="s">
        <v>118</v>
      </c>
      <c r="B21" s="10"/>
      <c r="C21" s="10"/>
      <c r="D21" s="65" t="s">
        <v>122</v>
      </c>
      <c r="E21" s="10"/>
      <c r="F21" s="10"/>
      <c r="G21" s="58"/>
      <c r="H21" s="62" t="s">
        <v>126</v>
      </c>
      <c r="I21" s="10"/>
      <c r="J21" s="10"/>
      <c r="K21" s="10"/>
      <c r="L21" s="10"/>
      <c r="M21" s="10"/>
      <c r="N21" s="58"/>
    </row>
    <row r="22" spans="1:14" ht="18" customHeight="1" x14ac:dyDescent="0.15">
      <c r="A22" s="63" t="s">
        <v>145</v>
      </c>
      <c r="B22" s="59"/>
      <c r="C22" s="59"/>
      <c r="D22" s="67" t="s">
        <v>123</v>
      </c>
      <c r="E22" s="59"/>
      <c r="F22" s="59"/>
      <c r="G22" s="28"/>
      <c r="H22" s="63"/>
      <c r="I22" s="59"/>
      <c r="J22" s="59"/>
      <c r="K22" s="59"/>
      <c r="L22" s="59"/>
      <c r="M22" s="59"/>
      <c r="N22" s="28"/>
    </row>
    <row r="23" spans="1:14" ht="23.25" customHeight="1" x14ac:dyDescent="0.15"/>
    <row r="24" spans="1:14" ht="14.25" thickBot="1" x14ac:dyDescent="0.2">
      <c r="A24" s="116" t="s">
        <v>127</v>
      </c>
      <c r="B24" s="116"/>
      <c r="C24" s="116"/>
      <c r="D24" s="116"/>
      <c r="E24" s="116"/>
      <c r="F24" s="69"/>
      <c r="G24" s="114" t="s">
        <v>128</v>
      </c>
      <c r="H24" s="114"/>
      <c r="I24" s="114"/>
      <c r="J24" s="114"/>
      <c r="K24" s="114"/>
      <c r="L24" s="114"/>
      <c r="M24" s="114"/>
      <c r="N24" s="114"/>
    </row>
    <row r="25" spans="1:14" ht="14.25" thickTop="1" x14ac:dyDescent="0.15">
      <c r="A25" s="117"/>
      <c r="B25" s="117"/>
      <c r="C25" s="117"/>
      <c r="D25" s="117"/>
      <c r="E25" s="117"/>
      <c r="F25" s="66"/>
      <c r="G25" s="115"/>
      <c r="H25" s="115"/>
      <c r="I25" s="115"/>
      <c r="J25" s="115"/>
      <c r="K25" s="115"/>
      <c r="L25" s="115"/>
      <c r="M25" s="115"/>
      <c r="N25" s="115"/>
    </row>
    <row r="26" spans="1:14" ht="17.25" x14ac:dyDescent="0.15">
      <c r="A26" s="64" t="s">
        <v>97</v>
      </c>
      <c r="B26" s="60"/>
      <c r="C26" s="60"/>
      <c r="D26" s="60"/>
      <c r="E26" s="60"/>
      <c r="F26" s="60"/>
      <c r="G26" s="61"/>
      <c r="H26" s="64" t="s">
        <v>104</v>
      </c>
      <c r="I26" s="60"/>
      <c r="J26" s="60"/>
      <c r="K26" s="60"/>
      <c r="L26" s="60"/>
      <c r="M26" s="60"/>
      <c r="N26" s="61"/>
    </row>
    <row r="27" spans="1:14" ht="3" customHeight="1" x14ac:dyDescent="0.15">
      <c r="A27" s="71"/>
      <c r="B27" s="10"/>
      <c r="C27" s="10"/>
      <c r="D27" s="10"/>
      <c r="E27" s="10"/>
      <c r="F27" s="10"/>
      <c r="G27" s="58"/>
      <c r="H27" s="71"/>
      <c r="I27" s="10"/>
      <c r="J27" s="10"/>
      <c r="K27" s="10"/>
      <c r="L27" s="10"/>
      <c r="M27" s="10"/>
      <c r="N27" s="58"/>
    </row>
    <row r="28" spans="1:14" ht="18" customHeight="1" x14ac:dyDescent="0.15">
      <c r="A28" s="62" t="s">
        <v>129</v>
      </c>
      <c r="B28" s="10"/>
      <c r="C28" s="10"/>
      <c r="D28" s="10" t="s">
        <v>133</v>
      </c>
      <c r="E28" s="10"/>
      <c r="F28" s="10"/>
      <c r="G28" s="58"/>
      <c r="H28" s="62" t="s">
        <v>137</v>
      </c>
      <c r="I28" s="10"/>
      <c r="J28" s="10"/>
      <c r="K28" s="10"/>
      <c r="L28" s="10"/>
      <c r="M28" s="10"/>
      <c r="N28" s="58"/>
    </row>
    <row r="29" spans="1:14" ht="18" customHeight="1" x14ac:dyDescent="0.15">
      <c r="A29" s="62" t="s">
        <v>130</v>
      </c>
      <c r="B29" s="10"/>
      <c r="C29" s="10"/>
      <c r="D29" s="10" t="s">
        <v>134</v>
      </c>
      <c r="E29" s="10"/>
      <c r="F29" s="10"/>
      <c r="G29" s="58"/>
      <c r="H29" s="62" t="s">
        <v>138</v>
      </c>
      <c r="I29" s="10"/>
      <c r="J29" s="10"/>
      <c r="K29" s="10"/>
      <c r="L29" s="10"/>
      <c r="M29" s="10"/>
      <c r="N29" s="58"/>
    </row>
    <row r="30" spans="1:14" ht="18" customHeight="1" x14ac:dyDescent="0.15">
      <c r="A30" s="62" t="s">
        <v>131</v>
      </c>
      <c r="B30" s="10"/>
      <c r="C30" s="10"/>
      <c r="D30" s="10" t="s">
        <v>135</v>
      </c>
      <c r="E30" s="10"/>
      <c r="F30" s="10"/>
      <c r="G30" s="58"/>
      <c r="H30" s="62" t="s">
        <v>139</v>
      </c>
      <c r="I30" s="10"/>
      <c r="J30" s="10"/>
      <c r="K30" s="10"/>
      <c r="L30" s="10"/>
      <c r="M30" s="10"/>
      <c r="N30" s="58"/>
    </row>
    <row r="31" spans="1:14" ht="18" customHeight="1" x14ac:dyDescent="0.15">
      <c r="A31" s="62" t="s">
        <v>132</v>
      </c>
      <c r="B31" s="10"/>
      <c r="C31" s="10"/>
      <c r="D31" s="65" t="s">
        <v>136</v>
      </c>
      <c r="E31" s="10"/>
      <c r="F31" s="10"/>
      <c r="G31" s="58"/>
      <c r="H31" s="62" t="s">
        <v>140</v>
      </c>
      <c r="I31" s="10"/>
      <c r="J31" s="10"/>
      <c r="K31" s="10"/>
      <c r="L31" s="10"/>
      <c r="M31" s="10"/>
      <c r="N31" s="58"/>
    </row>
    <row r="32" spans="1:14" ht="18" customHeight="1" x14ac:dyDescent="0.15">
      <c r="A32" s="63"/>
      <c r="B32" s="59"/>
      <c r="C32" s="59"/>
      <c r="D32" s="67"/>
      <c r="E32" s="59"/>
      <c r="F32" s="59"/>
      <c r="G32" s="28"/>
      <c r="H32" s="63" t="s">
        <v>141</v>
      </c>
      <c r="I32" s="59"/>
      <c r="J32" s="59"/>
      <c r="K32" s="59"/>
      <c r="L32" s="59"/>
      <c r="M32" s="59"/>
      <c r="N32" s="28"/>
    </row>
    <row r="33" spans="1:1" x14ac:dyDescent="0.15">
      <c r="A33" s="72" t="s">
        <v>142</v>
      </c>
    </row>
  </sheetData>
  <mergeCells count="7">
    <mergeCell ref="A14:E15"/>
    <mergeCell ref="G14:N15"/>
    <mergeCell ref="A24:E25"/>
    <mergeCell ref="G24:N25"/>
    <mergeCell ref="A1:N2"/>
    <mergeCell ref="A4:D5"/>
    <mergeCell ref="F4:N5"/>
  </mergeCells>
  <phoneticPr fontId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>
      <selection sqref="A1:O2"/>
    </sheetView>
  </sheetViews>
  <sheetFormatPr defaultRowHeight="13.5" x14ac:dyDescent="0.15"/>
  <cols>
    <col min="1" max="1" width="4.875" customWidth="1"/>
  </cols>
  <sheetData>
    <row r="1" spans="1:15" ht="13.5" customHeight="1" x14ac:dyDescent="0.15">
      <c r="A1" s="94" t="s">
        <v>57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</row>
    <row r="2" spans="1:15" ht="13.5" customHeight="1" x14ac:dyDescent="0.15">
      <c r="A2" s="94"/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</row>
    <row r="4" spans="1:15" ht="26.25" customHeight="1" x14ac:dyDescent="0.15">
      <c r="A4" s="48" t="s">
        <v>64</v>
      </c>
      <c r="B4" s="127" t="s">
        <v>58</v>
      </c>
      <c r="C4" s="127"/>
      <c r="D4" s="127"/>
      <c r="E4" s="127"/>
      <c r="F4" s="127" t="s">
        <v>90</v>
      </c>
      <c r="G4" s="127"/>
      <c r="H4" s="127"/>
      <c r="I4" s="127"/>
      <c r="J4" s="127" t="s">
        <v>91</v>
      </c>
      <c r="K4" s="127"/>
      <c r="L4" s="127"/>
      <c r="M4" s="127"/>
      <c r="N4" s="127"/>
      <c r="O4" s="127"/>
    </row>
    <row r="5" spans="1:15" ht="31.5" customHeight="1" x14ac:dyDescent="0.15">
      <c r="A5" s="7">
        <v>1</v>
      </c>
      <c r="B5" s="120" t="s">
        <v>87</v>
      </c>
      <c r="C5" s="120"/>
      <c r="D5" s="120"/>
      <c r="E5" s="120"/>
      <c r="F5" s="120" t="s">
        <v>59</v>
      </c>
      <c r="G5" s="120"/>
      <c r="H5" s="120"/>
      <c r="I5" s="120"/>
      <c r="J5" s="120" t="s">
        <v>92</v>
      </c>
      <c r="K5" s="120"/>
      <c r="L5" s="120"/>
      <c r="M5" s="120"/>
      <c r="N5" s="120"/>
      <c r="O5" s="120"/>
    </row>
    <row r="6" spans="1:15" ht="27.75" customHeight="1" x14ac:dyDescent="0.15">
      <c r="A6" s="7">
        <v>2</v>
      </c>
      <c r="B6" s="121" t="s">
        <v>60</v>
      </c>
      <c r="C6" s="122"/>
      <c r="D6" s="122"/>
      <c r="E6" s="123"/>
      <c r="F6" s="120" t="s">
        <v>93</v>
      </c>
      <c r="G6" s="120"/>
      <c r="H6" s="120"/>
      <c r="I6" s="120"/>
      <c r="J6" s="120" t="s">
        <v>94</v>
      </c>
      <c r="K6" s="120"/>
      <c r="L6" s="120"/>
      <c r="M6" s="120"/>
      <c r="N6" s="120"/>
      <c r="O6" s="120"/>
    </row>
    <row r="7" spans="1:15" ht="52.5" customHeight="1" x14ac:dyDescent="0.15">
      <c r="A7" s="7">
        <v>3</v>
      </c>
      <c r="B7" s="124" t="s">
        <v>88</v>
      </c>
      <c r="C7" s="125"/>
      <c r="D7" s="125"/>
      <c r="E7" s="126"/>
      <c r="F7" s="120" t="s">
        <v>89</v>
      </c>
      <c r="G7" s="120"/>
      <c r="H7" s="120"/>
      <c r="I7" s="120"/>
      <c r="J7" s="120" t="s">
        <v>65</v>
      </c>
      <c r="K7" s="120"/>
      <c r="L7" s="120"/>
      <c r="M7" s="120"/>
      <c r="N7" s="120"/>
      <c r="O7" s="120"/>
    </row>
    <row r="8" spans="1:15" ht="35.25" customHeight="1" x14ac:dyDescent="0.15">
      <c r="A8" s="7">
        <v>4</v>
      </c>
      <c r="B8" s="120" t="s">
        <v>61</v>
      </c>
      <c r="C8" s="120"/>
      <c r="D8" s="120"/>
      <c r="E8" s="120"/>
      <c r="F8" s="121" t="s">
        <v>62</v>
      </c>
      <c r="G8" s="122"/>
      <c r="H8" s="122"/>
      <c r="I8" s="123"/>
      <c r="J8" s="121" t="s">
        <v>95</v>
      </c>
      <c r="K8" s="122"/>
      <c r="L8" s="122"/>
      <c r="M8" s="122"/>
      <c r="N8" s="122"/>
      <c r="O8" s="123"/>
    </row>
    <row r="9" spans="1:15" x14ac:dyDescent="0.15">
      <c r="A9" t="s">
        <v>96</v>
      </c>
    </row>
    <row r="12" spans="1:15" x14ac:dyDescent="0.15">
      <c r="A12" t="s">
        <v>63</v>
      </c>
    </row>
    <row r="46" spans="2:2" x14ac:dyDescent="0.15">
      <c r="B46" s="49"/>
    </row>
    <row r="47" spans="2:2" x14ac:dyDescent="0.15">
      <c r="B47" s="49"/>
    </row>
    <row r="48" spans="2:2" x14ac:dyDescent="0.15">
      <c r="B48" s="49"/>
    </row>
    <row r="49" spans="2:12" x14ac:dyDescent="0.15">
      <c r="B49" s="50"/>
    </row>
    <row r="60" spans="2:12" ht="42" x14ac:dyDescent="0.15">
      <c r="D60" s="51"/>
      <c r="E60" s="51"/>
      <c r="F60" s="51"/>
      <c r="G60" s="51"/>
      <c r="H60" s="51"/>
      <c r="I60" s="51"/>
      <c r="J60" s="51"/>
      <c r="K60" s="51"/>
      <c r="L60" s="51"/>
    </row>
    <row r="61" spans="2:12" ht="42" x14ac:dyDescent="0.15">
      <c r="D61" s="51"/>
      <c r="E61" s="51"/>
      <c r="F61" s="51"/>
      <c r="G61" s="51"/>
      <c r="H61" s="51"/>
      <c r="I61" s="51"/>
      <c r="J61" s="51"/>
      <c r="K61" s="51"/>
      <c r="L61" s="51"/>
    </row>
    <row r="62" spans="2:12" ht="42" x14ac:dyDescent="0.15">
      <c r="D62" s="51"/>
      <c r="E62" s="51"/>
      <c r="F62" s="51"/>
      <c r="G62" s="51"/>
      <c r="H62" s="51"/>
      <c r="I62" s="51"/>
      <c r="J62" s="51"/>
      <c r="K62" s="51"/>
      <c r="L62" s="51"/>
    </row>
  </sheetData>
  <mergeCells count="16">
    <mergeCell ref="A1:O2"/>
    <mergeCell ref="B8:E8"/>
    <mergeCell ref="F8:I8"/>
    <mergeCell ref="J8:O8"/>
    <mergeCell ref="B6:E6"/>
    <mergeCell ref="F6:I6"/>
    <mergeCell ref="J6:O6"/>
    <mergeCell ref="B7:E7"/>
    <mergeCell ref="F7:I7"/>
    <mergeCell ref="J7:O7"/>
    <mergeCell ref="B4:E4"/>
    <mergeCell ref="F4:I4"/>
    <mergeCell ref="J4:O4"/>
    <mergeCell ref="B5:E5"/>
    <mergeCell ref="F5:I5"/>
    <mergeCell ref="J5:O5"/>
  </mergeCells>
  <phoneticPr fontId="1"/>
  <pageMargins left="0.7" right="0.7" top="0.75" bottom="0.75" header="0.3" footer="0.3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9"/>
  <sheetViews>
    <sheetView showGridLines="0" view="pageBreakPreview" zoomScale="60" zoomScaleNormal="100" workbookViewId="0">
      <selection activeCell="B4" sqref="B4:D6"/>
    </sheetView>
  </sheetViews>
  <sheetFormatPr defaultRowHeight="13.5" x14ac:dyDescent="0.15"/>
  <cols>
    <col min="1" max="1" width="6.625" customWidth="1"/>
    <col min="5" max="5" width="6.625" customWidth="1"/>
    <col min="6" max="14" width="8.375" customWidth="1"/>
    <col min="15" max="15" width="6.625" customWidth="1"/>
    <col min="16" max="16" width="8.375" customWidth="1"/>
  </cols>
  <sheetData>
    <row r="1" spans="1:17" ht="13.5" customHeight="1" x14ac:dyDescent="0.15">
      <c r="A1" s="94" t="s">
        <v>7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</row>
    <row r="2" spans="1:17" ht="13.5" customHeight="1" x14ac:dyDescent="0.15">
      <c r="A2" s="94"/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</row>
    <row r="3" spans="1:17" x14ac:dyDescent="0.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7" ht="13.5" customHeight="1" x14ac:dyDescent="0.15">
      <c r="B4" s="128" t="s">
        <v>8</v>
      </c>
      <c r="C4" s="128"/>
      <c r="D4" s="128"/>
      <c r="F4" s="141" t="s">
        <v>10</v>
      </c>
      <c r="G4" s="141"/>
      <c r="H4" s="141"/>
      <c r="I4" s="141"/>
      <c r="J4" s="141"/>
      <c r="K4" s="141"/>
      <c r="L4" s="141"/>
      <c r="M4" s="141"/>
      <c r="N4" s="141"/>
      <c r="O4" s="141"/>
      <c r="P4" s="141"/>
      <c r="Q4" s="141"/>
    </row>
    <row r="5" spans="1:17" x14ac:dyDescent="0.15">
      <c r="B5" s="128"/>
      <c r="C5" s="128"/>
      <c r="D5" s="128"/>
      <c r="F5" s="141"/>
      <c r="G5" s="141"/>
      <c r="H5" s="141"/>
      <c r="I5" s="141"/>
      <c r="J5" s="141"/>
      <c r="K5" s="141"/>
      <c r="L5" s="141"/>
      <c r="M5" s="141"/>
      <c r="N5" s="141"/>
      <c r="O5" s="141"/>
      <c r="P5" s="141"/>
      <c r="Q5" s="141"/>
    </row>
    <row r="6" spans="1:17" x14ac:dyDescent="0.15">
      <c r="B6" s="128"/>
      <c r="C6" s="128"/>
      <c r="D6" s="128"/>
      <c r="F6" s="141"/>
      <c r="G6" s="141"/>
      <c r="H6" s="141"/>
      <c r="I6" s="141"/>
      <c r="J6" s="141"/>
      <c r="K6" s="141"/>
      <c r="L6" s="141"/>
      <c r="M6" s="141"/>
      <c r="N6" s="141"/>
      <c r="O6" s="141"/>
      <c r="P6" s="141"/>
      <c r="Q6" s="141"/>
    </row>
    <row r="7" spans="1:17" x14ac:dyDescent="0.15">
      <c r="F7" s="141"/>
      <c r="G7" s="141"/>
      <c r="H7" s="141"/>
      <c r="I7" s="141"/>
      <c r="J7" s="141"/>
      <c r="K7" s="141"/>
      <c r="L7" s="141"/>
      <c r="M7" s="141"/>
      <c r="N7" s="141"/>
      <c r="O7" s="141"/>
      <c r="P7" s="141"/>
      <c r="Q7" s="141"/>
    </row>
    <row r="8" spans="1:17" x14ac:dyDescent="0.15">
      <c r="F8" s="141"/>
      <c r="G8" s="141"/>
      <c r="H8" s="141"/>
      <c r="I8" s="141"/>
      <c r="J8" s="141"/>
      <c r="K8" s="141"/>
      <c r="L8" s="141"/>
      <c r="M8" s="141"/>
      <c r="N8" s="141"/>
      <c r="O8" s="141"/>
      <c r="P8" s="141"/>
      <c r="Q8" s="141"/>
    </row>
    <row r="9" spans="1:17" ht="13.5" customHeight="1" x14ac:dyDescent="0.15">
      <c r="B9" s="129" t="s">
        <v>0</v>
      </c>
      <c r="C9" s="130"/>
      <c r="D9" s="131"/>
      <c r="F9" s="141"/>
      <c r="G9" s="141"/>
      <c r="H9" s="141"/>
      <c r="I9" s="141"/>
      <c r="J9" s="141"/>
      <c r="K9" s="141"/>
      <c r="L9" s="141"/>
      <c r="M9" s="141"/>
      <c r="N9" s="141"/>
      <c r="O9" s="141"/>
      <c r="P9" s="141"/>
      <c r="Q9" s="141"/>
    </row>
    <row r="10" spans="1:17" x14ac:dyDescent="0.15">
      <c r="B10" s="132"/>
      <c r="C10" s="133"/>
      <c r="D10" s="134"/>
      <c r="F10" s="141"/>
      <c r="G10" s="141"/>
      <c r="H10" s="141"/>
      <c r="I10" s="141"/>
      <c r="J10" s="141"/>
      <c r="K10" s="141"/>
      <c r="L10" s="141"/>
      <c r="M10" s="141"/>
      <c r="N10" s="141"/>
      <c r="O10" s="141"/>
      <c r="P10" s="141"/>
      <c r="Q10" s="141"/>
    </row>
    <row r="11" spans="1:17" ht="13.5" customHeight="1" x14ac:dyDescent="0.15">
      <c r="B11" s="132"/>
      <c r="C11" s="133"/>
      <c r="D11" s="134"/>
    </row>
    <row r="12" spans="1:17" x14ac:dyDescent="0.15">
      <c r="B12" s="132"/>
      <c r="C12" s="133"/>
      <c r="D12" s="134"/>
      <c r="F12" s="140" t="s">
        <v>1</v>
      </c>
      <c r="G12" s="140"/>
      <c r="H12" s="140"/>
      <c r="I12" s="140"/>
      <c r="J12" s="140"/>
      <c r="K12" s="140"/>
      <c r="L12" s="140"/>
      <c r="M12" s="140"/>
      <c r="N12" s="140"/>
      <c r="O12" s="140"/>
      <c r="P12" s="140"/>
      <c r="Q12" s="140"/>
    </row>
    <row r="13" spans="1:17" ht="13.5" customHeight="1" x14ac:dyDescent="0.15">
      <c r="B13" s="132"/>
      <c r="C13" s="133"/>
      <c r="D13" s="134"/>
      <c r="F13" s="140"/>
      <c r="G13" s="140"/>
      <c r="H13" s="140"/>
      <c r="I13" s="140"/>
      <c r="J13" s="140"/>
      <c r="K13" s="140"/>
      <c r="L13" s="140"/>
      <c r="M13" s="140"/>
      <c r="N13" s="140"/>
      <c r="O13" s="140"/>
      <c r="P13" s="140"/>
      <c r="Q13" s="140"/>
    </row>
    <row r="14" spans="1:17" x14ac:dyDescent="0.15">
      <c r="B14" s="132"/>
      <c r="C14" s="133"/>
      <c r="D14" s="134"/>
      <c r="F14" s="3"/>
      <c r="G14" s="3"/>
      <c r="H14" s="3"/>
      <c r="I14" s="3"/>
      <c r="J14" s="3"/>
      <c r="K14" s="2"/>
    </row>
    <row r="15" spans="1:17" x14ac:dyDescent="0.15">
      <c r="B15" s="132"/>
      <c r="C15" s="133"/>
      <c r="D15" s="134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</row>
    <row r="16" spans="1:17" x14ac:dyDescent="0.15">
      <c r="B16" s="132"/>
      <c r="C16" s="133"/>
      <c r="D16" s="134"/>
      <c r="O16" s="3"/>
    </row>
    <row r="17" spans="2:17" x14ac:dyDescent="0.15">
      <c r="B17" s="132"/>
      <c r="C17" s="133"/>
      <c r="D17" s="134"/>
      <c r="F17" s="138" t="s">
        <v>20</v>
      </c>
      <c r="G17" s="138"/>
      <c r="H17" s="138"/>
      <c r="I17" s="138"/>
      <c r="J17" s="138" t="s">
        <v>21</v>
      </c>
      <c r="K17" s="138"/>
      <c r="L17" s="138"/>
      <c r="M17" s="138"/>
      <c r="N17" s="138" t="s">
        <v>22</v>
      </c>
      <c r="O17" s="138"/>
      <c r="P17" s="138"/>
      <c r="Q17" s="138"/>
    </row>
    <row r="18" spans="2:17" x14ac:dyDescent="0.15">
      <c r="B18" s="132"/>
      <c r="C18" s="133"/>
      <c r="D18" s="134"/>
      <c r="F18" s="138"/>
      <c r="G18" s="138"/>
      <c r="H18" s="138"/>
      <c r="I18" s="138"/>
      <c r="J18" s="138"/>
      <c r="K18" s="138"/>
      <c r="L18" s="138"/>
      <c r="M18" s="138"/>
      <c r="N18" s="138"/>
      <c r="O18" s="138"/>
      <c r="P18" s="138"/>
      <c r="Q18" s="138"/>
    </row>
    <row r="19" spans="2:17" x14ac:dyDescent="0.15">
      <c r="B19" s="132"/>
      <c r="C19" s="133"/>
      <c r="D19" s="134"/>
      <c r="F19" s="139"/>
      <c r="G19" s="139"/>
      <c r="H19" s="139"/>
      <c r="I19" s="139"/>
      <c r="J19" s="139"/>
      <c r="K19" s="139"/>
      <c r="L19" s="139"/>
      <c r="M19" s="139"/>
      <c r="N19" s="139"/>
      <c r="O19" s="139"/>
      <c r="P19" s="139"/>
      <c r="Q19" s="139"/>
    </row>
    <row r="20" spans="2:17" x14ac:dyDescent="0.15">
      <c r="B20" s="132"/>
      <c r="C20" s="133"/>
      <c r="D20" s="134"/>
      <c r="F20" s="139"/>
      <c r="G20" s="139"/>
      <c r="H20" s="139"/>
      <c r="I20" s="139"/>
      <c r="J20" s="139"/>
      <c r="K20" s="139"/>
      <c r="L20" s="139"/>
      <c r="M20" s="139"/>
      <c r="N20" s="139"/>
      <c r="O20" s="139"/>
      <c r="P20" s="139"/>
      <c r="Q20" s="139"/>
    </row>
    <row r="21" spans="2:17" x14ac:dyDescent="0.15">
      <c r="B21" s="132"/>
      <c r="C21" s="133"/>
      <c r="D21" s="134"/>
      <c r="F21" s="139"/>
      <c r="G21" s="139"/>
      <c r="H21" s="139"/>
      <c r="I21" s="139"/>
      <c r="J21" s="139"/>
      <c r="K21" s="139"/>
      <c r="L21" s="139"/>
      <c r="M21" s="139"/>
      <c r="N21" s="139"/>
      <c r="O21" s="139"/>
      <c r="P21" s="139"/>
      <c r="Q21" s="139"/>
    </row>
    <row r="22" spans="2:17" x14ac:dyDescent="0.15">
      <c r="B22" s="132"/>
      <c r="C22" s="133"/>
      <c r="D22" s="134"/>
      <c r="F22" s="139"/>
      <c r="G22" s="139"/>
      <c r="H22" s="139"/>
      <c r="I22" s="139"/>
      <c r="J22" s="139"/>
      <c r="K22" s="139"/>
      <c r="L22" s="139"/>
      <c r="M22" s="139"/>
      <c r="N22" s="139"/>
      <c r="O22" s="139"/>
      <c r="P22" s="139"/>
      <c r="Q22" s="139"/>
    </row>
    <row r="23" spans="2:17" x14ac:dyDescent="0.15">
      <c r="B23" s="132"/>
      <c r="C23" s="133"/>
      <c r="D23" s="134"/>
      <c r="F23" s="139"/>
      <c r="G23" s="139"/>
      <c r="H23" s="139"/>
      <c r="I23" s="139"/>
      <c r="J23" s="139"/>
      <c r="K23" s="139"/>
      <c r="L23" s="139"/>
      <c r="M23" s="139"/>
      <c r="N23" s="139"/>
      <c r="O23" s="139"/>
      <c r="P23" s="139"/>
      <c r="Q23" s="139"/>
    </row>
    <row r="24" spans="2:17" x14ac:dyDescent="0.15">
      <c r="B24" s="132"/>
      <c r="C24" s="133"/>
      <c r="D24" s="134"/>
      <c r="F24" s="139"/>
      <c r="G24" s="139"/>
      <c r="H24" s="139"/>
      <c r="I24" s="139"/>
      <c r="J24" s="139"/>
      <c r="K24" s="139"/>
      <c r="L24" s="139"/>
      <c r="M24" s="139"/>
      <c r="N24" s="139"/>
      <c r="O24" s="139"/>
      <c r="P24" s="139"/>
      <c r="Q24" s="139"/>
    </row>
    <row r="25" spans="2:17" x14ac:dyDescent="0.15">
      <c r="B25" s="132"/>
      <c r="C25" s="133"/>
      <c r="D25" s="134"/>
      <c r="F25" s="139"/>
      <c r="G25" s="139"/>
      <c r="H25" s="139"/>
      <c r="I25" s="139"/>
      <c r="J25" s="139"/>
      <c r="K25" s="139"/>
      <c r="L25" s="139"/>
      <c r="M25" s="139"/>
      <c r="N25" s="139"/>
      <c r="O25" s="139"/>
      <c r="P25" s="139"/>
      <c r="Q25" s="139"/>
    </row>
    <row r="26" spans="2:17" x14ac:dyDescent="0.15">
      <c r="B26" s="132"/>
      <c r="C26" s="133"/>
      <c r="D26" s="134"/>
      <c r="F26" s="139"/>
      <c r="G26" s="139"/>
      <c r="H26" s="139"/>
      <c r="I26" s="139"/>
      <c r="J26" s="139"/>
      <c r="K26" s="139"/>
      <c r="L26" s="139"/>
      <c r="M26" s="139"/>
      <c r="N26" s="139"/>
      <c r="O26" s="139"/>
      <c r="P26" s="139"/>
      <c r="Q26" s="139"/>
    </row>
    <row r="27" spans="2:17" x14ac:dyDescent="0.15">
      <c r="B27" s="132"/>
      <c r="C27" s="133"/>
      <c r="D27" s="134"/>
      <c r="F27" s="139"/>
      <c r="G27" s="139"/>
      <c r="H27" s="139"/>
      <c r="I27" s="139"/>
      <c r="J27" s="139"/>
      <c r="K27" s="139"/>
      <c r="L27" s="139"/>
      <c r="M27" s="139"/>
      <c r="N27" s="139"/>
      <c r="O27" s="139"/>
      <c r="P27" s="139"/>
      <c r="Q27" s="139"/>
    </row>
    <row r="28" spans="2:17" x14ac:dyDescent="0.15">
      <c r="B28" s="132"/>
      <c r="C28" s="133"/>
      <c r="D28" s="134"/>
      <c r="F28" s="139"/>
      <c r="G28" s="139"/>
      <c r="H28" s="139"/>
      <c r="I28" s="139"/>
      <c r="J28" s="139"/>
      <c r="K28" s="139"/>
      <c r="L28" s="139"/>
      <c r="M28" s="139"/>
      <c r="N28" s="139"/>
      <c r="O28" s="139"/>
      <c r="P28" s="139"/>
      <c r="Q28" s="139"/>
    </row>
    <row r="29" spans="2:17" x14ac:dyDescent="0.15">
      <c r="B29" s="132"/>
      <c r="C29" s="133"/>
      <c r="D29" s="134"/>
      <c r="F29" s="139"/>
      <c r="G29" s="139"/>
      <c r="H29" s="139"/>
      <c r="I29" s="139"/>
      <c r="J29" s="139"/>
      <c r="K29" s="139"/>
      <c r="L29" s="139"/>
      <c r="M29" s="139"/>
      <c r="N29" s="139"/>
      <c r="O29" s="139"/>
      <c r="P29" s="139"/>
      <c r="Q29" s="139"/>
    </row>
    <row r="30" spans="2:17" x14ac:dyDescent="0.15">
      <c r="B30" s="132"/>
      <c r="C30" s="133"/>
      <c r="D30" s="134"/>
      <c r="F30" s="139"/>
      <c r="G30" s="139"/>
      <c r="H30" s="139"/>
      <c r="I30" s="139"/>
      <c r="J30" s="139"/>
      <c r="K30" s="139"/>
      <c r="L30" s="139"/>
      <c r="M30" s="139"/>
      <c r="N30" s="139"/>
      <c r="O30" s="139"/>
      <c r="P30" s="139"/>
      <c r="Q30" s="139"/>
    </row>
    <row r="31" spans="2:17" x14ac:dyDescent="0.15">
      <c r="B31" s="132"/>
      <c r="C31" s="133"/>
      <c r="D31" s="134"/>
    </row>
    <row r="32" spans="2:17" ht="13.5" customHeight="1" x14ac:dyDescent="0.15">
      <c r="B32" s="132"/>
      <c r="C32" s="133"/>
      <c r="D32" s="134"/>
      <c r="F32" s="129" t="s">
        <v>11</v>
      </c>
      <c r="G32" s="142"/>
      <c r="H32" s="142"/>
      <c r="I32" s="142"/>
      <c r="J32" s="142"/>
      <c r="K32" s="142"/>
      <c r="L32" s="142"/>
      <c r="M32" s="142"/>
      <c r="N32" s="142"/>
      <c r="O32" s="142"/>
      <c r="P32" s="142"/>
      <c r="Q32" s="143"/>
    </row>
    <row r="33" spans="2:17" x14ac:dyDescent="0.15">
      <c r="B33" s="135"/>
      <c r="C33" s="136"/>
      <c r="D33" s="137"/>
      <c r="F33" s="144"/>
      <c r="G33" s="145"/>
      <c r="H33" s="145"/>
      <c r="I33" s="145"/>
      <c r="J33" s="145"/>
      <c r="K33" s="145"/>
      <c r="L33" s="145"/>
      <c r="M33" s="145"/>
      <c r="N33" s="145"/>
      <c r="O33" s="145"/>
      <c r="P33" s="145"/>
      <c r="Q33" s="146"/>
    </row>
    <row r="34" spans="2:17" x14ac:dyDescent="0.15">
      <c r="F34" s="144"/>
      <c r="G34" s="145"/>
      <c r="H34" s="145"/>
      <c r="I34" s="145"/>
      <c r="J34" s="145"/>
      <c r="K34" s="145"/>
      <c r="L34" s="145"/>
      <c r="M34" s="145"/>
      <c r="N34" s="145"/>
      <c r="O34" s="145"/>
      <c r="P34" s="145"/>
      <c r="Q34" s="146"/>
    </row>
    <row r="35" spans="2:17" x14ac:dyDescent="0.15">
      <c r="F35" s="144"/>
      <c r="G35" s="145"/>
      <c r="H35" s="145"/>
      <c r="I35" s="145"/>
      <c r="J35" s="145"/>
      <c r="K35" s="145"/>
      <c r="L35" s="145"/>
      <c r="M35" s="145"/>
      <c r="N35" s="145"/>
      <c r="O35" s="145"/>
      <c r="P35" s="145"/>
      <c r="Q35" s="146"/>
    </row>
    <row r="36" spans="2:17" x14ac:dyDescent="0.15">
      <c r="B36" s="128" t="s">
        <v>9</v>
      </c>
      <c r="C36" s="128"/>
      <c r="D36" s="128"/>
      <c r="F36" s="144"/>
      <c r="G36" s="145"/>
      <c r="H36" s="145"/>
      <c r="I36" s="145"/>
      <c r="J36" s="145"/>
      <c r="K36" s="145"/>
      <c r="L36" s="145"/>
      <c r="M36" s="145"/>
      <c r="N36" s="145"/>
      <c r="O36" s="145"/>
      <c r="P36" s="145"/>
      <c r="Q36" s="146"/>
    </row>
    <row r="37" spans="2:17" x14ac:dyDescent="0.15">
      <c r="B37" s="128"/>
      <c r="C37" s="128"/>
      <c r="D37" s="128"/>
      <c r="F37" s="144"/>
      <c r="G37" s="145"/>
      <c r="H37" s="145"/>
      <c r="I37" s="145"/>
      <c r="J37" s="145"/>
      <c r="K37" s="145"/>
      <c r="L37" s="145"/>
      <c r="M37" s="145"/>
      <c r="N37" s="145"/>
      <c r="O37" s="145"/>
      <c r="P37" s="145"/>
      <c r="Q37" s="146"/>
    </row>
    <row r="38" spans="2:17" x14ac:dyDescent="0.15">
      <c r="B38" s="128"/>
      <c r="C38" s="128"/>
      <c r="D38" s="128"/>
      <c r="F38" s="144"/>
      <c r="G38" s="145"/>
      <c r="H38" s="145"/>
      <c r="I38" s="145"/>
      <c r="J38" s="145"/>
      <c r="K38" s="145"/>
      <c r="L38" s="145"/>
      <c r="M38" s="145"/>
      <c r="N38" s="145"/>
      <c r="O38" s="145"/>
      <c r="P38" s="145"/>
      <c r="Q38" s="146"/>
    </row>
    <row r="39" spans="2:17" x14ac:dyDescent="0.15">
      <c r="F39" s="147"/>
      <c r="G39" s="148"/>
      <c r="H39" s="148"/>
      <c r="I39" s="148"/>
      <c r="J39" s="148"/>
      <c r="K39" s="148"/>
      <c r="L39" s="148"/>
      <c r="M39" s="148"/>
      <c r="N39" s="148"/>
      <c r="O39" s="148"/>
      <c r="P39" s="148"/>
      <c r="Q39" s="149"/>
    </row>
  </sheetData>
  <mergeCells count="13">
    <mergeCell ref="A1:Q2"/>
    <mergeCell ref="B4:D6"/>
    <mergeCell ref="B36:D38"/>
    <mergeCell ref="B9:D33"/>
    <mergeCell ref="F17:I18"/>
    <mergeCell ref="F19:I30"/>
    <mergeCell ref="J17:M18"/>
    <mergeCell ref="J19:M30"/>
    <mergeCell ref="N17:Q18"/>
    <mergeCell ref="N19:Q30"/>
    <mergeCell ref="F12:Q13"/>
    <mergeCell ref="F4:Q10"/>
    <mergeCell ref="F32:Q39"/>
  </mergeCells>
  <phoneticPr fontId="1"/>
  <pageMargins left="0.7" right="0.7" top="0.75" bottom="0.75" header="0.3" footer="0.3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"/>
  <sheetViews>
    <sheetView showGridLines="0" workbookViewId="0">
      <selection activeCell="A5" sqref="A5:C9"/>
    </sheetView>
  </sheetViews>
  <sheetFormatPr defaultRowHeight="13.5" x14ac:dyDescent="0.15"/>
  <cols>
    <col min="4" max="4" width="0.75" customWidth="1"/>
  </cols>
  <sheetData>
    <row r="1" spans="1:15" ht="13.5" customHeight="1" x14ac:dyDescent="0.15">
      <c r="A1" s="94" t="s">
        <v>15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</row>
    <row r="2" spans="1:15" ht="13.5" customHeight="1" x14ac:dyDescent="0.15">
      <c r="A2" s="94"/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</row>
    <row r="5" spans="1:15" ht="93" customHeight="1" x14ac:dyDescent="0.15">
      <c r="A5" s="150" t="s">
        <v>148</v>
      </c>
      <c r="B5" s="151"/>
      <c r="C5" s="151"/>
      <c r="E5" s="152" t="s">
        <v>3</v>
      </c>
      <c r="F5" s="152"/>
      <c r="G5" s="152"/>
      <c r="H5" s="152"/>
      <c r="I5" s="152"/>
      <c r="J5" s="152"/>
      <c r="K5" s="152"/>
      <c r="L5" s="152"/>
      <c r="M5" s="152"/>
      <c r="N5" s="152"/>
      <c r="O5" s="152"/>
    </row>
    <row r="6" spans="1:15" ht="93" customHeight="1" x14ac:dyDescent="0.15">
      <c r="A6" s="150" t="s">
        <v>149</v>
      </c>
      <c r="B6" s="151"/>
      <c r="C6" s="151"/>
      <c r="E6" s="152" t="s">
        <v>12</v>
      </c>
      <c r="F6" s="152"/>
      <c r="G6" s="152"/>
      <c r="H6" s="152"/>
      <c r="I6" s="152"/>
      <c r="J6" s="152"/>
      <c r="K6" s="152"/>
      <c r="L6" s="152"/>
      <c r="M6" s="152"/>
      <c r="N6" s="152"/>
      <c r="O6" s="152"/>
    </row>
    <row r="7" spans="1:15" ht="93" customHeight="1" x14ac:dyDescent="0.15">
      <c r="A7" s="150" t="s">
        <v>150</v>
      </c>
      <c r="B7" s="151"/>
      <c r="C7" s="151"/>
      <c r="E7" s="152" t="s">
        <v>4</v>
      </c>
      <c r="F7" s="152"/>
      <c r="G7" s="152"/>
      <c r="H7" s="152"/>
      <c r="I7" s="152"/>
      <c r="J7" s="152"/>
      <c r="K7" s="152"/>
      <c r="L7" s="152"/>
      <c r="M7" s="152"/>
      <c r="N7" s="152"/>
      <c r="O7" s="152"/>
    </row>
    <row r="8" spans="1:15" ht="93" customHeight="1" x14ac:dyDescent="0.15">
      <c r="A8" s="150" t="s">
        <v>151</v>
      </c>
      <c r="B8" s="151"/>
      <c r="C8" s="151"/>
      <c r="E8" s="152" t="s">
        <v>5</v>
      </c>
      <c r="F8" s="152"/>
      <c r="G8" s="152"/>
      <c r="H8" s="152"/>
      <c r="I8" s="152"/>
      <c r="J8" s="152"/>
      <c r="K8" s="152"/>
      <c r="L8" s="152"/>
      <c r="M8" s="152"/>
      <c r="N8" s="152"/>
      <c r="O8" s="152"/>
    </row>
    <row r="9" spans="1:15" ht="93" customHeight="1" x14ac:dyDescent="0.15">
      <c r="A9" s="150" t="s">
        <v>152</v>
      </c>
      <c r="B9" s="151"/>
      <c r="C9" s="151"/>
      <c r="E9" s="152" t="s">
        <v>6</v>
      </c>
      <c r="F9" s="152"/>
      <c r="G9" s="152"/>
      <c r="H9" s="152"/>
      <c r="I9" s="152"/>
      <c r="J9" s="152"/>
      <c r="K9" s="152"/>
      <c r="L9" s="152"/>
      <c r="M9" s="152"/>
      <c r="N9" s="152"/>
      <c r="O9" s="152"/>
    </row>
    <row r="10" spans="1:15" x14ac:dyDescent="0.15">
      <c r="O10" s="4" t="s">
        <v>2</v>
      </c>
    </row>
  </sheetData>
  <mergeCells count="11">
    <mergeCell ref="A8:C8"/>
    <mergeCell ref="E8:O8"/>
    <mergeCell ref="A9:C9"/>
    <mergeCell ref="E9:O9"/>
    <mergeCell ref="A1:O2"/>
    <mergeCell ref="A5:C5"/>
    <mergeCell ref="E5:O5"/>
    <mergeCell ref="A6:C6"/>
    <mergeCell ref="E6:O6"/>
    <mergeCell ref="A7:C7"/>
    <mergeCell ref="E7:O7"/>
  </mergeCells>
  <phoneticPr fontId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"/>
  <sheetViews>
    <sheetView showGridLines="0" workbookViewId="0">
      <selection activeCell="E5" sqref="E5:O5"/>
    </sheetView>
  </sheetViews>
  <sheetFormatPr defaultRowHeight="13.5" x14ac:dyDescent="0.15"/>
  <cols>
    <col min="4" max="4" width="0.75" customWidth="1"/>
  </cols>
  <sheetData>
    <row r="1" spans="1:15" ht="13.5" customHeight="1" x14ac:dyDescent="0.15">
      <c r="A1" s="94" t="s">
        <v>19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</row>
    <row r="2" spans="1:15" ht="13.5" customHeight="1" x14ac:dyDescent="0.15">
      <c r="A2" s="94"/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</row>
    <row r="5" spans="1:15" ht="93" customHeight="1" x14ac:dyDescent="0.15">
      <c r="A5" s="150" t="s">
        <v>153</v>
      </c>
      <c r="B5" s="151"/>
      <c r="C5" s="151"/>
      <c r="E5" s="152" t="s">
        <v>13</v>
      </c>
      <c r="F5" s="152"/>
      <c r="G5" s="152"/>
      <c r="H5" s="152"/>
      <c r="I5" s="152"/>
      <c r="J5" s="152"/>
      <c r="K5" s="152"/>
      <c r="L5" s="152"/>
      <c r="M5" s="152"/>
      <c r="N5" s="152"/>
      <c r="O5" s="152"/>
    </row>
    <row r="6" spans="1:15" ht="93" customHeight="1" x14ac:dyDescent="0.15">
      <c r="A6" s="156" t="s">
        <v>154</v>
      </c>
      <c r="B6" s="157"/>
      <c r="C6" s="157"/>
      <c r="E6" s="152" t="s">
        <v>14</v>
      </c>
      <c r="F6" s="152"/>
      <c r="G6" s="152"/>
      <c r="H6" s="152"/>
      <c r="I6" s="152"/>
      <c r="J6" s="152"/>
      <c r="K6" s="152"/>
      <c r="L6" s="152"/>
      <c r="M6" s="152"/>
      <c r="N6" s="152"/>
      <c r="O6" s="152"/>
    </row>
    <row r="7" spans="1:15" ht="93" customHeight="1" x14ac:dyDescent="0.15">
      <c r="A7" s="150" t="s">
        <v>155</v>
      </c>
      <c r="B7" s="151"/>
      <c r="C7" s="151"/>
      <c r="E7" s="152" t="s">
        <v>16</v>
      </c>
      <c r="F7" s="152"/>
      <c r="G7" s="152"/>
      <c r="H7" s="152"/>
      <c r="I7" s="152"/>
      <c r="J7" s="152"/>
      <c r="K7" s="152"/>
      <c r="L7" s="152"/>
      <c r="M7" s="152"/>
      <c r="N7" s="152"/>
      <c r="O7" s="152"/>
    </row>
    <row r="8" spans="1:15" ht="93" customHeight="1" x14ac:dyDescent="0.15">
      <c r="A8" s="150" t="s">
        <v>156</v>
      </c>
      <c r="B8" s="151"/>
      <c r="C8" s="151"/>
      <c r="E8" s="152" t="s">
        <v>17</v>
      </c>
      <c r="F8" s="152"/>
      <c r="G8" s="152"/>
      <c r="H8" s="152"/>
      <c r="I8" s="152"/>
      <c r="J8" s="152"/>
      <c r="K8" s="152"/>
      <c r="L8" s="152"/>
      <c r="M8" s="152"/>
      <c r="N8" s="152"/>
      <c r="O8" s="152"/>
    </row>
    <row r="9" spans="1:15" ht="10.5" customHeight="1" thickBot="1" x14ac:dyDescent="0.2">
      <c r="A9" s="92"/>
      <c r="B9" s="93"/>
      <c r="C9" s="93"/>
      <c r="E9" s="5"/>
      <c r="F9" s="5"/>
      <c r="G9" s="5"/>
      <c r="H9" s="5"/>
      <c r="I9" s="5"/>
      <c r="J9" s="5"/>
      <c r="K9" s="5"/>
      <c r="L9" s="5"/>
      <c r="M9" s="5"/>
      <c r="N9" s="5"/>
      <c r="O9" s="5"/>
    </row>
    <row r="10" spans="1:15" ht="93" customHeight="1" thickTop="1" x14ac:dyDescent="0.15">
      <c r="A10" s="153" t="s">
        <v>157</v>
      </c>
      <c r="B10" s="154"/>
      <c r="C10" s="154"/>
      <c r="E10" s="155" t="s">
        <v>18</v>
      </c>
      <c r="F10" s="155"/>
      <c r="G10" s="155"/>
      <c r="H10" s="155"/>
      <c r="I10" s="155"/>
      <c r="J10" s="155"/>
      <c r="K10" s="155"/>
      <c r="L10" s="155"/>
      <c r="M10" s="155"/>
      <c r="N10" s="155"/>
      <c r="O10" s="155"/>
    </row>
    <row r="11" spans="1:15" x14ac:dyDescent="0.15">
      <c r="O11" s="4"/>
    </row>
  </sheetData>
  <mergeCells count="11">
    <mergeCell ref="A8:C8"/>
    <mergeCell ref="E8:O8"/>
    <mergeCell ref="A10:C10"/>
    <mergeCell ref="E10:O10"/>
    <mergeCell ref="A1:O2"/>
    <mergeCell ref="A5:C5"/>
    <mergeCell ref="E5:O5"/>
    <mergeCell ref="A6:C6"/>
    <mergeCell ref="E6:O6"/>
    <mergeCell ref="A7:C7"/>
    <mergeCell ref="E7:O7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3</vt:i4>
      </vt:variant>
    </vt:vector>
  </HeadingPairs>
  <TitlesOfParts>
    <vt:vector size="12" baseType="lpstr">
      <vt:lpstr>（表１）将来予測</vt:lpstr>
      <vt:lpstr>将来予測グラフ</vt:lpstr>
      <vt:lpstr>（表２）活動者の特性ごと集計表</vt:lpstr>
      <vt:lpstr>（表３）個人の特性を活かした班編成表</vt:lpstr>
      <vt:lpstr>特性基準判断シート</vt:lpstr>
      <vt:lpstr>住民ニーズに応え・動ける組織体制図</vt:lpstr>
      <vt:lpstr>目標設定シート</vt:lpstr>
      <vt:lpstr>企画・5Wシート</vt:lpstr>
      <vt:lpstr>ふりかえりシート</vt:lpstr>
      <vt:lpstr>'（表１）将来予測'!Print_Area</vt:lpstr>
      <vt:lpstr>住民ニーズに応え・動ける組織体制図!Print_Area</vt:lpstr>
      <vt:lpstr>目標設定シート!Print_Area</vt:lpstr>
    </vt:vector>
  </TitlesOfParts>
  <Company>宜野湾市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宜野湾市</dc:creator>
  <cp:lastModifiedBy>宜野湾市役所</cp:lastModifiedBy>
  <cp:lastPrinted>2019-12-03T23:59:35Z</cp:lastPrinted>
  <dcterms:created xsi:type="dcterms:W3CDTF">2019-08-04T02:03:03Z</dcterms:created>
  <dcterms:modified xsi:type="dcterms:W3CDTF">2020-02-06T07:25:38Z</dcterms:modified>
</cp:coreProperties>
</file>