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T:\健康推進部\健康推進部_介護長寿課\2020_0317_1224\認定給付係\★給付担当共有フォルダ\HP作成\"/>
    </mc:Choice>
  </mc:AlternateContent>
  <xr:revisionPtr revIDLastSave="0" documentId="13_ncr:1_{8028D3E1-E766-4AD3-A287-DD3E61796593}" xr6:coauthVersionLast="47" xr6:coauthVersionMax="47" xr10:uidLastSave="{00000000-0000-0000-0000-000000000000}"/>
  <bookViews>
    <workbookView xWindow="-120" yWindow="-120" windowWidth="20730" windowHeight="1104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0" i="1"/>
  <c r="G33" i="1"/>
  <c r="E33" i="1"/>
  <c r="G32" i="1"/>
  <c r="E32" i="1"/>
  <c r="G31" i="1"/>
  <c r="E31" i="1"/>
  <c r="G30" i="1"/>
  <c r="G39" i="10"/>
  <c r="G37" i="10"/>
  <c r="E39" i="10"/>
  <c r="E37" i="10"/>
  <c r="H127" i="9" l="1"/>
  <c r="L122" i="9"/>
  <c r="C127" i="9" s="1"/>
  <c r="P122" i="9"/>
  <c r="C132" i="9" s="1"/>
  <c r="J122" i="9"/>
  <c r="E122" i="9"/>
  <c r="G122" i="9"/>
  <c r="H39" i="1"/>
  <c r="H38" i="1"/>
  <c r="C38" i="1"/>
  <c r="P34" i="1"/>
  <c r="C44" i="1" s="1"/>
  <c r="L34" i="1"/>
  <c r="C39" i="1" s="1"/>
  <c r="J34" i="1"/>
  <c r="G34" i="1"/>
  <c r="E34" i="1"/>
  <c r="M127" i="9" l="1"/>
  <c r="H132" i="9" s="1"/>
  <c r="M132" i="9" s="1"/>
  <c r="M39" i="1"/>
  <c r="H44" i="1" s="1"/>
  <c r="M44"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X2" i="1"/>
  <c r="AT11" i="1" l="1"/>
  <c r="AT12" i="1" s="1"/>
  <c r="AT13" i="1" s="1"/>
  <c r="AR11" i="1"/>
  <c r="AR12" i="1" s="1"/>
  <c r="AR13" i="1" s="1"/>
  <c r="AS11" i="1"/>
  <c r="AS12" i="1" s="1"/>
  <c r="AS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2" i="1"/>
  <c r="AW21" i="1"/>
  <c r="AW23" i="1"/>
  <c r="AW25" i="1"/>
  <c r="AW24" i="1"/>
  <c r="AW16" i="1"/>
  <c r="AW14" i="1"/>
  <c r="AW18" i="1"/>
  <c r="AW20" i="1"/>
  <c r="AW19" i="1"/>
  <c r="AW1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<sst xmlns="http://schemas.openxmlformats.org/spreadsheetml/2006/main" count="390" uniqueCount="148">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</sst>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Layout" zoomScale="40" zoomScaleNormal="55" zoomScaleSheetLayoutView="100" zoomScalePageLayoutView="40" workbookViewId="0">
      <selection activeCell="H3" sqref="H3"/>
    </sheetView>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110</v>
      </c>
      <c r="AN1" s="239"/>
      <c r="AO1" s="239"/>
      <c r="AP1" s="239"/>
      <c r="AQ1" s="239"/>
      <c r="AR1" s="239"/>
      <c r="AS1" s="239"/>
      <c r="AT1" s="239"/>
      <c r="AU1" s="239"/>
      <c r="AV1" s="239"/>
      <c r="AW1" s="239"/>
      <c r="AX1" s="239"/>
      <c r="AY1" s="239"/>
      <c r="AZ1" s="239"/>
      <c r="BA1" s="23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40">
        <v>6</v>
      </c>
      <c r="V2" s="240"/>
      <c r="W2" s="4" t="s">
        <v>16</v>
      </c>
      <c r="X2" s="241">
        <f>IF(U2=0,"",YEAR(DATE(2018+U2,1,1)))</f>
        <v>2024</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c r="A12" s="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c r="A13" s="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50000000000003" customHeight="1">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50000000000003" customHeight="1">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50000000000003" customHeight="1">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50000000000003" customHeight="1">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50000000000003" customHeight="1">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50000000000003" customHeight="1">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50000000000003" customHeight="1">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50000000000003" customHeight="1">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50000000000003" customHeight="1">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50000000000003" customHeight="1">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50000000000003" customHeight="1">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50000000000003" customHeight="1">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50000000000003" customHeight="1">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50000000000003" customHeight="1">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50000000000003" customHeight="1">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50000000000003" customHeight="1">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50000000000003" customHeight="1">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50000000000003" customHeight="1" thickBot="1">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BF57"/>
  <sheetViews>
    <sheetView showGridLines="0" tabSelected="1" view="pageBreakPreview" topLeftCell="A4" zoomScale="40" zoomScaleNormal="55" zoomScaleSheetLayoutView="40" workbookViewId="0">
      <selection activeCell="U2" sqref="U2:V2"/>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50000000000003" customHeight="1">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25" si="22">IF($AZ$3="４週",AU14/4,IF($AZ$3="暦月",AU14/($AZ$7/7),""))</f>
        <v>0</v>
      </c>
      <c r="AX14" s="202"/>
      <c r="AY14" s="186"/>
      <c r="AZ14" s="187"/>
      <c r="BA14" s="187"/>
      <c r="BB14" s="187"/>
      <c r="BC14" s="187"/>
      <c r="BD14" s="188"/>
    </row>
    <row r="15" spans="2:57" ht="39.950000000000003" customHeight="1">
      <c r="B15" s="65">
        <f t="shared" ref="B15:B25"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50000000000003" customHeight="1">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50000000000003" customHeight="1">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50000000000003" customHeight="1">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25" si="24">IF($AZ$3="４週",SUM(P18:AQ18),IF($AZ$3="暦月",SUM(P18:AT18),""))</f>
        <v>0</v>
      </c>
      <c r="AV18" s="183"/>
      <c r="AW18" s="184">
        <f t="shared" si="22"/>
        <v>0</v>
      </c>
      <c r="AX18" s="185"/>
      <c r="AY18" s="152"/>
      <c r="AZ18" s="153"/>
      <c r="BA18" s="153"/>
      <c r="BB18" s="153"/>
      <c r="BC18" s="153"/>
      <c r="BD18" s="154"/>
    </row>
    <row r="19" spans="2:56" ht="39.950000000000003" customHeight="1">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50000000000003" customHeight="1">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50000000000003" customHeight="1">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50000000000003" customHeight="1">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50000000000003" customHeight="1">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50000000000003" customHeight="1">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50000000000003" customHeight="1" thickBot="1">
      <c r="B25" s="66">
        <f t="shared" si="23"/>
        <v>12</v>
      </c>
      <c r="C25" s="155"/>
      <c r="D25" s="156"/>
      <c r="E25" s="157"/>
      <c r="F25" s="158"/>
      <c r="G25" s="159"/>
      <c r="H25" s="160"/>
      <c r="I25" s="160"/>
      <c r="J25" s="160"/>
      <c r="K25" s="161"/>
      <c r="L25" s="162"/>
      <c r="M25" s="163"/>
      <c r="N25" s="163"/>
      <c r="O25" s="164"/>
      <c r="P25" s="113"/>
      <c r="Q25" s="114"/>
      <c r="R25" s="114"/>
      <c r="S25" s="114"/>
      <c r="T25" s="114"/>
      <c r="U25" s="114"/>
      <c r="V25" s="115"/>
      <c r="W25" s="113"/>
      <c r="X25" s="114"/>
      <c r="Y25" s="114"/>
      <c r="Z25" s="114"/>
      <c r="AA25" s="114"/>
      <c r="AB25" s="114"/>
      <c r="AC25" s="115"/>
      <c r="AD25" s="113"/>
      <c r="AE25" s="114"/>
      <c r="AF25" s="114"/>
      <c r="AG25" s="114"/>
      <c r="AH25" s="114"/>
      <c r="AI25" s="114"/>
      <c r="AJ25" s="115"/>
      <c r="AK25" s="113"/>
      <c r="AL25" s="114"/>
      <c r="AM25" s="114"/>
      <c r="AN25" s="114"/>
      <c r="AO25" s="114"/>
      <c r="AP25" s="114"/>
      <c r="AQ25" s="115"/>
      <c r="AR25" s="113"/>
      <c r="AS25" s="114"/>
      <c r="AT25" s="115"/>
      <c r="AU25" s="165">
        <f t="shared" si="24"/>
        <v>0</v>
      </c>
      <c r="AV25" s="166"/>
      <c r="AW25" s="167">
        <f t="shared" si="22"/>
        <v>0</v>
      </c>
      <c r="AX25" s="168"/>
      <c r="AY25" s="169"/>
      <c r="AZ25" s="170"/>
      <c r="BA25" s="170"/>
      <c r="BB25" s="170"/>
      <c r="BC25" s="170"/>
      <c r="BD25" s="171"/>
    </row>
    <row r="26" spans="2:56" ht="20.25" customHeight="1">
      <c r="C26" s="55"/>
      <c r="D26" s="56"/>
      <c r="E26" s="57"/>
      <c r="AC26" s="2"/>
    </row>
    <row r="27" spans="2:56" ht="20.25" customHeight="1">
      <c r="B27" s="47" t="s">
        <v>133</v>
      </c>
      <c r="C27" s="47"/>
      <c r="D27" s="47"/>
      <c r="E27" s="47"/>
      <c r="F27" s="47"/>
      <c r="G27" s="47"/>
      <c r="H27" s="47"/>
      <c r="I27" s="47"/>
      <c r="J27" s="47"/>
      <c r="K27" s="47"/>
      <c r="L27" s="53"/>
      <c r="M27" s="47"/>
      <c r="N27" s="47"/>
      <c r="O27" s="47"/>
      <c r="P27" s="47"/>
      <c r="Q27" s="47"/>
      <c r="R27" s="47"/>
      <c r="S27" s="47"/>
      <c r="T27" s="47" t="s">
        <v>70</v>
      </c>
      <c r="U27" s="47"/>
      <c r="V27" s="47"/>
      <c r="W27" s="47"/>
      <c r="X27" s="47"/>
      <c r="Y27" s="47"/>
      <c r="Z27" s="78"/>
    </row>
    <row r="28" spans="2:56" ht="20.25" customHeight="1">
      <c r="B28" s="47"/>
      <c r="C28" s="150" t="s">
        <v>35</v>
      </c>
      <c r="D28" s="150"/>
      <c r="E28" s="150" t="s">
        <v>36</v>
      </c>
      <c r="F28" s="150"/>
      <c r="G28" s="150"/>
      <c r="H28" s="150"/>
      <c r="I28" s="47"/>
      <c r="J28" s="151" t="s">
        <v>39</v>
      </c>
      <c r="K28" s="151"/>
      <c r="L28" s="151"/>
      <c r="M28" s="151"/>
      <c r="N28" s="47"/>
      <c r="O28" s="47"/>
      <c r="P28" s="75" t="s">
        <v>47</v>
      </c>
      <c r="Q28" s="75"/>
      <c r="R28" s="47"/>
      <c r="S28" s="47"/>
      <c r="T28" s="125" t="s">
        <v>7</v>
      </c>
      <c r="U28" s="127"/>
      <c r="V28" s="125" t="s">
        <v>8</v>
      </c>
      <c r="W28" s="126"/>
      <c r="X28" s="126"/>
      <c r="Y28" s="127"/>
      <c r="Z28" s="78"/>
    </row>
    <row r="29" spans="2:56" ht="20.25" customHeight="1">
      <c r="B29" s="47"/>
      <c r="C29" s="124"/>
      <c r="D29" s="124"/>
      <c r="E29" s="124" t="s">
        <v>37</v>
      </c>
      <c r="F29" s="124"/>
      <c r="G29" s="124" t="s">
        <v>38</v>
      </c>
      <c r="H29" s="124"/>
      <c r="I29" s="47"/>
      <c r="J29" s="124" t="s">
        <v>37</v>
      </c>
      <c r="K29" s="124"/>
      <c r="L29" s="124" t="s">
        <v>38</v>
      </c>
      <c r="M29" s="124"/>
      <c r="N29" s="47"/>
      <c r="O29" s="47"/>
      <c r="P29" s="75" t="s">
        <v>44</v>
      </c>
      <c r="Q29" s="75"/>
      <c r="R29" s="47"/>
      <c r="S29" s="47"/>
      <c r="T29" s="125" t="s">
        <v>3</v>
      </c>
      <c r="U29" s="127"/>
      <c r="V29" s="125" t="s">
        <v>50</v>
      </c>
      <c r="W29" s="126"/>
      <c r="X29" s="126"/>
      <c r="Y29" s="127"/>
      <c r="Z29" s="80"/>
    </row>
    <row r="30" spans="2:56" ht="20.25" customHeight="1">
      <c r="B30" s="47"/>
      <c r="C30" s="125" t="s">
        <v>3</v>
      </c>
      <c r="D30" s="127"/>
      <c r="E30" s="142">
        <f>SUMIFS($AU$14:$AV$25,$C$14:$D$25,"介護支援専門員",$E$14:$F$25,"A")</f>
        <v>0</v>
      </c>
      <c r="F30" s="143"/>
      <c r="G30" s="144">
        <f>SUMIFS($AW$14:$AX$25,$C$14:$D$25,"介護支援専門員",$E$14:$F$25,"A")</f>
        <v>0</v>
      </c>
      <c r="H30" s="145"/>
      <c r="I30" s="88"/>
      <c r="J30" s="146">
        <v>0</v>
      </c>
      <c r="K30" s="147"/>
      <c r="L30" s="146">
        <v>0</v>
      </c>
      <c r="M30" s="147"/>
      <c r="N30" s="88"/>
      <c r="O30" s="88"/>
      <c r="P30" s="146">
        <v>0</v>
      </c>
      <c r="Q30" s="147"/>
      <c r="R30" s="47"/>
      <c r="S30" s="47"/>
      <c r="T30" s="125" t="s">
        <v>4</v>
      </c>
      <c r="U30" s="127"/>
      <c r="V30" s="125" t="s">
        <v>51</v>
      </c>
      <c r="W30" s="126"/>
      <c r="X30" s="126"/>
      <c r="Y30" s="127"/>
      <c r="Z30" s="81"/>
    </row>
    <row r="31" spans="2:56" ht="20.25" customHeight="1">
      <c r="B31" s="47"/>
      <c r="C31" s="125" t="s">
        <v>4</v>
      </c>
      <c r="D31" s="127"/>
      <c r="E31" s="142">
        <f>SUMIFS($AU$14:$AV$25,$C$14:$D$25,"介護支援専門員",$E$14:$F$25,"B")</f>
        <v>0</v>
      </c>
      <c r="F31" s="143"/>
      <c r="G31" s="144">
        <f>SUMIFS($AW$14:$AX$25,$C$14:$D$25,"介護支援専門員",$E$14:$F$25,"B")</f>
        <v>0</v>
      </c>
      <c r="H31" s="145"/>
      <c r="I31" s="88"/>
      <c r="J31" s="146">
        <v>0</v>
      </c>
      <c r="K31" s="147"/>
      <c r="L31" s="146">
        <v>0</v>
      </c>
      <c r="M31" s="147"/>
      <c r="N31" s="88"/>
      <c r="O31" s="88"/>
      <c r="P31" s="146">
        <v>0</v>
      </c>
      <c r="Q31" s="147"/>
      <c r="R31" s="47"/>
      <c r="S31" s="47"/>
      <c r="T31" s="125" t="s">
        <v>5</v>
      </c>
      <c r="U31" s="127"/>
      <c r="V31" s="125" t="s">
        <v>52</v>
      </c>
      <c r="W31" s="126"/>
      <c r="X31" s="126"/>
      <c r="Y31" s="127"/>
      <c r="Z31" s="81"/>
    </row>
    <row r="32" spans="2:56" ht="20.25" customHeight="1">
      <c r="B32" s="47"/>
      <c r="C32" s="125" t="s">
        <v>5</v>
      </c>
      <c r="D32" s="127"/>
      <c r="E32" s="142">
        <f>SUMIFS($AU$14:$AV$25,$C$14:$D$25,"介護支援専門員",$E$14:$F$25,"C")</f>
        <v>0</v>
      </c>
      <c r="F32" s="143"/>
      <c r="G32" s="144">
        <f>SUMIFS($AW$14:$AX$25,$C$14:$D$25,"介護支援専門員",$E$14:$F$25,"C")</f>
        <v>0</v>
      </c>
      <c r="H32" s="145"/>
      <c r="I32" s="88"/>
      <c r="J32" s="146">
        <v>0</v>
      </c>
      <c r="K32" s="147"/>
      <c r="L32" s="148">
        <v>0</v>
      </c>
      <c r="M32" s="149"/>
      <c r="N32" s="88"/>
      <c r="O32" s="88"/>
      <c r="P32" s="142" t="s">
        <v>30</v>
      </c>
      <c r="Q32" s="143"/>
      <c r="R32" s="47"/>
      <c r="S32" s="47"/>
      <c r="T32" s="125" t="s">
        <v>6</v>
      </c>
      <c r="U32" s="127"/>
      <c r="V32" s="125" t="s">
        <v>69</v>
      </c>
      <c r="W32" s="126"/>
      <c r="X32" s="126"/>
      <c r="Y32" s="127"/>
      <c r="Z32" s="82"/>
    </row>
    <row r="33" spans="2:39" ht="20.25" customHeight="1">
      <c r="B33" s="47"/>
      <c r="C33" s="125" t="s">
        <v>6</v>
      </c>
      <c r="D33" s="127"/>
      <c r="E33" s="142">
        <f>SUMIFS($AU$14:$AV$25,$C$14:$D$25,"介護支援専門員",$E$14:$F$25,"D")</f>
        <v>0</v>
      </c>
      <c r="F33" s="143"/>
      <c r="G33" s="144">
        <f>SUMIFS($AW$14:$AX$25,$C$14:$D$25,"介護支援専門員",$E$14:$F$25,"D")</f>
        <v>0</v>
      </c>
      <c r="H33" s="145"/>
      <c r="I33" s="88"/>
      <c r="J33" s="146">
        <v>0</v>
      </c>
      <c r="K33" s="147"/>
      <c r="L33" s="148">
        <v>0</v>
      </c>
      <c r="M33" s="149"/>
      <c r="N33" s="88"/>
      <c r="O33" s="88"/>
      <c r="P33" s="142" t="s">
        <v>30</v>
      </c>
      <c r="Q33" s="143"/>
      <c r="R33" s="47"/>
      <c r="S33" s="47"/>
      <c r="T33" s="47"/>
      <c r="U33" s="139"/>
      <c r="V33" s="139"/>
      <c r="W33" s="140"/>
      <c r="X33" s="140"/>
      <c r="Y33" s="122"/>
      <c r="Z33" s="122"/>
    </row>
    <row r="34" spans="2:39" ht="20.25" customHeight="1">
      <c r="B34" s="47"/>
      <c r="C34" s="125" t="s">
        <v>27</v>
      </c>
      <c r="D34" s="127"/>
      <c r="E34" s="142">
        <f>SUM(E30:F33)</f>
        <v>0</v>
      </c>
      <c r="F34" s="143"/>
      <c r="G34" s="144">
        <f>SUM(G30:H33)</f>
        <v>0</v>
      </c>
      <c r="H34" s="145"/>
      <c r="I34" s="88"/>
      <c r="J34" s="142">
        <f>SUM(J30:K33)</f>
        <v>0</v>
      </c>
      <c r="K34" s="143"/>
      <c r="L34" s="142">
        <f>SUM(L30:M33)</f>
        <v>0</v>
      </c>
      <c r="M34" s="143"/>
      <c r="N34" s="88"/>
      <c r="O34" s="88"/>
      <c r="P34" s="142">
        <f>SUM(P30:Q31)</f>
        <v>0</v>
      </c>
      <c r="Q34" s="143"/>
      <c r="R34" s="47"/>
      <c r="S34" s="47"/>
      <c r="T34" s="47"/>
      <c r="U34" s="139"/>
      <c r="V34" s="139"/>
      <c r="W34" s="140"/>
      <c r="X34" s="140"/>
      <c r="Y34" s="121"/>
      <c r="Z34" s="121"/>
    </row>
    <row r="35" spans="2:39" ht="20.25" customHeight="1">
      <c r="B35" s="47"/>
      <c r="C35" s="47"/>
      <c r="D35" s="47"/>
      <c r="E35" s="47"/>
      <c r="F35" s="47"/>
      <c r="G35" s="47"/>
      <c r="H35" s="47"/>
      <c r="I35" s="47"/>
      <c r="J35" s="47"/>
      <c r="K35" s="47"/>
      <c r="L35" s="53"/>
      <c r="M35" s="47"/>
      <c r="N35" s="47"/>
      <c r="O35" s="47"/>
      <c r="P35" s="47"/>
      <c r="Q35" s="47"/>
      <c r="R35" s="47"/>
      <c r="S35" s="47"/>
      <c r="T35" s="47"/>
      <c r="U35" s="78"/>
      <c r="V35" s="78"/>
      <c r="W35" s="78"/>
      <c r="X35" s="78"/>
      <c r="Y35" s="78"/>
      <c r="Z35" s="78"/>
    </row>
    <row r="36" spans="2:39" ht="20.25" customHeight="1">
      <c r="B36" s="47"/>
      <c r="C36" s="53" t="s">
        <v>45</v>
      </c>
      <c r="D36" s="47"/>
      <c r="E36" s="47"/>
      <c r="F36" s="47"/>
      <c r="G36" s="47"/>
      <c r="H36" s="47"/>
      <c r="I36" s="83" t="s">
        <v>89</v>
      </c>
      <c r="J36" s="134" t="s">
        <v>90</v>
      </c>
      <c r="K36" s="135"/>
      <c r="L36" s="84"/>
      <c r="M36" s="83"/>
      <c r="N36" s="47"/>
      <c r="O36" s="47"/>
      <c r="P36" s="47"/>
      <c r="Q36" s="47"/>
      <c r="R36" s="47"/>
      <c r="S36" s="47"/>
      <c r="T36" s="47"/>
      <c r="U36" s="79"/>
      <c r="V36" s="78"/>
      <c r="W36" s="78"/>
      <c r="X36" s="78"/>
      <c r="Y36" s="78"/>
      <c r="Z36" s="78"/>
    </row>
    <row r="37" spans="2:39" ht="20.25" customHeight="1">
      <c r="B37" s="47"/>
      <c r="C37" s="47" t="s">
        <v>40</v>
      </c>
      <c r="D37" s="47"/>
      <c r="E37" s="47"/>
      <c r="F37" s="47"/>
      <c r="G37" s="47"/>
      <c r="H37" s="47" t="s">
        <v>41</v>
      </c>
      <c r="I37" s="47"/>
      <c r="J37" s="47"/>
      <c r="K37" s="47"/>
      <c r="L37" s="53"/>
      <c r="M37" s="47"/>
      <c r="N37" s="47"/>
      <c r="O37" s="47"/>
      <c r="P37" s="47"/>
      <c r="Q37" s="47"/>
      <c r="R37" s="47"/>
      <c r="S37" s="47"/>
      <c r="T37" s="47"/>
      <c r="U37" s="78"/>
      <c r="V37" s="78"/>
      <c r="W37" s="78"/>
      <c r="X37" s="78"/>
      <c r="Y37" s="78"/>
      <c r="Z37" s="78"/>
    </row>
    <row r="38" spans="2:39" ht="20.25" customHeight="1">
      <c r="B38" s="47"/>
      <c r="C38" s="47" t="str">
        <f>IF($J$36="週","対象時間数（週平均）","対象時間数（当月合計）")</f>
        <v>対象時間数（週平均）</v>
      </c>
      <c r="D38" s="47"/>
      <c r="E38" s="47"/>
      <c r="F38" s="47"/>
      <c r="G38" s="47"/>
      <c r="H38" s="47" t="str">
        <f>IF($J$36="週","週に勤務すべき時間数","当月に勤務すべき時間数")</f>
        <v>週に勤務すべき時間数</v>
      </c>
      <c r="I38" s="47"/>
      <c r="J38" s="47"/>
      <c r="K38" s="47"/>
      <c r="L38" s="53"/>
      <c r="M38" s="124" t="s">
        <v>42</v>
      </c>
      <c r="N38" s="124"/>
      <c r="O38" s="124"/>
      <c r="P38" s="124"/>
      <c r="Q38" s="47"/>
      <c r="R38" s="47"/>
      <c r="S38" s="47"/>
      <c r="T38" s="47"/>
      <c r="U38" s="78"/>
      <c r="V38" s="78"/>
      <c r="W38" s="78"/>
      <c r="X38" s="78"/>
      <c r="Y38" s="78"/>
      <c r="Z38" s="78"/>
    </row>
    <row r="39" spans="2:39" ht="20.25" customHeight="1">
      <c r="B39" s="47"/>
      <c r="C39" s="136">
        <f>IF($J$36="週",L34,J34)</f>
        <v>0</v>
      </c>
      <c r="D39" s="137"/>
      <c r="E39" s="137"/>
      <c r="F39" s="138"/>
      <c r="G39" s="77" t="s">
        <v>28</v>
      </c>
      <c r="H39" s="125">
        <f>IF($J$36="週",$AV$5,$AZ$5)</f>
        <v>40</v>
      </c>
      <c r="I39" s="126"/>
      <c r="J39" s="126"/>
      <c r="K39" s="127"/>
      <c r="L39" s="77" t="s">
        <v>29</v>
      </c>
      <c r="M39" s="128">
        <f>ROUNDDOWN(C39/H39,1)</f>
        <v>0</v>
      </c>
      <c r="N39" s="129"/>
      <c r="O39" s="129"/>
      <c r="P39" s="130"/>
      <c r="Q39" s="47"/>
      <c r="R39" s="47"/>
      <c r="S39" s="47"/>
      <c r="T39" s="47"/>
      <c r="U39" s="141"/>
      <c r="V39" s="141"/>
      <c r="W39" s="141"/>
      <c r="X39" s="141"/>
      <c r="Y39" s="81"/>
      <c r="Z39" s="78"/>
    </row>
    <row r="40" spans="2:39" ht="20.25" customHeight="1">
      <c r="B40" s="47"/>
      <c r="C40" s="47"/>
      <c r="D40" s="47"/>
      <c r="E40" s="47"/>
      <c r="F40" s="47"/>
      <c r="G40" s="47"/>
      <c r="H40" s="47"/>
      <c r="I40" s="47"/>
      <c r="J40" s="47"/>
      <c r="K40" s="47"/>
      <c r="L40" s="53"/>
      <c r="M40" s="47" t="s">
        <v>71</v>
      </c>
      <c r="N40" s="47"/>
      <c r="O40" s="47"/>
      <c r="P40" s="47"/>
      <c r="Q40" s="47"/>
      <c r="R40" s="47"/>
      <c r="S40" s="47"/>
      <c r="T40" s="47"/>
      <c r="U40" s="78"/>
      <c r="V40" s="78"/>
      <c r="W40" s="78"/>
      <c r="X40" s="78"/>
      <c r="Y40" s="78"/>
      <c r="Z40" s="78"/>
    </row>
    <row r="41" spans="2:39" ht="20.25" customHeight="1">
      <c r="B41" s="47"/>
      <c r="C41" s="47" t="s">
        <v>122</v>
      </c>
      <c r="D41" s="47"/>
      <c r="E41" s="47"/>
      <c r="F41" s="47"/>
      <c r="G41" s="47"/>
      <c r="H41" s="47"/>
      <c r="I41" s="47"/>
      <c r="J41" s="47"/>
      <c r="K41" s="47"/>
      <c r="L41" s="53"/>
      <c r="M41" s="47"/>
      <c r="N41" s="47"/>
      <c r="O41" s="47"/>
      <c r="P41" s="47"/>
      <c r="Q41" s="47"/>
      <c r="R41" s="47"/>
      <c r="S41" s="47"/>
      <c r="T41" s="47"/>
      <c r="U41" s="47"/>
      <c r="V41" s="85"/>
      <c r="W41" s="86"/>
      <c r="X41" s="86"/>
      <c r="Y41" s="47"/>
      <c r="Z41" s="47"/>
    </row>
    <row r="42" spans="2:39" ht="20.25" customHeight="1">
      <c r="B42" s="47"/>
      <c r="C42" s="47" t="s">
        <v>47</v>
      </c>
      <c r="D42" s="47"/>
      <c r="E42" s="47"/>
      <c r="F42" s="47"/>
      <c r="G42" s="47"/>
      <c r="H42" s="47"/>
      <c r="I42" s="47"/>
      <c r="J42" s="47"/>
      <c r="K42" s="47"/>
      <c r="L42" s="53"/>
      <c r="M42" s="77"/>
      <c r="N42" s="77"/>
      <c r="O42" s="77"/>
      <c r="P42" s="77"/>
      <c r="Q42" s="47"/>
      <c r="R42" s="47"/>
      <c r="S42" s="47"/>
      <c r="T42" s="47"/>
      <c r="U42" s="47"/>
      <c r="V42" s="85"/>
      <c r="W42" s="86"/>
      <c r="X42" s="86"/>
      <c r="Y42" s="47"/>
      <c r="Z42" s="47"/>
    </row>
    <row r="43" spans="2:39" ht="20.25" customHeight="1">
      <c r="B43" s="47"/>
      <c r="C43" s="47" t="s">
        <v>43</v>
      </c>
      <c r="D43" s="47"/>
      <c r="E43" s="47"/>
      <c r="F43" s="47"/>
      <c r="G43" s="47"/>
      <c r="H43" s="47" t="s">
        <v>46</v>
      </c>
      <c r="I43" s="47"/>
      <c r="J43" s="47"/>
      <c r="K43" s="47"/>
      <c r="L43" s="47"/>
      <c r="M43" s="124" t="s">
        <v>27</v>
      </c>
      <c r="N43" s="124"/>
      <c r="O43" s="124"/>
      <c r="P43" s="124"/>
      <c r="Q43" s="47"/>
      <c r="R43" s="47"/>
      <c r="S43" s="47"/>
      <c r="T43" s="47"/>
      <c r="U43" s="47"/>
      <c r="V43" s="85"/>
      <c r="W43" s="86"/>
      <c r="X43" s="86"/>
      <c r="Y43" s="47"/>
      <c r="Z43" s="47"/>
    </row>
    <row r="44" spans="2:39" ht="20.25" customHeight="1">
      <c r="B44" s="47"/>
      <c r="C44" s="125">
        <f>P34</f>
        <v>0</v>
      </c>
      <c r="D44" s="126"/>
      <c r="E44" s="126"/>
      <c r="F44" s="127"/>
      <c r="G44" s="77" t="s">
        <v>81</v>
      </c>
      <c r="H44" s="128">
        <f>M39</f>
        <v>0</v>
      </c>
      <c r="I44" s="129"/>
      <c r="J44" s="129"/>
      <c r="K44" s="130"/>
      <c r="L44" s="77" t="s">
        <v>29</v>
      </c>
      <c r="M44" s="131">
        <f>ROUNDDOWN(C44+H44,1)</f>
        <v>0</v>
      </c>
      <c r="N44" s="132"/>
      <c r="O44" s="132"/>
      <c r="P44" s="133"/>
      <c r="Q44" s="47"/>
      <c r="R44" s="47"/>
      <c r="S44" s="47"/>
      <c r="T44" s="47"/>
      <c r="U44" s="47"/>
      <c r="V44" s="85"/>
      <c r="W44" s="86"/>
      <c r="X44" s="86"/>
      <c r="Y44" s="47"/>
      <c r="Z44" s="47"/>
    </row>
    <row r="45" spans="2:39" ht="20.25" customHeight="1">
      <c r="B45" s="47"/>
      <c r="C45" s="47"/>
      <c r="D45" s="47"/>
      <c r="E45" s="47"/>
      <c r="F45" s="47"/>
      <c r="G45" s="47"/>
      <c r="H45" s="47"/>
      <c r="I45" s="47"/>
      <c r="J45" s="47"/>
      <c r="K45" s="47"/>
      <c r="L45" s="47"/>
      <c r="M45" s="47"/>
      <c r="N45" s="53"/>
      <c r="O45" s="47"/>
      <c r="P45" s="47"/>
      <c r="Q45" s="47"/>
      <c r="R45" s="47"/>
      <c r="S45" s="47"/>
      <c r="T45" s="47"/>
      <c r="U45" s="47"/>
      <c r="V45" s="85"/>
      <c r="W45" s="86"/>
      <c r="X45" s="86"/>
      <c r="Y45" s="47"/>
      <c r="Z45" s="47"/>
    </row>
    <row r="46" spans="2:39" ht="20.25" customHeight="1">
      <c r="C46" s="2"/>
      <c r="D46" s="2"/>
      <c r="T46" s="2"/>
      <c r="AJ46" s="6"/>
      <c r="AK46" s="7"/>
      <c r="AL46" s="7"/>
    </row>
    <row r="47" spans="2:39" ht="20.25" customHeight="1">
      <c r="C47" s="2"/>
      <c r="D47" s="2"/>
      <c r="U47" s="2"/>
      <c r="AK47" s="6"/>
      <c r="AL47" s="7"/>
      <c r="AM47" s="7"/>
    </row>
    <row r="48" spans="2:39" ht="20.25" customHeight="1">
      <c r="D48" s="2"/>
      <c r="U48" s="2"/>
      <c r="AK48" s="6"/>
      <c r="AL48" s="7"/>
      <c r="AM48" s="7"/>
    </row>
    <row r="49" spans="3:58" ht="20.25" customHeight="1">
      <c r="C49" s="2"/>
      <c r="D49" s="2"/>
      <c r="U49" s="2"/>
      <c r="AK49" s="6"/>
      <c r="AL49" s="7"/>
      <c r="AM49" s="7"/>
    </row>
    <row r="50" spans="3:58" ht="20.25" customHeight="1">
      <c r="C50" s="6"/>
      <c r="D50" s="6"/>
      <c r="E50" s="6"/>
      <c r="F50" s="6"/>
      <c r="G50" s="6"/>
      <c r="H50" s="6"/>
      <c r="I50" s="6"/>
      <c r="J50" s="6"/>
      <c r="K50" s="6"/>
      <c r="L50" s="6"/>
      <c r="M50" s="6"/>
      <c r="N50" s="6"/>
      <c r="O50" s="6"/>
      <c r="P50" s="6"/>
      <c r="Q50" s="6"/>
      <c r="R50" s="6"/>
      <c r="S50" s="6"/>
      <c r="T50" s="6"/>
      <c r="U50" s="7"/>
      <c r="V50" s="7"/>
      <c r="W50" s="6"/>
      <c r="X50" s="6"/>
      <c r="Y50" s="6"/>
      <c r="Z50" s="6"/>
      <c r="AA50" s="6"/>
      <c r="AB50" s="6"/>
      <c r="AC50" s="6"/>
      <c r="AD50" s="6"/>
      <c r="AE50" s="6"/>
      <c r="AF50" s="6"/>
      <c r="AG50" s="6"/>
      <c r="AH50" s="6"/>
      <c r="AI50" s="6"/>
      <c r="AJ50" s="6"/>
      <c r="AK50" s="6"/>
      <c r="AL50" s="7"/>
      <c r="AM50" s="7"/>
    </row>
    <row r="51" spans="3:58" ht="20.25" customHeight="1">
      <c r="C51" s="6"/>
      <c r="D51" s="6"/>
      <c r="E51" s="6"/>
      <c r="F51" s="6"/>
      <c r="G51" s="6"/>
      <c r="H51" s="6"/>
      <c r="I51" s="6"/>
      <c r="J51" s="6"/>
      <c r="K51" s="6"/>
      <c r="L51" s="6"/>
      <c r="M51" s="6"/>
      <c r="N51" s="6"/>
      <c r="O51" s="6"/>
      <c r="P51" s="6"/>
      <c r="Q51" s="6"/>
      <c r="R51" s="6"/>
      <c r="S51" s="6"/>
      <c r="T51" s="6"/>
      <c r="U51" s="7"/>
      <c r="V51" s="7"/>
      <c r="W51" s="6"/>
      <c r="X51" s="6"/>
      <c r="Y51" s="6"/>
      <c r="Z51" s="6"/>
      <c r="AA51" s="6"/>
      <c r="AB51" s="6"/>
      <c r="AC51" s="6"/>
      <c r="AD51" s="6"/>
      <c r="AE51" s="6"/>
      <c r="AF51" s="6"/>
      <c r="AG51" s="6"/>
      <c r="AH51" s="6"/>
      <c r="AI51" s="6"/>
      <c r="AJ51" s="6"/>
      <c r="AK51" s="6"/>
      <c r="AL51" s="7"/>
      <c r="AM51" s="7"/>
    </row>
    <row r="52" spans="3:58" ht="20.25" customHeight="1">
      <c r="BE52" s="7"/>
    </row>
    <row r="53" spans="3:58" ht="20.25" customHeight="1">
      <c r="BF53" s="7"/>
    </row>
    <row r="54" spans="3:58" ht="20.25" customHeight="1">
      <c r="BF54" s="7"/>
    </row>
    <row r="55" spans="3:58" ht="20.25" customHeight="1">
      <c r="BF55" s="7"/>
    </row>
    <row r="56" spans="3:58" ht="20.25" customHeight="1">
      <c r="BF56" s="7"/>
    </row>
    <row r="57" spans="3:58" ht="20.25" customHeight="1">
      <c r="BF57" s="7"/>
    </row>
  </sheetData>
  <sheetProtection insertRows="0"/>
  <mergeCells count="170">
    <mergeCell ref="C24:D24"/>
    <mergeCell ref="E24:F24"/>
    <mergeCell ref="G24:K24"/>
    <mergeCell ref="L24:O24"/>
    <mergeCell ref="C25:D25"/>
    <mergeCell ref="E25:F25"/>
    <mergeCell ref="G25:K25"/>
    <mergeCell ref="L25:O25"/>
    <mergeCell ref="AY14:BD14"/>
    <mergeCell ref="AY15:BD15"/>
    <mergeCell ref="AY16:BD16"/>
    <mergeCell ref="AY17:BD17"/>
    <mergeCell ref="AY18:BD18"/>
    <mergeCell ref="AY19:BD19"/>
    <mergeCell ref="AY20:BD20"/>
    <mergeCell ref="AY21:BD21"/>
    <mergeCell ref="AY22:BD22"/>
    <mergeCell ref="AY23:BD23"/>
    <mergeCell ref="AY24:BD24"/>
    <mergeCell ref="AY25:BD25"/>
    <mergeCell ref="AW25:AX25"/>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J33:K33"/>
    <mergeCell ref="L33:M33"/>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U25:AV25"/>
    <mergeCell ref="G23:K23"/>
    <mergeCell ref="L23:O23"/>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28:D29"/>
    <mergeCell ref="E28:H28"/>
    <mergeCell ref="J28:M28"/>
    <mergeCell ref="T28:U28"/>
    <mergeCell ref="V28:Y28"/>
    <mergeCell ref="E29:F29"/>
    <mergeCell ref="G29:H29"/>
    <mergeCell ref="V29:Y29"/>
    <mergeCell ref="C30:D30"/>
    <mergeCell ref="E30:F30"/>
    <mergeCell ref="G30:H30"/>
    <mergeCell ref="P30:Q30"/>
    <mergeCell ref="V30:Y30"/>
    <mergeCell ref="L30:M30"/>
    <mergeCell ref="J29:K29"/>
    <mergeCell ref="J30:K30"/>
    <mergeCell ref="T30:U30"/>
    <mergeCell ref="L29:M29"/>
    <mergeCell ref="T29:U29"/>
    <mergeCell ref="C31:D31"/>
    <mergeCell ref="E31:F31"/>
    <mergeCell ref="G31:H31"/>
    <mergeCell ref="P31:Q31"/>
    <mergeCell ref="V31:Y31"/>
    <mergeCell ref="C32:D32"/>
    <mergeCell ref="E32:F32"/>
    <mergeCell ref="G32:H32"/>
    <mergeCell ref="P32:Q32"/>
    <mergeCell ref="V32:Y32"/>
    <mergeCell ref="L31:M31"/>
    <mergeCell ref="L32:M32"/>
    <mergeCell ref="T31:U31"/>
    <mergeCell ref="T32:U32"/>
    <mergeCell ref="J31:K31"/>
    <mergeCell ref="J32:K32"/>
    <mergeCell ref="M43:P43"/>
    <mergeCell ref="C44:F44"/>
    <mergeCell ref="H44:K44"/>
    <mergeCell ref="M44:P44"/>
    <mergeCell ref="C33:D33"/>
    <mergeCell ref="E33:F33"/>
    <mergeCell ref="G33:H33"/>
    <mergeCell ref="P33:Q33"/>
    <mergeCell ref="U33:V33"/>
    <mergeCell ref="U39:X39"/>
    <mergeCell ref="J36:K36"/>
    <mergeCell ref="M38:P38"/>
    <mergeCell ref="C39:F39"/>
    <mergeCell ref="H39:K39"/>
    <mergeCell ref="M39:P39"/>
    <mergeCell ref="W33:X33"/>
    <mergeCell ref="C34:D34"/>
    <mergeCell ref="E34:F34"/>
    <mergeCell ref="G34:H34"/>
    <mergeCell ref="J34:K34"/>
    <mergeCell ref="L34:M34"/>
    <mergeCell ref="P34:Q34"/>
    <mergeCell ref="U34:V34"/>
    <mergeCell ref="W34:X34"/>
  </mergeCells>
  <phoneticPr fontId="1"/>
  <conditionalFormatting sqref="C39:F39">
    <cfRule type="expression" dxfId="5" priority="2">
      <formula>INDIRECT(ADDRESS(ROW(),COLUMN()))=TRUNC(INDIRECT(ADDRESS(ROW(),COLUMN())))</formula>
    </cfRule>
  </conditionalFormatting>
  <conditionalFormatting sqref="E30:Q34">
    <cfRule type="expression" dxfId="4" priority="1">
      <formula>INDIRECT(ADDRESS(ROW(),COLUMN()))=TRUNC(INDIRECT(ADDRESS(ROW(),COLUMN())))</formula>
    </cfRule>
  </conditionalFormatting>
  <conditionalFormatting sqref="AU14:AX25">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36:K36"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25" xr:uid="{00000000-0002-0000-0100-000003000000}">
      <formula1>職種</formula1>
    </dataValidation>
    <dataValidation type="list" allowBlank="1" showInputMessage="1" showErrorMessage="1" sqref="AZ4:BC4" xr:uid="{00000000-0002-0000-0100-000005000000}">
      <formula1>"予定,実績,予定・実績"</formula1>
    </dataValidation>
    <dataValidation type="list" allowBlank="1" showInputMessage="1" sqref="E14:F25" xr:uid="{00000000-0002-0000-0100-000006000000}">
      <formula1>"A, B, C, D"</formula1>
    </dataValidation>
    <dataValidation allowBlank="1" showInputMessage="1" showErrorMessage="1" error="入力可能範囲　32～40" sqref="AZ6" xr:uid="{00000000-0002-0000-0100-000007000000}"/>
    <dataValidation type="list" errorStyle="warning" allowBlank="1" showInputMessage="1" error="リストにない場合のみ、入力してください。" sqref="G14:K25" xr:uid="{00000000-0002-0000-0100-000004000000}">
      <formula1>INDIRECT(C14)</formula1>
    </dataValidation>
  </dataValidations>
  <printOptions horizontalCentered="1"/>
  <pageMargins left="0" right="0" top="1.1811023622047245" bottom="0" header="0" footer="0"/>
  <pageSetup paperSize="9" scale="4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topLeftCell="A113" zoomScale="40" zoomScaleNormal="4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50000000000003" customHeight="1">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50000000000003" customHeight="1">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50000000000003" customHeight="1">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50000000000003" customHeight="1">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50000000000003" customHeight="1">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50000000000003" customHeight="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50000000000003" customHeight="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50000000000003" customHeight="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50000000000003" customHeight="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50000000000003" customHeight="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50000000000003" customHeight="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50000000000003" customHeight="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50000000000003" customHeight="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50000000000003" customHeight="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50000000000003" customHeight="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50000000000003" customHeight="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50000000000003" customHeight="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50000000000003" customHeight="1">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50000000000003" customHeight="1">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50000000000003" customHeight="1">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50000000000003" customHeight="1">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50000000000003" customHeight="1">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50000000000003" customHeight="1">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50000000000003" customHeight="1">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50000000000003" customHeight="1">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50000000000003" customHeight="1">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50000000000003" customHeight="1">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50000000000003" customHeight="1">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50000000000003" customHeight="1">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50000000000003" customHeight="1">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50000000000003" customHeight="1">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50000000000003" customHeight="1">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50000000000003" customHeight="1">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50000000000003" customHeight="1">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50000000000003" customHeight="1">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50000000000003" customHeight="1">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50000000000003" customHeight="1">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50000000000003" customHeight="1">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50000000000003" customHeight="1">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50000000000003" customHeight="1">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50000000000003" customHeight="1">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50000000000003" customHeight="1">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50000000000003" customHeight="1">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50000000000003" customHeight="1">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50000000000003" customHeight="1">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50000000000003" customHeight="1">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50000000000003" customHeight="1">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50000000000003" customHeight="1">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50000000000003" customHeight="1">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50000000000003" customHeight="1">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50000000000003" customHeight="1">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50000000000003" customHeight="1">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50000000000003" customHeight="1">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50000000000003" customHeight="1">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50000000000003" customHeight="1">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50000000000003" customHeight="1">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50000000000003" customHeight="1">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50000000000003" customHeight="1">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50000000000003" customHeight="1">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50000000000003" customHeight="1">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50000000000003" customHeight="1">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50000000000003" customHeight="1">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50000000000003" customHeight="1">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50000000000003" customHeight="1">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50000000000003" customHeight="1">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50000000000003" customHeight="1">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50000000000003" customHeight="1">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50000000000003" customHeight="1">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50000000000003" customHeight="1">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50000000000003" customHeight="1">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50000000000003" customHeight="1">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50000000000003" customHeight="1">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50000000000003" customHeight="1">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50000000000003" customHeight="1">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50000000000003" customHeight="1">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50000000000003" customHeight="1">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50000000000003" customHeight="1">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50000000000003" customHeight="1">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50000000000003" customHeight="1">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50000000000003" customHeight="1">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50000000000003" customHeight="1">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50000000000003" customHeight="1">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50000000000003" customHeight="1">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50000000000003" customHeight="1">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50000000000003" customHeight="1">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50000000000003" customHeight="1">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50000000000003" customHeight="1">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50000000000003" customHeight="1">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50000000000003" customHeight="1">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50000000000003" customHeight="1">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50000000000003" customHeight="1">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50000000000003" customHeight="1">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50000000000003" customHeight="1">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50000000000003" customHeight="1">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50000000000003" customHeight="1">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50000000000003" customHeight="1">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50000000000003" customHeight="1">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50000000000003" customHeight="1">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50000000000003" customHeight="1">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50000000000003" customHeight="1" thickBot="1">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6.25" thickBot="1"/>
    <row r="15" spans="2:11" ht="26.25"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6.25"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上村 茉里</cp:lastModifiedBy>
  <cp:lastPrinted>2025-01-06T05:13:40Z</cp:lastPrinted>
  <dcterms:created xsi:type="dcterms:W3CDTF">2020-01-14T23:44:41Z</dcterms:created>
  <dcterms:modified xsi:type="dcterms:W3CDTF">2025-01-06T05:16:21Z</dcterms:modified>
</cp:coreProperties>
</file>