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健康推進部\健康推進部_健康増進課\0524健増\健康増進課専用キ\◇ 予防係\20新ｺﾛﾜｸ接種事業\70.個別接種促進支援事業関係\05_HP関係\02_第2期\"/>
    </mc:Choice>
  </mc:AlternateContent>
  <bookViews>
    <workbookView xWindow="0" yWindow="0" windowWidth="20490" windowHeight="6780" firstSheet="1" activeTab="1"/>
  </bookViews>
  <sheets>
    <sheet name="リストデータ" sheetId="14" state="hidden" r:id="rId1"/>
    <sheet name="診療所" sheetId="9" r:id="rId2"/>
  </sheets>
  <definedNames>
    <definedName name="_xlnm._FilterDatabase" localSheetId="1" hidden="1">診療所!$A$7:$N$30</definedName>
    <definedName name="_xlnm.Print_Area" localSheetId="1">診療所!$A$1:$O$100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5" i="9" l="1"/>
  <c r="L30" i="9"/>
  <c r="L33" i="9"/>
  <c r="J33" i="9"/>
  <c r="G31" i="9"/>
  <c r="H31" i="9" s="1"/>
  <c r="I31" i="9" s="1"/>
  <c r="K33" i="9" l="1"/>
  <c r="J9" i="9"/>
  <c r="C80" i="9" l="1"/>
  <c r="L9" i="9" l="1"/>
  <c r="L27" i="9" l="1"/>
  <c r="L24" i="9"/>
  <c r="L21" i="9"/>
  <c r="L18" i="9"/>
  <c r="L15" i="9"/>
  <c r="L12" i="9"/>
  <c r="J30" i="9" l="1"/>
  <c r="C79" i="9" s="1"/>
  <c r="J27" i="9"/>
  <c r="C78" i="9" s="1"/>
  <c r="J24" i="9"/>
  <c r="C77" i="9" s="1"/>
  <c r="J21" i="9"/>
  <c r="C76" i="9" s="1"/>
  <c r="J18" i="9"/>
  <c r="C75" i="9" s="1"/>
  <c r="J15" i="9"/>
  <c r="C74" i="9" s="1"/>
  <c r="J12" i="9"/>
  <c r="A73" i="9"/>
  <c r="A74" i="9" s="1"/>
  <c r="A75" i="9" s="1"/>
  <c r="A76" i="9" s="1"/>
  <c r="A77" i="9" s="1"/>
  <c r="A78" i="9" s="1"/>
  <c r="C73" i="9" l="1"/>
  <c r="C72" i="9"/>
  <c r="D81" i="9" s="1"/>
  <c r="A79" i="9"/>
  <c r="A80" i="9" s="1"/>
  <c r="K12" i="9"/>
  <c r="O12" i="9" s="1"/>
  <c r="K24" i="9"/>
  <c r="O24" i="9" s="1"/>
  <c r="K15" i="9"/>
  <c r="O15" i="9" s="1"/>
  <c r="K27" i="9"/>
  <c r="O27" i="9" s="1"/>
  <c r="K18" i="9"/>
  <c r="O18" i="9" s="1"/>
  <c r="K30" i="9"/>
  <c r="K9" i="9"/>
  <c r="K21" i="9"/>
  <c r="O21" i="9" s="1"/>
  <c r="O33" i="9"/>
  <c r="O30" i="9" l="1"/>
  <c r="G67" i="9"/>
  <c r="O9" i="9"/>
  <c r="J76" i="9" l="1"/>
  <c r="J74" i="9"/>
  <c r="J75" i="9"/>
  <c r="J78" i="9"/>
  <c r="J79" i="9"/>
  <c r="J73" i="9"/>
  <c r="J72" i="9"/>
  <c r="J77" i="9"/>
  <c r="D7" i="9"/>
  <c r="E7" i="9" s="1"/>
  <c r="F7" i="9" s="1"/>
  <c r="G7" i="9" s="1"/>
  <c r="H7" i="9" s="1"/>
  <c r="I7" i="9" s="1"/>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I9" i="14"/>
  <c r="J9" i="14" s="1"/>
  <c r="K9" i="14" s="1"/>
  <c r="L9" i="14" s="1"/>
  <c r="M9" i="14" s="1"/>
  <c r="N9" i="14" s="1"/>
  <c r="O9" i="14" s="1"/>
  <c r="P9" i="14" s="1"/>
  <c r="Q9" i="14" s="1"/>
  <c r="R9" i="14" s="1"/>
  <c r="S9" i="14" s="1"/>
  <c r="T9" i="14" s="1"/>
  <c r="U9" i="14" s="1"/>
  <c r="V9" i="14" s="1"/>
  <c r="W9" i="14" s="1"/>
  <c r="X9" i="14" s="1"/>
  <c r="Y9" i="14" s="1"/>
  <c r="Z9" i="14" s="1"/>
  <c r="AA9" i="14" s="1"/>
  <c r="AB9" i="14" s="1"/>
  <c r="AC9" i="14" s="1"/>
  <c r="AD9" i="14" s="1"/>
  <c r="AE9" i="14" s="1"/>
  <c r="AF9" i="14" s="1"/>
  <c r="AG9" i="14" s="1"/>
  <c r="AH9" i="14" s="1"/>
  <c r="AI9" i="14" s="1"/>
  <c r="AJ9" i="14" s="1"/>
  <c r="AK9" i="14" s="1"/>
  <c r="I8" i="14"/>
  <c r="J8" i="14" s="1"/>
  <c r="K8" i="14" s="1"/>
  <c r="L8" i="14" s="1"/>
  <c r="M8" i="14" s="1"/>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I6" i="14"/>
  <c r="J6" i="14" s="1"/>
  <c r="K6" i="14" s="1"/>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AJ6" i="14" s="1"/>
  <c r="J5" i="14"/>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5" i="14"/>
  <c r="I4" i="14"/>
  <c r="J4" i="14" s="1"/>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3" i="14"/>
  <c r="J3" i="14" s="1"/>
  <c r="K3" i="14" s="1"/>
  <c r="L3" i="14" s="1"/>
  <c r="M3" i="14" s="1"/>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AJ3" i="14" s="1"/>
  <c r="AK3" i="14" s="1"/>
  <c r="AL3" i="14" s="1"/>
  <c r="AQ2" i="14"/>
  <c r="AP2" i="14"/>
  <c r="AO2" i="14"/>
  <c r="AN2" i="14"/>
  <c r="AM2" i="14"/>
  <c r="AL2" i="14"/>
  <c r="AK2" i="14"/>
  <c r="AJ2" i="14"/>
  <c r="F2" i="14"/>
  <c r="G2" i="14" s="1"/>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L49" i="9" l="1"/>
  <c r="D44" i="9"/>
  <c r="C10" i="9"/>
  <c r="D10" i="9" s="1"/>
  <c r="E10" i="9" s="1"/>
  <c r="F10" i="9" s="1"/>
  <c r="G10" i="9" s="1"/>
  <c r="H10" i="9" s="1"/>
  <c r="I10" i="9" s="1"/>
  <c r="C13" i="9" s="1"/>
  <c r="D13" i="9" s="1"/>
  <c r="E13" i="9" s="1"/>
  <c r="F13" i="9" s="1"/>
  <c r="G13" i="9" s="1"/>
  <c r="H13" i="9" s="1"/>
  <c r="I13" i="9" s="1"/>
  <c r="C16" i="9" s="1"/>
  <c r="D16" i="9" s="1"/>
  <c r="E16" i="9" s="1"/>
  <c r="F16" i="9" s="1"/>
  <c r="G16" i="9" s="1"/>
  <c r="H16" i="9" s="1"/>
  <c r="I16" i="9" s="1"/>
  <c r="C19" i="9" s="1"/>
  <c r="D19" i="9" s="1"/>
  <c r="E19" i="9" s="1"/>
  <c r="F19" i="9" s="1"/>
  <c r="G19" i="9" s="1"/>
  <c r="H19" i="9" s="1"/>
  <c r="I19" i="9" s="1"/>
  <c r="C22" i="9" s="1"/>
  <c r="D22" i="9" s="1"/>
  <c r="E22" i="9" s="1"/>
  <c r="F22" i="9" s="1"/>
  <c r="G22" i="9" s="1"/>
  <c r="H22" i="9" s="1"/>
  <c r="I22" i="9" s="1"/>
  <c r="C25" i="9" s="1"/>
  <c r="D25" i="9" s="1"/>
  <c r="E25" i="9" s="1"/>
  <c r="F25" i="9" s="1"/>
  <c r="G25" i="9" s="1"/>
  <c r="H25" i="9" s="1"/>
  <c r="I25" i="9" s="1"/>
  <c r="C28" i="9" s="1"/>
  <c r="D28" i="9" s="1"/>
  <c r="E28" i="9" s="1"/>
  <c r="F28" i="9" l="1"/>
  <c r="G28" i="9" s="1"/>
  <c r="H28" i="9" s="1"/>
  <c r="I28" i="9" s="1"/>
  <c r="C31" i="9" s="1"/>
  <c r="D31" i="9" s="1"/>
  <c r="E31" i="9" s="1"/>
  <c r="F31" i="9" s="1"/>
  <c r="J80" i="9" l="1"/>
  <c r="J82" i="9" l="1"/>
  <c r="J81" i="9"/>
  <c r="F61" i="9" s="1"/>
</calcChain>
</file>

<file path=xl/sharedStrings.xml><?xml version="1.0" encoding="utf-8"?>
<sst xmlns="http://schemas.openxmlformats.org/spreadsheetml/2006/main" count="137" uniqueCount="75">
  <si>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</si>
  <si>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</si>
  <si>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</si>
  <si>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</si>
  <si>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</si>
  <si>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</si>
  <si>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</si>
  <si>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</si>
  <si>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</si>
  <si>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</si>
  <si>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</si>
  <si>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</si>
  <si>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</si>
  <si>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</si>
  <si>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上記が事実と相違ないことを証明する。</t>
    <rPh sb="0" eb="2">
      <t>ジョウキ</t>
    </rPh>
    <rPh sb="3" eb="5">
      <t>ジジツ</t>
    </rPh>
    <rPh sb="6" eb="8">
      <t>ソウイ</t>
    </rPh>
    <rPh sb="13" eb="15">
      <t>ショウメイ</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</si>
  <si>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</si>
  <si>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</si>
  <si>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</si>
  <si>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</si>
  <si>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</si>
  <si>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</si>
  <si>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</si>
  <si>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</si>
  <si>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</si>
  <si>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合計</t>
    <rPh sb="0" eb="2">
      <t>ゴウケイ</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</si>
  <si>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</si>
  <si>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</si>
  <si>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印</t>
    <rPh sb="0" eb="1">
      <t>イン</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</si>
  <si>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</si>
  <si>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</si>
  <si>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2,000円/回</t>
    <rPh sb="8" eb="9">
      <t>エン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</si>
  <si>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</si>
  <si>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</si>
  <si>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接種回数計（予診のみを含めない）</t>
    <rPh sb="0" eb="2">
      <t>セッシュ</t>
    </rPh>
    <rPh sb="2" eb="4">
      <t>カイスウ</t>
    </rPh>
    <rPh sb="4" eb="5">
      <t>ケイ</t>
    </rPh>
    <rPh sb="6" eb="8">
      <t>ヨシン</t>
    </rPh>
    <rPh sb="11" eb="12">
      <t>フク</t>
    </rPh>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</si>
  <si>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</si>
  <si>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</si>
  <si>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</si>
  <si>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</si>
  <si>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</si>
  <si>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</si>
  <si>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</si>
  <si>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</si>
  <si>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</si>
  <si>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</si>
  <si>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時間外等の接種体制の有無</t>
    <rPh sb="0" eb="3">
      <t>ジカンガイ</t>
    </rPh>
    <rPh sb="3" eb="4">
      <t>トウ</t>
    </rPh>
    <rPh sb="5" eb="7">
      <t>セッシュ</t>
    </rPh>
    <rPh sb="7" eb="9">
      <t>タイセイ</t>
    </rPh>
    <rPh sb="10" eb="12">
      <t>ウム</t>
    </rPh>
    <phoneticPr fontId="2"/>
  </si>
  <si>
    <t>時間外等の接種体制の有無</t>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</si>
  <si>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</si>
  <si>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 週のうち少なくとも１日は時間外、夜間または休日における接種体制を要する。</t>
    <phoneticPr fontId="2"/>
  </si>
  <si>
    <r>
      <t>100回以上接種した取扱いとする週</t>
    </r>
    <r>
      <rPr>
        <vertAlign val="superscript"/>
        <sz val="22"/>
        <color theme="1"/>
        <rFont val="游ゴシック"/>
        <family val="3"/>
        <charset val="128"/>
        <scheme val="minor"/>
      </rPr>
      <t>※</t>
    </r>
    <rPh sb="10" eb="12">
      <t>トリアツカ</t>
    </rPh>
    <phoneticPr fontId="2"/>
  </si>
  <si>
    <t>週のうち、時間外等の接種体制の実施</t>
    <rPh sb="0" eb="1">
      <t>シュウ</t>
    </rPh>
    <rPh sb="5" eb="8">
      <t>ジカンガイ</t>
    </rPh>
    <rPh sb="8" eb="9">
      <t>トウ</t>
    </rPh>
    <rPh sb="10" eb="12">
      <t>セッシュ</t>
    </rPh>
    <rPh sb="12" eb="14">
      <t>タイセイ</t>
    </rPh>
    <rPh sb="15" eb="17">
      <t>ジッシ</t>
    </rPh>
    <phoneticPr fontId="2"/>
  </si>
  <si>
    <t>日</t>
  </si>
  <si>
    <t>月</t>
  </si>
  <si>
    <t>火</t>
  </si>
  <si>
    <t>水</t>
  </si>
  <si>
    <t>木</t>
  </si>
  <si>
    <t>金</t>
  </si>
  <si>
    <t>土</t>
  </si>
  <si>
    <t>参考記載：各加算の対象となった接種の数</t>
    <rPh sb="5" eb="6">
      <t>カク</t>
    </rPh>
    <phoneticPr fontId="2"/>
  </si>
  <si>
    <t>（参考）標榜する通常の診療時間</t>
    <rPh sb="1" eb="3">
      <t>サンコウ</t>
    </rPh>
    <rPh sb="4" eb="6">
      <t>ヒョウボウ</t>
    </rPh>
    <rPh sb="8" eb="10">
      <t>ツウジョウ</t>
    </rPh>
    <rPh sb="11" eb="13">
      <t>シンリョウ</t>
    </rPh>
    <rPh sb="13" eb="15">
      <t>ジカン</t>
    </rPh>
    <phoneticPr fontId="2"/>
  </si>
  <si>
    <t>様式２</t>
    <phoneticPr fontId="2"/>
  </si>
  <si>
    <t>診療所名称</t>
    <rPh sb="0" eb="3">
      <t>シンリョウジョ</t>
    </rPh>
    <phoneticPr fontId="2"/>
  </si>
  <si>
    <t>※正式な診療所名称にて御記入ください。</t>
    <rPh sb="1" eb="3">
      <t>セイシキ</t>
    </rPh>
    <rPh sb="4" eb="7">
      <t>シンリョウジョ</t>
    </rPh>
    <rPh sb="7" eb="9">
      <t>メイショウ</t>
    </rPh>
    <rPh sb="11" eb="14">
      <t>ゴキニュウ</t>
    </rPh>
    <phoneticPr fontId="2"/>
  </si>
  <si>
    <t>診療所名称</t>
    <rPh sb="0" eb="3">
      <t>シンリョウジョ</t>
    </rPh>
    <rPh sb="3" eb="5">
      <t>メイショウ</t>
    </rPh>
    <phoneticPr fontId="2"/>
  </si>
  <si>
    <t>個別接種促進のための支援事業に係る請求書</t>
    <rPh sb="0" eb="2">
      <t>コベツ</t>
    </rPh>
    <rPh sb="2" eb="4">
      <t>セッシュ</t>
    </rPh>
    <rPh sb="4" eb="6">
      <t>ソクシン</t>
    </rPh>
    <rPh sb="15" eb="16">
      <t>カカ</t>
    </rPh>
    <rPh sb="17" eb="20">
      <t>セイキュウショ</t>
    </rPh>
    <phoneticPr fontId="2"/>
  </si>
  <si>
    <t>問１　本報告書の「接種回数（予診のみを含めない）」に集団接種である大規模接種会場・市町村特設会場の実績は含まれない。</t>
    <rPh sb="0" eb="1">
      <t>トイ</t>
    </rPh>
    <phoneticPr fontId="2"/>
  </si>
  <si>
    <t>問２　職域接種を実施していない。</t>
    <rPh sb="0" eb="1">
      <t>トイ</t>
    </rPh>
    <rPh sb="3" eb="5">
      <t>ショクイキ</t>
    </rPh>
    <rPh sb="5" eb="7">
      <t>セッシュ</t>
    </rPh>
    <rPh sb="8" eb="10">
      <t>ジッシ</t>
    </rPh>
    <phoneticPr fontId="2"/>
  </si>
  <si>
    <t>様式１</t>
    <phoneticPr fontId="2"/>
  </si>
  <si>
    <t>　</t>
  </si>
  <si>
    <t>宜野湾市長　宛</t>
    <rPh sb="0" eb="3">
      <t>ギノワン</t>
    </rPh>
    <rPh sb="3" eb="5">
      <t>シチョウ</t>
    </rPh>
    <rPh sb="4" eb="5">
      <t>チョウ</t>
    </rPh>
    <rPh sb="6" eb="7">
      <t>ア</t>
    </rPh>
    <phoneticPr fontId="2"/>
  </si>
  <si>
    <t>○〇クリニック</t>
    <phoneticPr fontId="2"/>
  </si>
  <si>
    <r>
      <t>　</t>
    </r>
    <r>
      <rPr>
        <b/>
        <sz val="26"/>
        <color theme="1"/>
        <rFont val="游ゴシック"/>
        <family val="3"/>
        <charset val="128"/>
        <scheme val="minor"/>
      </rPr>
      <t>【第3期】</t>
    </r>
    <r>
      <rPr>
        <b/>
        <sz val="22"/>
        <color theme="1"/>
        <rFont val="游ゴシック"/>
        <family val="3"/>
        <charset val="128"/>
        <scheme val="minor"/>
      </rPr>
      <t>新型コロナウイルスワクチン接種の実績報告書</t>
    </r>
    <rPh sb="2" eb="3">
      <t>ダイ</t>
    </rPh>
    <rPh sb="4" eb="5">
      <t>キ</t>
    </rPh>
    <rPh sb="6" eb="8">
      <t>シンガタ</t>
    </rPh>
    <rPh sb="19" eb="21">
      <t>セッシュ</t>
    </rPh>
    <rPh sb="22" eb="24">
      <t>ジッセキ</t>
    </rPh>
    <rPh sb="24" eb="27">
      <t>ホウコクショ</t>
    </rPh>
    <phoneticPr fontId="2"/>
  </si>
  <si>
    <t>令和　　年　　月　　日</t>
    <rPh sb="0" eb="1">
      <t>レイ</t>
    </rPh>
    <rPh sb="1" eb="2">
      <t>ワ</t>
    </rPh>
    <rPh sb="4" eb="5">
      <t>ネン</t>
    </rPh>
    <rPh sb="7" eb="8">
      <t>ガツ</t>
    </rPh>
    <rPh sb="10" eb="11">
      <t>ニチ</t>
    </rPh>
    <phoneticPr fontId="2"/>
  </si>
  <si>
    <t>　令和５年９月４日から令和５年11月５日の期間において、別紙報告書のとおりコロナウイルスワクチンの接種を実施したため、以下のとおり請求する。</t>
    <rPh sb="1" eb="3">
      <t>レイワ</t>
    </rPh>
    <rPh sb="4" eb="5">
      <t>ネン</t>
    </rPh>
    <rPh sb="6" eb="7">
      <t>ガツ</t>
    </rPh>
    <rPh sb="8" eb="9">
      <t>ニチ</t>
    </rPh>
    <rPh sb="11" eb="13">
      <t>レイワ</t>
    </rPh>
    <rPh sb="14" eb="15">
      <t>ネン</t>
    </rPh>
    <rPh sb="21" eb="23">
      <t>キカン</t>
    </rPh>
    <rPh sb="49" eb="51">
      <t>セッシュ</t>
    </rPh>
    <rPh sb="52" eb="54">
      <t>ジッシ</t>
    </rPh>
    <rPh sb="59" eb="61">
      <t>イカ</t>
    </rPh>
    <rPh sb="65" eb="67">
      <t>セイキュウ</t>
    </rPh>
    <phoneticPr fontId="2"/>
  </si>
  <si>
    <t>令和５年９月４日から令和５年11月５日の間</t>
    <rPh sb="0" eb="2">
      <t>レイワ</t>
    </rPh>
    <rPh sb="3" eb="4">
      <t>ネン</t>
    </rPh>
    <rPh sb="7" eb="8">
      <t>ニチ</t>
    </rPh>
    <rPh sb="10" eb="12">
      <t>レイワ</t>
    </rPh>
    <rPh sb="13" eb="14">
      <t>ネン</t>
    </rPh>
    <rPh sb="20" eb="21">
      <t>アイダ</t>
    </rPh>
    <phoneticPr fontId="2"/>
  </si>
  <si>
    <t>印　</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</si>
</sst>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quot;¥&quot;\-#,##0"/>
    <numFmt numFmtId="176" formatCode="m/d"/>
    <numFmt numFmtId="177" formatCode="General&quot;回&quot;"/>
    <numFmt numFmtId="178" formatCode="General&quot;週&quot;"/>
    <numFmt numFmtId="179" formatCode="#,##0&quot;円&quot;;[Red]\-#,##0"/>
    <numFmt numFmtId="180" formatCode="#,##0&quot;回&quot;;[Red]\-#,##0"/>
    <numFmt numFmtId="181" formatCode="m/d;@"/>
    <numFmt numFmtId="182" formatCode="m&quot;月&quot;d&quot;日の週&quot;"/>
    <numFmt numFmtId="183" formatCode="#,##0&quot;回&quot;;[Red]\-#,##0&quot;回&quot;"/>
    <numFmt numFmtId="184" formatCode="\(General&quot;回&quot;\)"/>
    <numFmt numFmtId="185" formatCode="\(#,##0&quot;回&quot;\);[Red]\(\-#,##0&quot;回&quot;\)"/>
  </numFmts>
  <fonts count="3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8"/>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6"/>
      <color theme="0"/>
      <name val="游ゴシック"/>
      <family val="3"/>
      <charset val="128"/>
      <scheme val="minor"/>
    </font>
    <font>
      <vertAlign val="superscript"/>
      <sz val="22"/>
      <color theme="1"/>
      <name val="游ゴシック"/>
      <family val="3"/>
      <charset val="128"/>
      <scheme val="minor"/>
    </font>
    <font>
      <b/>
      <sz val="16"/>
      <color rgb="FFFF0000"/>
      <name val="游ゴシック"/>
      <family val="3"/>
      <charset val="128"/>
      <scheme val="minor"/>
    </font>
    <font>
      <b/>
      <sz val="16"/>
      <color rgb="FF0000FF"/>
      <name val="游ゴシック"/>
      <family val="3"/>
      <charset val="128"/>
      <scheme val="minor"/>
    </font>
    <font>
      <b/>
      <sz val="26"/>
      <color theme="1"/>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thin">
        <color indexed="64"/>
      </left>
      <right/>
      <top/>
      <bottom/>
      <diagonal/>
    </border>
    <border>
      <left style="thin">
        <color theme="1"/>
      </left>
      <right style="thin">
        <color indexed="64"/>
      </right>
      <top style="thin">
        <color indexed="64"/>
      </top>
      <bottom/>
      <diagonal/>
    </border>
    <border>
      <left style="thin">
        <color theme="1"/>
      </left>
      <right/>
      <top style="thin">
        <color theme="1"/>
      </top>
      <bottom/>
      <diagonal/>
    </border>
    <border>
      <left style="medium">
        <color indexed="64"/>
      </left>
      <right style="medium">
        <color indexed="64"/>
      </right>
      <top style="medium">
        <color indexed="64"/>
      </top>
      <bottom style="medium">
        <color indexed="64"/>
      </bottom>
      <diagonal/>
    </border>
    <border>
      <left style="thin">
        <color theme="1"/>
      </left>
      <right/>
      <top/>
      <bottom/>
      <diagonal/>
    </border>
    <border>
      <left style="thin">
        <color theme="1"/>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66">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6" fillId="0" borderId="0" xfId="2" applyFont="1" applyBorder="1" applyAlignment="1">
      <alignment horizontal="center" vertical="center"/>
    </xf>
    <xf numFmtId="0" fontId="8" fillId="0" borderId="0" xfId="0" applyFont="1">
      <alignment vertical="center"/>
    </xf>
    <xf numFmtId="0" fontId="12" fillId="0" borderId="5" xfId="2" applyFont="1" applyBorder="1">
      <alignment vertical="center"/>
    </xf>
    <xf numFmtId="0" fontId="13" fillId="0" borderId="5"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0" fontId="10" fillId="0" borderId="0" xfId="0" applyFont="1">
      <alignment vertical="center"/>
    </xf>
    <xf numFmtId="0" fontId="26" fillId="0" borderId="0" xfId="0" applyFont="1">
      <alignment vertical="center"/>
    </xf>
    <xf numFmtId="0" fontId="11" fillId="0" borderId="5" xfId="0" applyFont="1" applyBorder="1">
      <alignment vertical="center"/>
    </xf>
    <xf numFmtId="178" fontId="11" fillId="0" borderId="0" xfId="0" applyNumberFormat="1" applyFont="1">
      <alignment vertical="center"/>
    </xf>
    <xf numFmtId="0" fontId="11" fillId="0" borderId="14" xfId="0" applyFont="1" applyBorder="1">
      <alignment vertical="center"/>
    </xf>
    <xf numFmtId="0" fontId="6" fillId="0" borderId="0" xfId="0" applyFont="1">
      <alignment vertical="center"/>
    </xf>
    <xf numFmtId="0" fontId="22" fillId="0" borderId="0" xfId="0" applyFont="1">
      <alignment vertical="center"/>
    </xf>
    <xf numFmtId="0" fontId="0" fillId="0" borderId="5" xfId="0" applyBorder="1">
      <alignment vertical="center"/>
    </xf>
    <xf numFmtId="0" fontId="29" fillId="0" borderId="0" xfId="0" applyFont="1" applyAlignment="1">
      <alignment horizontal="right" vertical="center"/>
    </xf>
    <xf numFmtId="0" fontId="29" fillId="0" borderId="0" xfId="0" applyFont="1">
      <alignment vertical="center"/>
    </xf>
    <xf numFmtId="0" fontId="27" fillId="0" borderId="0" xfId="0" applyFont="1">
      <alignment vertical="center"/>
    </xf>
    <xf numFmtId="0" fontId="25" fillId="0" borderId="5" xfId="0" applyFont="1" applyBorder="1">
      <alignment vertical="center"/>
    </xf>
    <xf numFmtId="0" fontId="23" fillId="0" borderId="0" xfId="0" applyFont="1">
      <alignment vertical="center"/>
    </xf>
    <xf numFmtId="0" fontId="8" fillId="0" borderId="1" xfId="0" applyFont="1" applyBorder="1" applyAlignment="1">
      <alignment horizontal="center" vertical="center"/>
    </xf>
    <xf numFmtId="0" fontId="11" fillId="0" borderId="0" xfId="0" applyFont="1">
      <alignment vertical="center"/>
    </xf>
    <xf numFmtId="0" fontId="11" fillId="0" borderId="1" xfId="0" applyFont="1" applyBorder="1" applyAlignment="1">
      <alignment horizontal="center" vertical="center"/>
    </xf>
    <xf numFmtId="0" fontId="0" fillId="0" borderId="0" xfId="0">
      <alignment vertical="center"/>
    </xf>
    <xf numFmtId="0" fontId="11" fillId="0" borderId="5" xfId="2" applyFont="1" applyBorder="1">
      <alignment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38" fontId="8" fillId="0" borderId="0" xfId="1" applyFont="1" applyFill="1" applyBorder="1" applyAlignment="1">
      <alignment horizontal="left" vertical="center"/>
    </xf>
    <xf numFmtId="176" fontId="30" fillId="2" borderId="1" xfId="0" applyNumberFormat="1" applyFont="1" applyFill="1" applyBorder="1" applyAlignment="1">
      <alignment horizontal="center" vertical="center"/>
    </xf>
    <xf numFmtId="38" fontId="15" fillId="3" borderId="1" xfId="1" applyFont="1" applyFill="1" applyBorder="1" applyAlignment="1">
      <alignment horizontal="center" vertical="center"/>
    </xf>
    <xf numFmtId="0" fontId="26" fillId="0" borderId="0" xfId="0" applyFont="1" applyAlignment="1">
      <alignment horizontal="center" vertical="center"/>
    </xf>
    <xf numFmtId="0" fontId="18" fillId="0" borderId="0" xfId="0" applyFont="1" applyAlignment="1">
      <alignment horizontal="right" vertical="center"/>
    </xf>
    <xf numFmtId="0" fontId="0" fillId="0" borderId="0" xfId="0">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181" fontId="0" fillId="0" borderId="5" xfId="0" applyNumberFormat="1" applyBorder="1">
      <alignment vertical="center"/>
    </xf>
    <xf numFmtId="181" fontId="0" fillId="0" borderId="18" xfId="0" applyNumberFormat="1" applyBorder="1">
      <alignment vertical="center"/>
    </xf>
    <xf numFmtId="181" fontId="0" fillId="0" borderId="19" xfId="0" applyNumberFormat="1" applyBorder="1">
      <alignment vertical="center"/>
    </xf>
    <xf numFmtId="0" fontId="11" fillId="0" borderId="0" xfId="0" applyFont="1">
      <alignment vertical="center"/>
    </xf>
    <xf numFmtId="0" fontId="15" fillId="3" borderId="10" xfId="0" applyFont="1" applyFill="1" applyBorder="1" applyAlignment="1">
      <alignment horizontal="center" vertical="center"/>
    </xf>
    <xf numFmtId="182" fontId="11" fillId="0" borderId="5" xfId="0" applyNumberFormat="1" applyFont="1" applyBorder="1" applyAlignment="1">
      <alignment horizontal="left" vertical="center"/>
    </xf>
    <xf numFmtId="177" fontId="15" fillId="0" borderId="12" xfId="1" applyNumberFormat="1" applyFont="1" applyBorder="1">
      <alignment vertical="center"/>
    </xf>
    <xf numFmtId="0" fontId="15" fillId="3" borderId="12" xfId="0" applyFont="1" applyFill="1" applyBorder="1" applyAlignment="1">
      <alignment horizontal="center" vertical="center"/>
    </xf>
    <xf numFmtId="38" fontId="15" fillId="0" borderId="12" xfId="1" applyFont="1" applyFill="1" applyBorder="1" applyAlignment="1">
      <alignment horizontal="center" vertical="center"/>
    </xf>
    <xf numFmtId="178" fontId="11" fillId="0" borderId="0" xfId="0" applyNumberFormat="1" applyFont="1">
      <alignment vertical="center"/>
    </xf>
    <xf numFmtId="177" fontId="15" fillId="0" borderId="2" xfId="1" applyNumberFormat="1" applyFont="1" applyFill="1" applyBorder="1">
      <alignment vertical="center"/>
    </xf>
    <xf numFmtId="0" fontId="11" fillId="0" borderId="0" xfId="0" applyFont="1">
      <alignment vertical="center"/>
    </xf>
    <xf numFmtId="0" fontId="16" fillId="0" borderId="0" xfId="0" applyFont="1">
      <alignment vertical="center"/>
    </xf>
    <xf numFmtId="0" fontId="9" fillId="0" borderId="0" xfId="0" applyFont="1">
      <alignment vertical="center"/>
    </xf>
    <xf numFmtId="0" fontId="11" fillId="0" borderId="0" xfId="0" applyFont="1">
      <alignment vertical="center"/>
    </xf>
    <xf numFmtId="0" fontId="14" fillId="0" borderId="0" xfId="0" applyFont="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pplyAlignment="1">
      <alignment horizontal="left" vertical="top"/>
    </xf>
    <xf numFmtId="0" fontId="9" fillId="0" borderId="0" xfId="0" applyFont="1" applyAlignment="1">
      <alignment horizontal="right" vertical="center"/>
    </xf>
    <xf numFmtId="184" fontId="9" fillId="0" borderId="0" xfId="1" applyNumberFormat="1" applyFont="1">
      <alignment vertical="center"/>
    </xf>
    <xf numFmtId="184" fontId="9" fillId="0" borderId="0" xfId="0" applyNumberFormat="1" applyFont="1" applyBorder="1">
      <alignment vertical="center"/>
    </xf>
    <xf numFmtId="176" fontId="32" fillId="0" borderId="1" xfId="0" applyNumberFormat="1" applyFont="1" applyFill="1" applyBorder="1" applyAlignment="1">
      <alignment horizontal="center" vertical="center"/>
    </xf>
    <xf numFmtId="176" fontId="32" fillId="5" borderId="1" xfId="0" applyNumberFormat="1" applyFont="1" applyFill="1" applyBorder="1" applyAlignment="1">
      <alignment horizontal="center" vertical="center"/>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176" fontId="33" fillId="0" borderId="1" xfId="0" applyNumberFormat="1" applyFont="1" applyFill="1" applyBorder="1" applyAlignment="1">
      <alignment horizontal="center" vertical="center"/>
    </xf>
    <xf numFmtId="38" fontId="15" fillId="3" borderId="10" xfId="1" applyFont="1" applyFill="1" applyBorder="1" applyAlignment="1">
      <alignment horizontal="center" vertical="center"/>
    </xf>
    <xf numFmtId="176" fontId="30" fillId="2" borderId="11" xfId="0" applyNumberFormat="1" applyFont="1" applyFill="1" applyBorder="1" applyAlignment="1">
      <alignment horizontal="center" vertical="center"/>
    </xf>
    <xf numFmtId="38" fontId="15" fillId="3" borderId="13" xfId="1" applyFont="1" applyFill="1" applyBorder="1" applyAlignment="1">
      <alignment horizontal="center" vertical="center"/>
    </xf>
    <xf numFmtId="177" fontId="15" fillId="0" borderId="20" xfId="1" applyNumberFormat="1" applyFont="1" applyBorder="1">
      <alignment vertical="center"/>
    </xf>
    <xf numFmtId="177" fontId="15" fillId="0" borderId="22" xfId="1" applyNumberFormat="1" applyFont="1" applyFill="1" applyBorder="1" applyAlignment="1">
      <alignment vertical="center"/>
    </xf>
    <xf numFmtId="0" fontId="15" fillId="3" borderId="21" xfId="0" applyFont="1" applyFill="1" applyBorder="1" applyAlignment="1">
      <alignment vertical="center"/>
    </xf>
    <xf numFmtId="0" fontId="23" fillId="0" borderId="0" xfId="0" applyFont="1" applyAlignment="1">
      <alignment horizontal="center" vertical="center"/>
    </xf>
    <xf numFmtId="0" fontId="23" fillId="0" borderId="16" xfId="0" applyFont="1" applyBorder="1">
      <alignment vertical="center"/>
    </xf>
    <xf numFmtId="176" fontId="33" fillId="5" borderId="1" xfId="0" applyNumberFormat="1" applyFont="1" applyFill="1" applyBorder="1" applyAlignment="1">
      <alignment horizontal="center" vertical="center"/>
    </xf>
    <xf numFmtId="177" fontId="15" fillId="0" borderId="11" xfId="1" applyNumberFormat="1" applyFont="1" applyBorder="1">
      <alignment vertical="center"/>
    </xf>
    <xf numFmtId="0" fontId="15" fillId="3" borderId="11" xfId="0" applyFont="1" applyFill="1" applyBorder="1" applyAlignment="1">
      <alignment horizontal="center" vertical="center"/>
    </xf>
    <xf numFmtId="38" fontId="15" fillId="0" borderId="11" xfId="1" applyFont="1" applyFill="1" applyBorder="1" applyAlignment="1">
      <alignment horizontal="center" vertical="center"/>
    </xf>
    <xf numFmtId="0" fontId="0" fillId="0" borderId="2" xfId="0" applyBorder="1" applyAlignment="1">
      <alignment vertical="center"/>
    </xf>
    <xf numFmtId="38" fontId="15" fillId="0" borderId="20" xfId="1" applyFont="1" applyFill="1" applyBorder="1" applyAlignment="1">
      <alignment horizontal="center" vertical="center"/>
    </xf>
    <xf numFmtId="0" fontId="15" fillId="3" borderId="25" xfId="0" applyFont="1" applyFill="1" applyBorder="1" applyAlignment="1">
      <alignment horizontal="center" vertical="center"/>
    </xf>
    <xf numFmtId="176" fontId="33" fillId="0" borderId="11" xfId="0" applyNumberFormat="1" applyFont="1" applyFill="1" applyBorder="1" applyAlignment="1">
      <alignment horizontal="center" vertical="center"/>
    </xf>
    <xf numFmtId="0" fontId="28" fillId="0" borderId="23" xfId="0" applyFont="1" applyBorder="1" applyAlignment="1">
      <alignment horizontal="center" vertical="center"/>
    </xf>
    <xf numFmtId="0" fontId="8" fillId="0" borderId="6" xfId="0" applyFont="1" applyBorder="1" applyAlignment="1">
      <alignment horizontal="left" vertical="center" wrapText="1"/>
    </xf>
    <xf numFmtId="0" fontId="8" fillId="0" borderId="13" xfId="0" applyFont="1" applyBorder="1" applyAlignment="1">
      <alignment horizontal="left" vertical="center" wrapText="1"/>
    </xf>
    <xf numFmtId="0" fontId="8" fillId="4" borderId="6" xfId="0" applyFont="1" applyFill="1" applyBorder="1" applyAlignment="1">
      <alignment horizontal="center" vertical="center"/>
    </xf>
    <xf numFmtId="0" fontId="8" fillId="4" borderId="13" xfId="0" applyFont="1" applyFill="1" applyBorder="1" applyAlignment="1">
      <alignment horizontal="center" vertical="center"/>
    </xf>
    <xf numFmtId="0" fontId="11" fillId="3" borderId="1" xfId="0" applyFont="1" applyFill="1" applyBorder="1">
      <alignment vertical="center"/>
    </xf>
    <xf numFmtId="0" fontId="11" fillId="0" borderId="1" xfId="0" applyFont="1" applyBorder="1" applyAlignment="1">
      <alignment horizontal="center" vertical="center"/>
    </xf>
    <xf numFmtId="0" fontId="8" fillId="0" borderId="6" xfId="0" applyFont="1" applyBorder="1" applyAlignment="1">
      <alignment vertical="center" wrapText="1"/>
    </xf>
    <xf numFmtId="0" fontId="8" fillId="0" borderId="13" xfId="0" applyFont="1" applyBorder="1" applyAlignment="1">
      <alignment vertical="center" wrapText="1"/>
    </xf>
    <xf numFmtId="0" fontId="26" fillId="3" borderId="5" xfId="0" applyFont="1" applyFill="1" applyBorder="1">
      <alignment vertical="center"/>
    </xf>
    <xf numFmtId="0" fontId="11" fillId="3" borderId="5" xfId="0" applyFont="1" applyFill="1" applyBorder="1">
      <alignment vertical="center"/>
    </xf>
    <xf numFmtId="0" fontId="19"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38" fontId="8" fillId="0" borderId="6" xfId="1" applyFont="1" applyFill="1" applyBorder="1" applyAlignment="1">
      <alignment horizontal="left" vertical="center"/>
    </xf>
    <xf numFmtId="38" fontId="8" fillId="0" borderId="13" xfId="1" applyFont="1" applyFill="1" applyBorder="1" applyAlignment="1">
      <alignment horizontal="lef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38" fontId="15" fillId="4" borderId="2" xfId="1" applyFont="1" applyFill="1" applyBorder="1" applyAlignment="1">
      <alignment horizontal="center" vertical="center"/>
    </xf>
    <xf numFmtId="38" fontId="15" fillId="4" borderId="3" xfId="1" applyFont="1" applyFill="1" applyBorder="1" applyAlignment="1">
      <alignment horizontal="center" vertical="center"/>
    </xf>
    <xf numFmtId="38" fontId="15" fillId="4" borderId="13" xfId="1" applyFont="1" applyFill="1" applyBorder="1" applyAlignment="1">
      <alignment horizontal="center" vertical="center"/>
    </xf>
    <xf numFmtId="0" fontId="19" fillId="0" borderId="0" xfId="0" applyFont="1" applyAlignment="1">
      <alignment horizontal="left" vertical="top" wrapText="1"/>
    </xf>
    <xf numFmtId="183" fontId="15" fillId="0" borderId="6" xfId="1" applyNumberFormat="1" applyFont="1" applyBorder="1">
      <alignment vertical="center"/>
    </xf>
    <xf numFmtId="183" fontId="15" fillId="0" borderId="13" xfId="1" applyNumberFormat="1" applyFont="1" applyBorder="1">
      <alignment vertical="center"/>
    </xf>
    <xf numFmtId="180" fontId="11" fillId="0" borderId="7" xfId="1" applyNumberFormat="1" applyFont="1" applyBorder="1" applyAlignment="1">
      <alignment horizontal="right"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13" xfId="0" applyFont="1" applyFill="1" applyBorder="1" applyAlignment="1">
      <alignment horizontal="center" vertical="center"/>
    </xf>
    <xf numFmtId="49" fontId="11" fillId="3" borderId="6" xfId="0" applyNumberFormat="1" applyFont="1" applyFill="1" applyBorder="1" applyAlignment="1">
      <alignment horizontal="center" vertical="center"/>
    </xf>
    <xf numFmtId="49" fontId="11" fillId="3" borderId="7" xfId="0" applyNumberFormat="1" applyFont="1" applyFill="1" applyBorder="1" applyAlignment="1">
      <alignment horizontal="center" vertical="center"/>
    </xf>
    <xf numFmtId="49" fontId="11" fillId="3" borderId="13" xfId="0" applyNumberFormat="1" applyFont="1" applyFill="1" applyBorder="1" applyAlignment="1">
      <alignment horizontal="center" vertical="center"/>
    </xf>
    <xf numFmtId="38" fontId="11" fillId="0" borderId="1" xfId="1" applyFont="1" applyBorder="1" applyAlignment="1">
      <alignment horizontal="center" vertical="center"/>
    </xf>
    <xf numFmtId="49" fontId="11" fillId="3" borderId="1" xfId="1" applyNumberFormat="1" applyFont="1" applyFill="1" applyBorder="1" applyAlignment="1">
      <alignment horizontal="center" vertical="center"/>
    </xf>
    <xf numFmtId="38" fontId="11" fillId="3" borderId="1" xfId="1" applyFont="1" applyFill="1" applyBorder="1" applyAlignment="1">
      <alignment horizontal="center" vertical="center"/>
    </xf>
    <xf numFmtId="5" fontId="22" fillId="0" borderId="5" xfId="2" applyNumberFormat="1" applyFont="1" applyBorder="1" applyAlignment="1">
      <alignment horizontal="center"/>
    </xf>
    <xf numFmtId="0" fontId="11" fillId="3" borderId="5" xfId="0" applyFont="1" applyFill="1" applyBorder="1" applyAlignment="1">
      <alignment horizontal="right" vertical="center"/>
    </xf>
    <xf numFmtId="0" fontId="11" fillId="3" borderId="7" xfId="2" applyFont="1" applyFill="1" applyBorder="1">
      <alignment vertical="center"/>
    </xf>
    <xf numFmtId="0" fontId="22" fillId="0" borderId="0" xfId="2" applyFont="1" applyBorder="1" applyAlignment="1">
      <alignment horizontal="center" vertical="center"/>
    </xf>
    <xf numFmtId="0" fontId="24" fillId="0" borderId="0" xfId="2" applyFont="1" applyBorder="1" applyAlignment="1">
      <alignment vertical="top" wrapText="1"/>
    </xf>
    <xf numFmtId="185" fontId="9" fillId="0" borderId="3" xfId="1" applyNumberFormat="1" applyFont="1" applyBorder="1" applyAlignment="1">
      <alignment horizontal="right" vertical="center"/>
    </xf>
    <xf numFmtId="0" fontId="11" fillId="0" borderId="8" xfId="0" applyFont="1" applyBorder="1" applyAlignment="1">
      <alignment horizontal="left" vertical="top"/>
    </xf>
    <xf numFmtId="0" fontId="11" fillId="0" borderId="5" xfId="0" applyFont="1" applyBorder="1" applyAlignment="1">
      <alignment horizontal="left" vertical="top"/>
    </xf>
    <xf numFmtId="0" fontId="11" fillId="0" borderId="9" xfId="0" applyFont="1" applyBorder="1" applyAlignment="1">
      <alignment horizontal="left" vertical="top"/>
    </xf>
    <xf numFmtId="0" fontId="26" fillId="0" borderId="0" xfId="0" applyFont="1" applyAlignment="1">
      <alignment horizontal="center" vertical="center" wrapText="1"/>
    </xf>
    <xf numFmtId="0" fontId="23" fillId="0" borderId="5" xfId="0" applyFont="1" applyBorder="1" applyAlignment="1">
      <alignment horizontal="left" vertical="center"/>
    </xf>
    <xf numFmtId="179" fontId="11" fillId="0" borderId="7" xfId="1" applyNumberFormat="1" applyFont="1" applyBorder="1" applyAlignment="1">
      <alignment horizontal="right" vertical="center"/>
    </xf>
    <xf numFmtId="0" fontId="15" fillId="0" borderId="5" xfId="0" applyFont="1" applyBorder="1" applyAlignment="1">
      <alignment horizontal="center" vertical="center" wrapText="1"/>
    </xf>
    <xf numFmtId="185" fontId="9" fillId="0" borderId="3" xfId="1" applyNumberFormat="1" applyFont="1" applyBorder="1">
      <alignment vertical="center"/>
    </xf>
    <xf numFmtId="0" fontId="14" fillId="0" borderId="0" xfId="0" applyFont="1" applyAlignment="1">
      <alignment vertical="top" wrapText="1"/>
    </xf>
    <xf numFmtId="0" fontId="9" fillId="0" borderId="1" xfId="0" applyFont="1" applyBorder="1" applyAlignment="1">
      <alignment horizontal="left" vertical="center"/>
    </xf>
    <xf numFmtId="0" fontId="28" fillId="0" borderId="0" xfId="0" applyFont="1" applyAlignment="1">
      <alignment horizontal="right" vertical="center"/>
    </xf>
    <xf numFmtId="0" fontId="8" fillId="0" borderId="7" xfId="0" applyFont="1" applyBorder="1" applyAlignment="1">
      <alignment horizontal="left" vertical="center" wrapText="1"/>
    </xf>
    <xf numFmtId="38" fontId="15" fillId="4" borderId="24" xfId="1" applyFont="1" applyFill="1" applyBorder="1" applyAlignment="1">
      <alignment horizontal="center" vertical="center"/>
    </xf>
    <xf numFmtId="38" fontId="15" fillId="4" borderId="0" xfId="1" applyFont="1" applyFill="1" applyBorder="1" applyAlignment="1">
      <alignment horizontal="center" vertical="center"/>
    </xf>
    <xf numFmtId="38" fontId="15" fillId="4" borderId="5" xfId="1" applyFont="1" applyFill="1" applyBorder="1" applyAlignment="1">
      <alignment horizontal="center" vertical="center"/>
    </xf>
    <xf numFmtId="180" fontId="11" fillId="0" borderId="14" xfId="1" applyNumberFormat="1" applyFont="1" applyBorder="1" applyAlignment="1">
      <alignment horizontal="right" vertical="center"/>
    </xf>
    <xf numFmtId="0" fontId="9" fillId="0" borderId="3" xfId="0" applyFont="1" applyBorder="1" applyAlignment="1">
      <alignment horizontal="center" vertical="center" wrapText="1"/>
    </xf>
    <xf numFmtId="0" fontId="18" fillId="0" borderId="3" xfId="0" applyFont="1" applyBorder="1" applyAlignment="1">
      <alignment horizontal="left" vertical="center"/>
    </xf>
    <xf numFmtId="179" fontId="11" fillId="0" borderId="14" xfId="1" applyNumberFormat="1" applyFont="1" applyBorder="1" applyAlignment="1">
      <alignment horizontal="right" vertical="center"/>
    </xf>
    <xf numFmtId="0" fontId="11" fillId="0" borderId="3" xfId="0" applyFont="1" applyBorder="1" applyAlignment="1">
      <alignment horizontal="center" vertical="center" wrapText="1"/>
    </xf>
    <xf numFmtId="179" fontId="11" fillId="0" borderId="3" xfId="1" applyNumberFormat="1" applyFont="1" applyBorder="1" applyAlignment="1">
      <alignment horizontal="right" vertical="center"/>
    </xf>
    <xf numFmtId="0" fontId="11" fillId="0" borderId="5" xfId="2" applyFont="1" applyBorder="1" applyAlignment="1">
      <alignment horizontal="right"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
  <sheetViews>
    <sheetView workbookViewId="0">
      <selection activeCell="B19" sqref="B19"/>
    </sheetView>
  </sheetViews>
  <sheetFormatPr defaultRowHeight="18.75" x14ac:dyDescent="0.4"/>
  <cols>
    <col min="1" max="1" width="14.25" style="50" bestFit="1" customWidth="1"/>
    <col min="2" max="43" width="8.375" style="50" customWidth="1"/>
    <col min="44" max="16384" width="9" style="50"/>
  </cols>
  <sheetData>
    <row r="1" spans="1:43" ht="19.5" thickBot="1" x14ac:dyDescent="0.45">
      <c r="B1" s="52" t="s">
        <v>0</v>
      </c>
      <c r="C1" s="52" t="s">
        <v>1</v>
      </c>
      <c r="D1" s="52" t="s">
        <v>2</v>
      </c>
      <c r="E1" s="52" t="s">
        <v>3</v>
      </c>
      <c r="F1" s="52" t="s">
        <v>4</v>
      </c>
      <c r="G1" s="52" t="s">
        <v>5</v>
      </c>
      <c r="H1" s="53" t="s">
        <v>6</v>
      </c>
      <c r="I1" s="51" t="s">
        <v>0</v>
      </c>
      <c r="J1" s="52" t="s">
        <v>1</v>
      </c>
      <c r="K1" s="52" t="s">
        <v>2</v>
      </c>
      <c r="L1" s="52" t="s">
        <v>3</v>
      </c>
      <c r="M1" s="52" t="s">
        <v>4</v>
      </c>
      <c r="N1" s="52" t="s">
        <v>5</v>
      </c>
      <c r="O1" s="52" t="s">
        <v>6</v>
      </c>
      <c r="P1" s="51" t="s">
        <v>0</v>
      </c>
      <c r="Q1" s="52" t="s">
        <v>1</v>
      </c>
      <c r="R1" s="52" t="s">
        <v>2</v>
      </c>
      <c r="S1" s="52" t="s">
        <v>3</v>
      </c>
      <c r="T1" s="52" t="s">
        <v>4</v>
      </c>
      <c r="U1" s="52" t="s">
        <v>5</v>
      </c>
      <c r="V1" s="52" t="s">
        <v>6</v>
      </c>
      <c r="W1" s="51" t="s">
        <v>0</v>
      </c>
      <c r="X1" s="52" t="s">
        <v>1</v>
      </c>
      <c r="Y1" s="52" t="s">
        <v>2</v>
      </c>
      <c r="Z1" s="52" t="s">
        <v>3</v>
      </c>
      <c r="AA1" s="52" t="s">
        <v>4</v>
      </c>
      <c r="AB1" s="52" t="s">
        <v>5</v>
      </c>
      <c r="AC1" s="52" t="s">
        <v>6</v>
      </c>
      <c r="AD1" s="51" t="s">
        <v>0</v>
      </c>
      <c r="AE1" s="52" t="s">
        <v>1</v>
      </c>
      <c r="AF1" s="52" t="s">
        <v>2</v>
      </c>
      <c r="AG1" s="52" t="s">
        <v>3</v>
      </c>
      <c r="AH1" s="52" t="s">
        <v>4</v>
      </c>
      <c r="AI1" s="52" t="s">
        <v>5</v>
      </c>
      <c r="AJ1" s="52" t="s">
        <v>6</v>
      </c>
      <c r="AK1" s="51" t="s">
        <v>0</v>
      </c>
      <c r="AL1" s="52" t="s">
        <v>1</v>
      </c>
      <c r="AM1" s="52" t="s">
        <v>2</v>
      </c>
      <c r="AN1" s="52" t="s">
        <v>3</v>
      </c>
      <c r="AO1" s="52" t="s">
        <v>4</v>
      </c>
      <c r="AP1" s="52" t="s">
        <v>5</v>
      </c>
      <c r="AQ1" s="52" t="s">
        <v>6</v>
      </c>
    </row>
    <row r="2" spans="1:43" x14ac:dyDescent="0.4">
      <c r="A2" s="32" t="s">
        <v>43</v>
      </c>
      <c r="B2" s="54" t="str">
        <f>""</f>
        <v/>
      </c>
      <c r="C2" s="54" t="str">
        <f>""</f>
        <v/>
      </c>
      <c r="D2" s="54" t="str">
        <f>""</f>
        <v/>
      </c>
      <c r="E2" s="54">
        <v>44531</v>
      </c>
      <c r="F2" s="54">
        <f>E2+1</f>
        <v>44532</v>
      </c>
      <c r="G2" s="54">
        <f t="shared" ref="G2:AI2" si="0">F2+1</f>
        <v>44533</v>
      </c>
      <c r="H2" s="55">
        <f t="shared" si="0"/>
        <v>44534</v>
      </c>
      <c r="I2" s="56">
        <f t="shared" si="0"/>
        <v>44535</v>
      </c>
      <c r="J2" s="54">
        <f t="shared" si="0"/>
        <v>44536</v>
      </c>
      <c r="K2" s="54">
        <f t="shared" si="0"/>
        <v>44537</v>
      </c>
      <c r="L2" s="54">
        <f t="shared" si="0"/>
        <v>44538</v>
      </c>
      <c r="M2" s="54">
        <f t="shared" si="0"/>
        <v>44539</v>
      </c>
      <c r="N2" s="54">
        <f t="shared" si="0"/>
        <v>44540</v>
      </c>
      <c r="O2" s="54">
        <f t="shared" si="0"/>
        <v>44541</v>
      </c>
      <c r="P2" s="56">
        <f t="shared" si="0"/>
        <v>44542</v>
      </c>
      <c r="Q2" s="54">
        <f t="shared" si="0"/>
        <v>44543</v>
      </c>
      <c r="R2" s="54">
        <f t="shared" si="0"/>
        <v>44544</v>
      </c>
      <c r="S2" s="54">
        <f t="shared" si="0"/>
        <v>44545</v>
      </c>
      <c r="T2" s="54">
        <f t="shared" si="0"/>
        <v>44546</v>
      </c>
      <c r="U2" s="54">
        <f t="shared" si="0"/>
        <v>44547</v>
      </c>
      <c r="V2" s="54">
        <f t="shared" si="0"/>
        <v>44548</v>
      </c>
      <c r="W2" s="56">
        <f t="shared" si="0"/>
        <v>44549</v>
      </c>
      <c r="X2" s="54">
        <f t="shared" si="0"/>
        <v>44550</v>
      </c>
      <c r="Y2" s="54">
        <f t="shared" si="0"/>
        <v>44551</v>
      </c>
      <c r="Z2" s="54">
        <f t="shared" si="0"/>
        <v>44552</v>
      </c>
      <c r="AA2" s="54">
        <f t="shared" si="0"/>
        <v>44553</v>
      </c>
      <c r="AB2" s="54">
        <f t="shared" si="0"/>
        <v>44554</v>
      </c>
      <c r="AC2" s="54">
        <f t="shared" si="0"/>
        <v>44555</v>
      </c>
      <c r="AD2" s="56">
        <f t="shared" si="0"/>
        <v>44556</v>
      </c>
      <c r="AE2" s="54">
        <f t="shared" si="0"/>
        <v>44557</v>
      </c>
      <c r="AF2" s="54">
        <f t="shared" si="0"/>
        <v>44558</v>
      </c>
      <c r="AG2" s="54">
        <f t="shared" si="0"/>
        <v>44559</v>
      </c>
      <c r="AH2" s="54">
        <f t="shared" si="0"/>
        <v>44560</v>
      </c>
      <c r="AI2" s="54">
        <f t="shared" si="0"/>
        <v>44561</v>
      </c>
      <c r="AJ2" s="54" t="str">
        <f>""</f>
        <v/>
      </c>
      <c r="AK2" s="56" t="str">
        <f>""</f>
        <v/>
      </c>
      <c r="AL2" s="54" t="str">
        <f>""</f>
        <v/>
      </c>
      <c r="AM2" s="54" t="str">
        <f>""</f>
        <v/>
      </c>
      <c r="AN2" s="54" t="str">
        <f>""</f>
        <v/>
      </c>
      <c r="AO2" s="54" t="str">
        <f>""</f>
        <v/>
      </c>
      <c r="AP2" s="54" t="str">
        <f>""</f>
        <v/>
      </c>
      <c r="AQ2" s="54" t="str">
        <f>""</f>
        <v/>
      </c>
    </row>
    <row r="3" spans="1:43" x14ac:dyDescent="0.4">
      <c r="A3" s="32" t="s">
        <v>34</v>
      </c>
      <c r="B3" s="54" t="str">
        <f>""</f>
        <v/>
      </c>
      <c r="C3" s="54" t="str">
        <f>""</f>
        <v/>
      </c>
      <c r="D3" s="54" t="str">
        <f>""</f>
        <v/>
      </c>
      <c r="E3" s="54" t="str">
        <f>""</f>
        <v/>
      </c>
      <c r="F3" s="54" t="str">
        <f>""</f>
        <v/>
      </c>
      <c r="G3" s="54" t="str">
        <f>""</f>
        <v/>
      </c>
      <c r="H3" s="55">
        <v>44562</v>
      </c>
      <c r="I3" s="56">
        <f t="shared" ref="I3:AI3" si="1">H3+1</f>
        <v>44563</v>
      </c>
      <c r="J3" s="54">
        <f t="shared" si="1"/>
        <v>44564</v>
      </c>
      <c r="K3" s="54">
        <f t="shared" si="1"/>
        <v>44565</v>
      </c>
      <c r="L3" s="54">
        <f t="shared" si="1"/>
        <v>44566</v>
      </c>
      <c r="M3" s="54">
        <f t="shared" si="1"/>
        <v>44567</v>
      </c>
      <c r="N3" s="54">
        <f t="shared" si="1"/>
        <v>44568</v>
      </c>
      <c r="O3" s="54">
        <f t="shared" si="1"/>
        <v>44569</v>
      </c>
      <c r="P3" s="56">
        <f t="shared" si="1"/>
        <v>44570</v>
      </c>
      <c r="Q3" s="54">
        <f t="shared" si="1"/>
        <v>44571</v>
      </c>
      <c r="R3" s="54">
        <f t="shared" si="1"/>
        <v>44572</v>
      </c>
      <c r="S3" s="54">
        <f t="shared" si="1"/>
        <v>44573</v>
      </c>
      <c r="T3" s="54">
        <f t="shared" si="1"/>
        <v>44574</v>
      </c>
      <c r="U3" s="54">
        <f t="shared" si="1"/>
        <v>44575</v>
      </c>
      <c r="V3" s="54">
        <f t="shared" si="1"/>
        <v>44576</v>
      </c>
      <c r="W3" s="56">
        <f t="shared" si="1"/>
        <v>44577</v>
      </c>
      <c r="X3" s="54">
        <f t="shared" si="1"/>
        <v>44578</v>
      </c>
      <c r="Y3" s="54">
        <f t="shared" si="1"/>
        <v>44579</v>
      </c>
      <c r="Z3" s="54">
        <f t="shared" si="1"/>
        <v>44580</v>
      </c>
      <c r="AA3" s="54">
        <f t="shared" si="1"/>
        <v>44581</v>
      </c>
      <c r="AB3" s="54">
        <f t="shared" si="1"/>
        <v>44582</v>
      </c>
      <c r="AC3" s="54">
        <f t="shared" si="1"/>
        <v>44583</v>
      </c>
      <c r="AD3" s="56">
        <f t="shared" si="1"/>
        <v>44584</v>
      </c>
      <c r="AE3" s="54">
        <f t="shared" si="1"/>
        <v>44585</v>
      </c>
      <c r="AF3" s="54">
        <f t="shared" si="1"/>
        <v>44586</v>
      </c>
      <c r="AG3" s="54">
        <f t="shared" si="1"/>
        <v>44587</v>
      </c>
      <c r="AH3" s="54">
        <f t="shared" si="1"/>
        <v>44588</v>
      </c>
      <c r="AI3" s="54">
        <f t="shared" si="1"/>
        <v>44589</v>
      </c>
      <c r="AJ3" s="54">
        <f t="shared" ref="AJ3:AL3" si="2">AI3+1</f>
        <v>44590</v>
      </c>
      <c r="AK3" s="56">
        <f t="shared" si="2"/>
        <v>44591</v>
      </c>
      <c r="AL3" s="54">
        <f t="shared" si="2"/>
        <v>44592</v>
      </c>
      <c r="AM3" s="54" t="str">
        <f>""</f>
        <v/>
      </c>
      <c r="AN3" s="54" t="str">
        <f>""</f>
        <v/>
      </c>
      <c r="AO3" s="54" t="str">
        <f>""</f>
        <v/>
      </c>
      <c r="AP3" s="54" t="str">
        <f>""</f>
        <v/>
      </c>
      <c r="AQ3" s="54" t="str">
        <f>""</f>
        <v/>
      </c>
    </row>
    <row r="4" spans="1:43" x14ac:dyDescent="0.4">
      <c r="A4" s="32" t="s">
        <v>35</v>
      </c>
      <c r="B4" s="54" t="str">
        <f>""</f>
        <v/>
      </c>
      <c r="C4" s="54" t="str">
        <f>""</f>
        <v/>
      </c>
      <c r="D4" s="54">
        <v>44593</v>
      </c>
      <c r="E4" s="54">
        <v>44594</v>
      </c>
      <c r="F4" s="54">
        <v>44595</v>
      </c>
      <c r="G4" s="54">
        <v>44596</v>
      </c>
      <c r="H4" s="55">
        <v>44597</v>
      </c>
      <c r="I4" s="56">
        <f t="shared" ref="I4:AE4" si="3">H4+1</f>
        <v>44598</v>
      </c>
      <c r="J4" s="54">
        <f t="shared" si="3"/>
        <v>44599</v>
      </c>
      <c r="K4" s="54">
        <f t="shared" si="3"/>
        <v>44600</v>
      </c>
      <c r="L4" s="54">
        <f t="shared" si="3"/>
        <v>44601</v>
      </c>
      <c r="M4" s="54">
        <f t="shared" si="3"/>
        <v>44602</v>
      </c>
      <c r="N4" s="54">
        <f t="shared" si="3"/>
        <v>44603</v>
      </c>
      <c r="O4" s="54">
        <f t="shared" si="3"/>
        <v>44604</v>
      </c>
      <c r="P4" s="56">
        <f t="shared" si="3"/>
        <v>44605</v>
      </c>
      <c r="Q4" s="54">
        <f t="shared" si="3"/>
        <v>44606</v>
      </c>
      <c r="R4" s="54">
        <f t="shared" si="3"/>
        <v>44607</v>
      </c>
      <c r="S4" s="54">
        <f t="shared" si="3"/>
        <v>44608</v>
      </c>
      <c r="T4" s="54">
        <f t="shared" si="3"/>
        <v>44609</v>
      </c>
      <c r="U4" s="54">
        <f t="shared" si="3"/>
        <v>44610</v>
      </c>
      <c r="V4" s="54">
        <f t="shared" si="3"/>
        <v>44611</v>
      </c>
      <c r="W4" s="56">
        <f t="shared" si="3"/>
        <v>44612</v>
      </c>
      <c r="X4" s="54">
        <f t="shared" si="3"/>
        <v>44613</v>
      </c>
      <c r="Y4" s="54">
        <f t="shared" si="3"/>
        <v>44614</v>
      </c>
      <c r="Z4" s="54">
        <f t="shared" si="3"/>
        <v>44615</v>
      </c>
      <c r="AA4" s="54">
        <f t="shared" si="3"/>
        <v>44616</v>
      </c>
      <c r="AB4" s="54">
        <f t="shared" si="3"/>
        <v>44617</v>
      </c>
      <c r="AC4" s="54">
        <f t="shared" si="3"/>
        <v>44618</v>
      </c>
      <c r="AD4" s="56">
        <f t="shared" si="3"/>
        <v>44619</v>
      </c>
      <c r="AE4" s="54">
        <f t="shared" si="3"/>
        <v>44620</v>
      </c>
      <c r="AF4" s="54" t="str">
        <f>""</f>
        <v/>
      </c>
      <c r="AG4" s="54" t="str">
        <f>""</f>
        <v/>
      </c>
      <c r="AH4" s="54" t="str">
        <f>""</f>
        <v/>
      </c>
      <c r="AI4" s="54" t="str">
        <f>""</f>
        <v/>
      </c>
      <c r="AJ4" s="54" t="str">
        <f>""</f>
        <v/>
      </c>
      <c r="AK4" s="56" t="str">
        <f>""</f>
        <v/>
      </c>
      <c r="AL4" s="54" t="str">
        <f>""</f>
        <v/>
      </c>
      <c r="AM4" s="54" t="str">
        <f>""</f>
        <v/>
      </c>
      <c r="AN4" s="54" t="str">
        <f>""</f>
        <v/>
      </c>
      <c r="AO4" s="54" t="str">
        <f>""</f>
        <v/>
      </c>
      <c r="AP4" s="54" t="str">
        <f>""</f>
        <v/>
      </c>
      <c r="AQ4" s="54" t="str">
        <f>""</f>
        <v/>
      </c>
    </row>
    <row r="5" spans="1:43" x14ac:dyDescent="0.4">
      <c r="A5" s="32" t="s">
        <v>36</v>
      </c>
      <c r="B5" s="54" t="str">
        <f>""</f>
        <v/>
      </c>
      <c r="C5" s="54" t="str">
        <f>""</f>
        <v/>
      </c>
      <c r="D5" s="54">
        <v>44621</v>
      </c>
      <c r="E5" s="54">
        <v>44622</v>
      </c>
      <c r="F5" s="54">
        <v>44623</v>
      </c>
      <c r="G5" s="54">
        <v>44624</v>
      </c>
      <c r="H5" s="55">
        <v>44625</v>
      </c>
      <c r="I5" s="56">
        <f t="shared" ref="I5:AH5" si="4">H5+1</f>
        <v>44626</v>
      </c>
      <c r="J5" s="54">
        <f t="shared" si="4"/>
        <v>44627</v>
      </c>
      <c r="K5" s="54">
        <f t="shared" si="4"/>
        <v>44628</v>
      </c>
      <c r="L5" s="54">
        <f t="shared" si="4"/>
        <v>44629</v>
      </c>
      <c r="M5" s="54">
        <f t="shared" si="4"/>
        <v>44630</v>
      </c>
      <c r="N5" s="54">
        <f t="shared" si="4"/>
        <v>44631</v>
      </c>
      <c r="O5" s="54">
        <f t="shared" si="4"/>
        <v>44632</v>
      </c>
      <c r="P5" s="56">
        <f t="shared" si="4"/>
        <v>44633</v>
      </c>
      <c r="Q5" s="54">
        <f t="shared" si="4"/>
        <v>44634</v>
      </c>
      <c r="R5" s="54">
        <f t="shared" si="4"/>
        <v>44635</v>
      </c>
      <c r="S5" s="54">
        <f t="shared" si="4"/>
        <v>44636</v>
      </c>
      <c r="T5" s="54">
        <f t="shared" si="4"/>
        <v>44637</v>
      </c>
      <c r="U5" s="54">
        <f t="shared" si="4"/>
        <v>44638</v>
      </c>
      <c r="V5" s="54">
        <f t="shared" si="4"/>
        <v>44639</v>
      </c>
      <c r="W5" s="56">
        <f t="shared" si="4"/>
        <v>44640</v>
      </c>
      <c r="X5" s="54">
        <f t="shared" si="4"/>
        <v>44641</v>
      </c>
      <c r="Y5" s="54">
        <f t="shared" si="4"/>
        <v>44642</v>
      </c>
      <c r="Z5" s="54">
        <f t="shared" si="4"/>
        <v>44643</v>
      </c>
      <c r="AA5" s="54">
        <f t="shared" si="4"/>
        <v>44644</v>
      </c>
      <c r="AB5" s="54">
        <f t="shared" si="4"/>
        <v>44645</v>
      </c>
      <c r="AC5" s="54">
        <f t="shared" si="4"/>
        <v>44646</v>
      </c>
      <c r="AD5" s="56">
        <f t="shared" si="4"/>
        <v>44647</v>
      </c>
      <c r="AE5" s="54">
        <f t="shared" si="4"/>
        <v>44648</v>
      </c>
      <c r="AF5" s="54">
        <f t="shared" si="4"/>
        <v>44649</v>
      </c>
      <c r="AG5" s="54">
        <f t="shared" si="4"/>
        <v>44650</v>
      </c>
      <c r="AH5" s="54">
        <f t="shared" si="4"/>
        <v>44651</v>
      </c>
      <c r="AI5" s="54" t="str">
        <f>""</f>
        <v/>
      </c>
      <c r="AJ5" s="54" t="str">
        <f>""</f>
        <v/>
      </c>
      <c r="AK5" s="56" t="str">
        <f>""</f>
        <v/>
      </c>
      <c r="AL5" s="54" t="str">
        <f>""</f>
        <v/>
      </c>
      <c r="AM5" s="54" t="str">
        <f>""</f>
        <v/>
      </c>
      <c r="AN5" s="54" t="str">
        <f>""</f>
        <v/>
      </c>
      <c r="AO5" s="54" t="str">
        <f>""</f>
        <v/>
      </c>
      <c r="AP5" s="54" t="str">
        <f>""</f>
        <v/>
      </c>
      <c r="AQ5" s="54" t="str">
        <f>""</f>
        <v/>
      </c>
    </row>
    <row r="6" spans="1:43" x14ac:dyDescent="0.4">
      <c r="A6" s="32" t="s">
        <v>37</v>
      </c>
      <c r="B6" s="54" t="str">
        <f>""</f>
        <v/>
      </c>
      <c r="C6" s="54" t="str">
        <f>""</f>
        <v/>
      </c>
      <c r="D6" s="54" t="str">
        <f>""</f>
        <v/>
      </c>
      <c r="E6" s="54" t="str">
        <f>""</f>
        <v/>
      </c>
      <c r="F6" s="54" t="str">
        <f>""</f>
        <v/>
      </c>
      <c r="G6" s="54">
        <v>44652</v>
      </c>
      <c r="H6" s="55">
        <v>44653</v>
      </c>
      <c r="I6" s="56">
        <f t="shared" ref="I6:AJ6" si="5">H6+1</f>
        <v>44654</v>
      </c>
      <c r="J6" s="54">
        <f t="shared" si="5"/>
        <v>44655</v>
      </c>
      <c r="K6" s="54">
        <f t="shared" si="5"/>
        <v>44656</v>
      </c>
      <c r="L6" s="54">
        <f t="shared" si="5"/>
        <v>44657</v>
      </c>
      <c r="M6" s="54">
        <f t="shared" si="5"/>
        <v>44658</v>
      </c>
      <c r="N6" s="54">
        <f t="shared" si="5"/>
        <v>44659</v>
      </c>
      <c r="O6" s="54">
        <f t="shared" si="5"/>
        <v>44660</v>
      </c>
      <c r="P6" s="56">
        <f t="shared" si="5"/>
        <v>44661</v>
      </c>
      <c r="Q6" s="54">
        <f t="shared" si="5"/>
        <v>44662</v>
      </c>
      <c r="R6" s="54">
        <f t="shared" si="5"/>
        <v>44663</v>
      </c>
      <c r="S6" s="54">
        <f t="shared" si="5"/>
        <v>44664</v>
      </c>
      <c r="T6" s="54">
        <f t="shared" si="5"/>
        <v>44665</v>
      </c>
      <c r="U6" s="54">
        <f t="shared" si="5"/>
        <v>44666</v>
      </c>
      <c r="V6" s="54">
        <f t="shared" si="5"/>
        <v>44667</v>
      </c>
      <c r="W6" s="56">
        <f t="shared" si="5"/>
        <v>44668</v>
      </c>
      <c r="X6" s="54">
        <f t="shared" si="5"/>
        <v>44669</v>
      </c>
      <c r="Y6" s="54">
        <f t="shared" si="5"/>
        <v>44670</v>
      </c>
      <c r="Z6" s="54">
        <f t="shared" si="5"/>
        <v>44671</v>
      </c>
      <c r="AA6" s="54">
        <f t="shared" si="5"/>
        <v>44672</v>
      </c>
      <c r="AB6" s="54">
        <f t="shared" si="5"/>
        <v>44673</v>
      </c>
      <c r="AC6" s="54">
        <f t="shared" si="5"/>
        <v>44674</v>
      </c>
      <c r="AD6" s="56">
        <f t="shared" si="5"/>
        <v>44675</v>
      </c>
      <c r="AE6" s="54">
        <f t="shared" si="5"/>
        <v>44676</v>
      </c>
      <c r="AF6" s="54">
        <f t="shared" si="5"/>
        <v>44677</v>
      </c>
      <c r="AG6" s="54">
        <f t="shared" si="5"/>
        <v>44678</v>
      </c>
      <c r="AH6" s="54">
        <f t="shared" si="5"/>
        <v>44679</v>
      </c>
      <c r="AI6" s="54">
        <f t="shared" si="5"/>
        <v>44680</v>
      </c>
      <c r="AJ6" s="54">
        <f t="shared" si="5"/>
        <v>44681</v>
      </c>
      <c r="AK6" s="56" t="str">
        <f>""</f>
        <v/>
      </c>
      <c r="AL6" s="54" t="str">
        <f>""</f>
        <v/>
      </c>
      <c r="AM6" s="54" t="str">
        <f>""</f>
        <v/>
      </c>
      <c r="AN6" s="54" t="str">
        <f>""</f>
        <v/>
      </c>
      <c r="AO6" s="54" t="str">
        <f>""</f>
        <v/>
      </c>
      <c r="AP6" s="54" t="str">
        <f>""</f>
        <v/>
      </c>
      <c r="AQ6" s="54" t="str">
        <f>""</f>
        <v/>
      </c>
    </row>
    <row r="7" spans="1:43" x14ac:dyDescent="0.4">
      <c r="A7" s="32" t="s">
        <v>38</v>
      </c>
      <c r="B7" s="54">
        <v>44682</v>
      </c>
      <c r="C7" s="54">
        <v>44683</v>
      </c>
      <c r="D7" s="54">
        <v>44684</v>
      </c>
      <c r="E7" s="54">
        <v>44685</v>
      </c>
      <c r="F7" s="54">
        <v>44686</v>
      </c>
      <c r="G7" s="54">
        <v>44687</v>
      </c>
      <c r="H7" s="55">
        <v>44688</v>
      </c>
      <c r="I7" s="56">
        <f t="shared" ref="I7:AF7" si="6">H7+1</f>
        <v>44689</v>
      </c>
      <c r="J7" s="54">
        <f t="shared" si="6"/>
        <v>44690</v>
      </c>
      <c r="K7" s="54">
        <f t="shared" si="6"/>
        <v>44691</v>
      </c>
      <c r="L7" s="54">
        <f t="shared" si="6"/>
        <v>44692</v>
      </c>
      <c r="M7" s="54">
        <f t="shared" si="6"/>
        <v>44693</v>
      </c>
      <c r="N7" s="54">
        <f t="shared" si="6"/>
        <v>44694</v>
      </c>
      <c r="O7" s="54">
        <f t="shared" si="6"/>
        <v>44695</v>
      </c>
      <c r="P7" s="56">
        <f t="shared" si="6"/>
        <v>44696</v>
      </c>
      <c r="Q7" s="54">
        <f t="shared" si="6"/>
        <v>44697</v>
      </c>
      <c r="R7" s="54">
        <f t="shared" si="6"/>
        <v>44698</v>
      </c>
      <c r="S7" s="54">
        <f t="shared" si="6"/>
        <v>44699</v>
      </c>
      <c r="T7" s="54">
        <f t="shared" si="6"/>
        <v>44700</v>
      </c>
      <c r="U7" s="54">
        <f t="shared" si="6"/>
        <v>44701</v>
      </c>
      <c r="V7" s="54">
        <f t="shared" si="6"/>
        <v>44702</v>
      </c>
      <c r="W7" s="56">
        <f t="shared" si="6"/>
        <v>44703</v>
      </c>
      <c r="X7" s="54">
        <f t="shared" si="6"/>
        <v>44704</v>
      </c>
      <c r="Y7" s="54">
        <f t="shared" si="6"/>
        <v>44705</v>
      </c>
      <c r="Z7" s="54">
        <f t="shared" si="6"/>
        <v>44706</v>
      </c>
      <c r="AA7" s="54">
        <f t="shared" si="6"/>
        <v>44707</v>
      </c>
      <c r="AB7" s="54">
        <f t="shared" si="6"/>
        <v>44708</v>
      </c>
      <c r="AC7" s="54">
        <f t="shared" si="6"/>
        <v>44709</v>
      </c>
      <c r="AD7" s="56">
        <f t="shared" si="6"/>
        <v>44710</v>
      </c>
      <c r="AE7" s="54">
        <f t="shared" si="6"/>
        <v>44711</v>
      </c>
      <c r="AF7" s="54">
        <f t="shared" si="6"/>
        <v>44712</v>
      </c>
      <c r="AG7" s="54" t="str">
        <f>""</f>
        <v/>
      </c>
      <c r="AH7" s="54" t="str">
        <f>""</f>
        <v/>
      </c>
      <c r="AI7" s="54" t="str">
        <f>""</f>
        <v/>
      </c>
      <c r="AJ7" s="54" t="str">
        <f>""</f>
        <v/>
      </c>
      <c r="AK7" s="56" t="str">
        <f>""</f>
        <v/>
      </c>
      <c r="AL7" s="54" t="str">
        <f>""</f>
        <v/>
      </c>
      <c r="AM7" s="54" t="str">
        <f>""</f>
        <v/>
      </c>
      <c r="AN7" s="54" t="str">
        <f>""</f>
        <v/>
      </c>
      <c r="AO7" s="54" t="str">
        <f>""</f>
        <v/>
      </c>
      <c r="AP7" s="54" t="str">
        <f>""</f>
        <v/>
      </c>
      <c r="AQ7" s="54" t="str">
        <f>""</f>
        <v/>
      </c>
    </row>
    <row r="8" spans="1:43" x14ac:dyDescent="0.4">
      <c r="A8" s="32" t="s">
        <v>39</v>
      </c>
      <c r="B8" s="54" t="str">
        <f>""</f>
        <v/>
      </c>
      <c r="C8" s="54" t="str">
        <f>""</f>
        <v/>
      </c>
      <c r="D8" s="54" t="str">
        <f>""</f>
        <v/>
      </c>
      <c r="E8" s="54">
        <v>44713</v>
      </c>
      <c r="F8" s="54">
        <v>44714</v>
      </c>
      <c r="G8" s="54">
        <v>44715</v>
      </c>
      <c r="H8" s="55">
        <v>44716</v>
      </c>
      <c r="I8" s="56">
        <f t="shared" ref="I8:AH8" si="7">H8+1</f>
        <v>44717</v>
      </c>
      <c r="J8" s="54">
        <f t="shared" si="7"/>
        <v>44718</v>
      </c>
      <c r="K8" s="54">
        <f t="shared" si="7"/>
        <v>44719</v>
      </c>
      <c r="L8" s="54">
        <f t="shared" si="7"/>
        <v>44720</v>
      </c>
      <c r="M8" s="54">
        <f t="shared" si="7"/>
        <v>44721</v>
      </c>
      <c r="N8" s="54">
        <f t="shared" si="7"/>
        <v>44722</v>
      </c>
      <c r="O8" s="54">
        <f t="shared" si="7"/>
        <v>44723</v>
      </c>
      <c r="P8" s="56">
        <f t="shared" si="7"/>
        <v>44724</v>
      </c>
      <c r="Q8" s="54">
        <f t="shared" si="7"/>
        <v>44725</v>
      </c>
      <c r="R8" s="54">
        <f t="shared" si="7"/>
        <v>44726</v>
      </c>
      <c r="S8" s="54">
        <f t="shared" si="7"/>
        <v>44727</v>
      </c>
      <c r="T8" s="54">
        <f t="shared" si="7"/>
        <v>44728</v>
      </c>
      <c r="U8" s="54">
        <f t="shared" si="7"/>
        <v>44729</v>
      </c>
      <c r="V8" s="54">
        <f t="shared" si="7"/>
        <v>44730</v>
      </c>
      <c r="W8" s="56">
        <f t="shared" si="7"/>
        <v>44731</v>
      </c>
      <c r="X8" s="54">
        <f t="shared" si="7"/>
        <v>44732</v>
      </c>
      <c r="Y8" s="54">
        <f t="shared" si="7"/>
        <v>44733</v>
      </c>
      <c r="Z8" s="54">
        <f t="shared" si="7"/>
        <v>44734</v>
      </c>
      <c r="AA8" s="54">
        <f t="shared" si="7"/>
        <v>44735</v>
      </c>
      <c r="AB8" s="54">
        <f t="shared" si="7"/>
        <v>44736</v>
      </c>
      <c r="AC8" s="54">
        <f t="shared" si="7"/>
        <v>44737</v>
      </c>
      <c r="AD8" s="56">
        <f t="shared" si="7"/>
        <v>44738</v>
      </c>
      <c r="AE8" s="54">
        <f t="shared" si="7"/>
        <v>44739</v>
      </c>
      <c r="AF8" s="54">
        <f t="shared" si="7"/>
        <v>44740</v>
      </c>
      <c r="AG8" s="54">
        <f t="shared" si="7"/>
        <v>44741</v>
      </c>
      <c r="AH8" s="54">
        <f t="shared" si="7"/>
        <v>44742</v>
      </c>
      <c r="AI8" s="54" t="str">
        <f>""</f>
        <v/>
      </c>
      <c r="AJ8" s="54" t="str">
        <f>""</f>
        <v/>
      </c>
      <c r="AK8" s="56" t="str">
        <f>""</f>
        <v/>
      </c>
      <c r="AL8" s="54" t="str">
        <f>""</f>
        <v/>
      </c>
      <c r="AM8" s="54" t="str">
        <f>""</f>
        <v/>
      </c>
      <c r="AN8" s="54" t="str">
        <f>""</f>
        <v/>
      </c>
      <c r="AO8" s="54" t="str">
        <f>""</f>
        <v/>
      </c>
      <c r="AP8" s="54" t="str">
        <f>""</f>
        <v/>
      </c>
      <c r="AQ8" s="54" t="str">
        <f>""</f>
        <v/>
      </c>
    </row>
    <row r="9" spans="1:43" x14ac:dyDescent="0.4">
      <c r="A9" s="32" t="s">
        <v>40</v>
      </c>
      <c r="B9" s="54" t="str">
        <f>""</f>
        <v/>
      </c>
      <c r="C9" s="54" t="str">
        <f>""</f>
        <v/>
      </c>
      <c r="D9" s="54" t="str">
        <f>""</f>
        <v/>
      </c>
      <c r="E9" s="54" t="str">
        <f>""</f>
        <v/>
      </c>
      <c r="F9" s="54" t="str">
        <f>""</f>
        <v/>
      </c>
      <c r="G9" s="54">
        <v>44743</v>
      </c>
      <c r="H9" s="55">
        <v>44744</v>
      </c>
      <c r="I9" s="56">
        <f t="shared" ref="I9:AK9" si="8">H9+1</f>
        <v>44745</v>
      </c>
      <c r="J9" s="54">
        <f t="shared" si="8"/>
        <v>44746</v>
      </c>
      <c r="K9" s="54">
        <f t="shared" si="8"/>
        <v>44747</v>
      </c>
      <c r="L9" s="54">
        <f t="shared" si="8"/>
        <v>44748</v>
      </c>
      <c r="M9" s="54">
        <f t="shared" si="8"/>
        <v>44749</v>
      </c>
      <c r="N9" s="54">
        <f t="shared" si="8"/>
        <v>44750</v>
      </c>
      <c r="O9" s="54">
        <f t="shared" si="8"/>
        <v>44751</v>
      </c>
      <c r="P9" s="56">
        <f t="shared" si="8"/>
        <v>44752</v>
      </c>
      <c r="Q9" s="54">
        <f t="shared" si="8"/>
        <v>44753</v>
      </c>
      <c r="R9" s="54">
        <f t="shared" si="8"/>
        <v>44754</v>
      </c>
      <c r="S9" s="54">
        <f t="shared" si="8"/>
        <v>44755</v>
      </c>
      <c r="T9" s="54">
        <f t="shared" si="8"/>
        <v>44756</v>
      </c>
      <c r="U9" s="54">
        <f t="shared" si="8"/>
        <v>44757</v>
      </c>
      <c r="V9" s="54">
        <f t="shared" si="8"/>
        <v>44758</v>
      </c>
      <c r="W9" s="56">
        <f t="shared" si="8"/>
        <v>44759</v>
      </c>
      <c r="X9" s="54">
        <f t="shared" si="8"/>
        <v>44760</v>
      </c>
      <c r="Y9" s="54">
        <f t="shared" si="8"/>
        <v>44761</v>
      </c>
      <c r="Z9" s="54">
        <f t="shared" si="8"/>
        <v>44762</v>
      </c>
      <c r="AA9" s="54">
        <f t="shared" si="8"/>
        <v>44763</v>
      </c>
      <c r="AB9" s="54">
        <f t="shared" si="8"/>
        <v>44764</v>
      </c>
      <c r="AC9" s="54">
        <f t="shared" si="8"/>
        <v>44765</v>
      </c>
      <c r="AD9" s="56">
        <f t="shared" si="8"/>
        <v>44766</v>
      </c>
      <c r="AE9" s="54">
        <f t="shared" si="8"/>
        <v>44767</v>
      </c>
      <c r="AF9" s="54">
        <f t="shared" si="8"/>
        <v>44768</v>
      </c>
      <c r="AG9" s="54">
        <f t="shared" si="8"/>
        <v>44769</v>
      </c>
      <c r="AH9" s="54">
        <f t="shared" si="8"/>
        <v>44770</v>
      </c>
      <c r="AI9" s="54">
        <f t="shared" si="8"/>
        <v>44771</v>
      </c>
      <c r="AJ9" s="54">
        <f t="shared" si="8"/>
        <v>44772</v>
      </c>
      <c r="AK9" s="56">
        <f t="shared" si="8"/>
        <v>44773</v>
      </c>
      <c r="AL9" s="54" t="str">
        <f>""</f>
        <v/>
      </c>
      <c r="AM9" s="54" t="str">
        <f>""</f>
        <v/>
      </c>
      <c r="AN9" s="54" t="str">
        <f>""</f>
        <v/>
      </c>
      <c r="AO9" s="54" t="str">
        <f>""</f>
        <v/>
      </c>
      <c r="AP9" s="54" t="str">
        <f>""</f>
        <v/>
      </c>
      <c r="AQ9" s="54" t="str">
        <f>""</f>
        <v/>
      </c>
    </row>
    <row r="10" spans="1:43" x14ac:dyDescent="0.4">
      <c r="A10" s="32" t="s">
        <v>41</v>
      </c>
      <c r="B10" s="54" t="str">
        <f>""</f>
        <v/>
      </c>
      <c r="C10" s="54">
        <v>44774</v>
      </c>
      <c r="D10" s="54">
        <v>44775</v>
      </c>
      <c r="E10" s="54">
        <v>44776</v>
      </c>
      <c r="F10" s="54">
        <v>44777</v>
      </c>
      <c r="G10" s="54">
        <v>44778</v>
      </c>
      <c r="H10" s="55">
        <v>44779</v>
      </c>
      <c r="I10" s="56">
        <f t="shared" ref="I10:AG10" si="9">H10+1</f>
        <v>44780</v>
      </c>
      <c r="J10" s="54">
        <f t="shared" si="9"/>
        <v>44781</v>
      </c>
      <c r="K10" s="54">
        <f t="shared" si="9"/>
        <v>44782</v>
      </c>
      <c r="L10" s="54">
        <f t="shared" si="9"/>
        <v>44783</v>
      </c>
      <c r="M10" s="54">
        <f t="shared" si="9"/>
        <v>44784</v>
      </c>
      <c r="N10" s="54">
        <f t="shared" si="9"/>
        <v>44785</v>
      </c>
      <c r="O10" s="54">
        <f t="shared" si="9"/>
        <v>44786</v>
      </c>
      <c r="P10" s="56">
        <f t="shared" si="9"/>
        <v>44787</v>
      </c>
      <c r="Q10" s="54">
        <f t="shared" si="9"/>
        <v>44788</v>
      </c>
      <c r="R10" s="54">
        <f t="shared" si="9"/>
        <v>44789</v>
      </c>
      <c r="S10" s="54">
        <f t="shared" si="9"/>
        <v>44790</v>
      </c>
      <c r="T10" s="54">
        <f t="shared" si="9"/>
        <v>44791</v>
      </c>
      <c r="U10" s="54">
        <f t="shared" si="9"/>
        <v>44792</v>
      </c>
      <c r="V10" s="54">
        <f t="shared" si="9"/>
        <v>44793</v>
      </c>
      <c r="W10" s="56">
        <f t="shared" si="9"/>
        <v>44794</v>
      </c>
      <c r="X10" s="54">
        <f t="shared" si="9"/>
        <v>44795</v>
      </c>
      <c r="Y10" s="54">
        <f t="shared" si="9"/>
        <v>44796</v>
      </c>
      <c r="Z10" s="54">
        <f t="shared" si="9"/>
        <v>44797</v>
      </c>
      <c r="AA10" s="54">
        <f t="shared" si="9"/>
        <v>44798</v>
      </c>
      <c r="AB10" s="54">
        <f t="shared" si="9"/>
        <v>44799</v>
      </c>
      <c r="AC10" s="54">
        <f t="shared" si="9"/>
        <v>44800</v>
      </c>
      <c r="AD10" s="56">
        <f t="shared" si="9"/>
        <v>44801</v>
      </c>
      <c r="AE10" s="54">
        <f t="shared" si="9"/>
        <v>44802</v>
      </c>
      <c r="AF10" s="54">
        <f t="shared" si="9"/>
        <v>44803</v>
      </c>
      <c r="AG10" s="54">
        <f t="shared" si="9"/>
        <v>44804</v>
      </c>
      <c r="AH10" s="54" t="str">
        <f>""</f>
        <v/>
      </c>
      <c r="AI10" s="54" t="str">
        <f>""</f>
        <v/>
      </c>
      <c r="AJ10" s="54" t="str">
        <f>""</f>
        <v/>
      </c>
      <c r="AK10" s="56" t="str">
        <f>""</f>
        <v/>
      </c>
      <c r="AL10" s="54" t="str">
        <f>""</f>
        <v/>
      </c>
      <c r="AM10" s="54" t="str">
        <f>""</f>
        <v/>
      </c>
      <c r="AN10" s="54" t="str">
        <f>""</f>
        <v/>
      </c>
      <c r="AO10" s="54" t="str">
        <f>""</f>
        <v/>
      </c>
      <c r="AP10" s="54" t="str">
        <f>""</f>
        <v/>
      </c>
      <c r="AQ10" s="54" t="str">
        <f>""</f>
        <v/>
      </c>
    </row>
    <row r="11" spans="1:43" x14ac:dyDescent="0.4">
      <c r="A11" s="32" t="s">
        <v>42</v>
      </c>
      <c r="B11" s="54" t="str">
        <f>""</f>
        <v/>
      </c>
      <c r="C11" s="54" t="str">
        <f>""</f>
        <v/>
      </c>
      <c r="D11" s="54" t="str">
        <f>""</f>
        <v/>
      </c>
      <c r="E11" s="54" t="str">
        <f>""</f>
        <v/>
      </c>
      <c r="F11" s="54">
        <v>44805</v>
      </c>
      <c r="G11" s="54">
        <v>44806</v>
      </c>
      <c r="H11" s="55">
        <v>44807</v>
      </c>
      <c r="I11" s="56">
        <f t="shared" ref="I11:AI11" si="10">H11+1</f>
        <v>44808</v>
      </c>
      <c r="J11" s="54">
        <f t="shared" si="10"/>
        <v>44809</v>
      </c>
      <c r="K11" s="54">
        <f t="shared" si="10"/>
        <v>44810</v>
      </c>
      <c r="L11" s="54">
        <f t="shared" si="10"/>
        <v>44811</v>
      </c>
      <c r="M11" s="54">
        <f t="shared" si="10"/>
        <v>44812</v>
      </c>
      <c r="N11" s="54">
        <f t="shared" si="10"/>
        <v>44813</v>
      </c>
      <c r="O11" s="54">
        <f t="shared" si="10"/>
        <v>44814</v>
      </c>
      <c r="P11" s="56">
        <f t="shared" si="10"/>
        <v>44815</v>
      </c>
      <c r="Q11" s="54">
        <f t="shared" si="10"/>
        <v>44816</v>
      </c>
      <c r="R11" s="54">
        <f t="shared" si="10"/>
        <v>44817</v>
      </c>
      <c r="S11" s="54">
        <f t="shared" si="10"/>
        <v>44818</v>
      </c>
      <c r="T11" s="54">
        <f t="shared" si="10"/>
        <v>44819</v>
      </c>
      <c r="U11" s="54">
        <f t="shared" si="10"/>
        <v>44820</v>
      </c>
      <c r="V11" s="54">
        <f t="shared" si="10"/>
        <v>44821</v>
      </c>
      <c r="W11" s="56">
        <f t="shared" si="10"/>
        <v>44822</v>
      </c>
      <c r="X11" s="54">
        <f t="shared" si="10"/>
        <v>44823</v>
      </c>
      <c r="Y11" s="54">
        <f t="shared" si="10"/>
        <v>44824</v>
      </c>
      <c r="Z11" s="54">
        <f t="shared" si="10"/>
        <v>44825</v>
      </c>
      <c r="AA11" s="54">
        <f t="shared" si="10"/>
        <v>44826</v>
      </c>
      <c r="AB11" s="54">
        <f t="shared" si="10"/>
        <v>44827</v>
      </c>
      <c r="AC11" s="54">
        <f t="shared" si="10"/>
        <v>44828</v>
      </c>
      <c r="AD11" s="56">
        <f t="shared" si="10"/>
        <v>44829</v>
      </c>
      <c r="AE11" s="54">
        <f t="shared" si="10"/>
        <v>44830</v>
      </c>
      <c r="AF11" s="54">
        <f t="shared" si="10"/>
        <v>44831</v>
      </c>
      <c r="AG11" s="54">
        <f t="shared" si="10"/>
        <v>44832</v>
      </c>
      <c r="AH11" s="54">
        <f t="shared" si="10"/>
        <v>44833</v>
      </c>
      <c r="AI11" s="54">
        <f t="shared" si="10"/>
        <v>44834</v>
      </c>
      <c r="AJ11" s="54" t="str">
        <f>""</f>
        <v/>
      </c>
      <c r="AK11" s="56" t="str">
        <f>""</f>
        <v/>
      </c>
      <c r="AL11" s="54" t="str">
        <f>""</f>
        <v/>
      </c>
      <c r="AM11" s="54" t="str">
        <f>""</f>
        <v/>
      </c>
      <c r="AN11" s="54" t="str">
        <f>""</f>
        <v/>
      </c>
      <c r="AO11" s="54" t="str">
        <f>""</f>
        <v/>
      </c>
      <c r="AP11" s="54" t="str">
        <f>""</f>
        <v/>
      </c>
      <c r="AQ11" s="54"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9"/>
  <sheetViews>
    <sheetView tabSelected="1" view="pageBreakPreview" zoomScale="55" zoomScaleNormal="55" zoomScaleSheetLayoutView="55" workbookViewId="0"/>
  </sheetViews>
  <sheetFormatPr defaultRowHeight="18.75" x14ac:dyDescent="0.4"/>
  <cols>
    <col min="1" max="1" width="38.75" style="41" customWidth="1"/>
    <col min="2" max="9" width="11.25" style="41" customWidth="1"/>
    <col min="10" max="10" width="15" style="41" customWidth="1"/>
    <col min="11" max="11" width="14.125" style="41" customWidth="1"/>
    <col min="12" max="13" width="15.875" style="41" customWidth="1"/>
    <col min="14" max="14" width="26.625" style="41" customWidth="1"/>
    <col min="15" max="15" width="10.125" style="41" customWidth="1"/>
    <col min="16" max="16" width="9" style="41" customWidth="1"/>
    <col min="17" max="16384" width="9" style="41"/>
  </cols>
  <sheetData>
    <row r="1" spans="1:16" ht="42" customHeight="1" x14ac:dyDescent="0.4">
      <c r="A1" s="36" t="s">
        <v>60</v>
      </c>
      <c r="B1" s="36"/>
      <c r="C1" s="108" t="s">
        <v>69</v>
      </c>
      <c r="D1" s="109"/>
      <c r="E1" s="109"/>
      <c r="F1" s="109"/>
      <c r="G1" s="109"/>
      <c r="H1" s="109"/>
      <c r="I1" s="109"/>
      <c r="J1" s="109"/>
      <c r="K1" s="125" t="s">
        <v>61</v>
      </c>
      <c r="L1" s="125"/>
      <c r="M1" s="50"/>
      <c r="N1" s="50"/>
      <c r="O1" s="49" t="s">
        <v>66</v>
      </c>
    </row>
    <row r="2" spans="1:16" ht="77.25" customHeight="1" x14ac:dyDescent="0.4">
      <c r="A2" s="161" t="s">
        <v>70</v>
      </c>
      <c r="B2" s="161"/>
      <c r="C2" s="161"/>
      <c r="D2" s="161"/>
      <c r="E2" s="161"/>
      <c r="F2" s="161"/>
      <c r="G2" s="161"/>
      <c r="H2" s="16"/>
      <c r="I2" s="16"/>
      <c r="J2" s="16"/>
      <c r="K2" s="125"/>
      <c r="L2" s="125"/>
      <c r="N2" s="48"/>
    </row>
    <row r="3" spans="1:16" ht="45" customHeight="1" x14ac:dyDescent="0.4">
      <c r="A3" s="16"/>
      <c r="B3" s="16"/>
      <c r="C3" s="16"/>
      <c r="D3" s="16"/>
      <c r="E3" s="16"/>
      <c r="F3" s="16"/>
      <c r="G3" s="16"/>
      <c r="H3" s="16"/>
      <c r="I3" s="16"/>
      <c r="J3" s="16"/>
      <c r="K3" s="16"/>
      <c r="L3" s="16"/>
      <c r="N3" s="17"/>
    </row>
    <row r="4" spans="1:16" ht="45" customHeight="1" x14ac:dyDescent="0.4">
      <c r="A4" s="16" t="s">
        <v>29</v>
      </c>
      <c r="B4" s="16"/>
      <c r="C4" s="16"/>
      <c r="D4" s="16"/>
      <c r="E4" s="16"/>
      <c r="F4" s="16"/>
      <c r="G4" s="16"/>
      <c r="H4" s="16"/>
      <c r="I4" s="16"/>
      <c r="J4" s="16"/>
      <c r="K4" s="16"/>
      <c r="L4" s="16"/>
      <c r="N4" s="17"/>
    </row>
    <row r="5" spans="1:16" ht="42" customHeight="1" x14ac:dyDescent="0.4">
      <c r="A5" s="66" t="s">
        <v>46</v>
      </c>
      <c r="B5" s="18"/>
      <c r="C5" s="18"/>
      <c r="D5" s="18"/>
      <c r="E5" s="18"/>
      <c r="F5" s="18"/>
      <c r="G5" s="18"/>
      <c r="H5" s="18"/>
      <c r="I5" s="18"/>
      <c r="J5" s="110" t="s">
        <v>7</v>
      </c>
      <c r="K5" s="112" t="s">
        <v>23</v>
      </c>
      <c r="L5" s="120" t="s">
        <v>49</v>
      </c>
      <c r="M5" s="116" t="s">
        <v>8</v>
      </c>
      <c r="N5" s="117"/>
    </row>
    <row r="6" spans="1:16" ht="42" customHeight="1" x14ac:dyDescent="0.4">
      <c r="A6" s="18"/>
      <c r="B6" s="18"/>
      <c r="C6" s="38" t="s">
        <v>1</v>
      </c>
      <c r="D6" s="38" t="s">
        <v>2</v>
      </c>
      <c r="E6" s="38" t="s">
        <v>3</v>
      </c>
      <c r="F6" s="38" t="s">
        <v>4</v>
      </c>
      <c r="G6" s="38" t="s">
        <v>5</v>
      </c>
      <c r="H6" s="38" t="s">
        <v>6</v>
      </c>
      <c r="I6" s="38" t="s">
        <v>0</v>
      </c>
      <c r="J6" s="111"/>
      <c r="K6" s="113"/>
      <c r="L6" s="121"/>
      <c r="M6" s="118"/>
      <c r="N6" s="119"/>
    </row>
    <row r="7" spans="1:16" ht="42" customHeight="1" x14ac:dyDescent="0.4">
      <c r="A7" s="18"/>
      <c r="B7" s="18"/>
      <c r="C7" s="46">
        <v>45173</v>
      </c>
      <c r="D7" s="46">
        <f t="shared" ref="D7:I7" si="0">C7+1</f>
        <v>45174</v>
      </c>
      <c r="E7" s="46">
        <f t="shared" si="0"/>
        <v>45175</v>
      </c>
      <c r="F7" s="46">
        <f t="shared" si="0"/>
        <v>45176</v>
      </c>
      <c r="G7" s="46">
        <f t="shared" si="0"/>
        <v>45177</v>
      </c>
      <c r="H7" s="91">
        <f t="shared" si="0"/>
        <v>45178</v>
      </c>
      <c r="I7" s="78">
        <f t="shared" si="0"/>
        <v>45179</v>
      </c>
      <c r="J7" s="122"/>
      <c r="K7" s="123"/>
      <c r="L7" s="124"/>
      <c r="M7" s="114"/>
      <c r="N7" s="115"/>
      <c r="O7" s="7"/>
    </row>
    <row r="8" spans="1:16" s="50" customFormat="1" ht="42" customHeight="1" x14ac:dyDescent="0.4">
      <c r="A8" s="106" t="s">
        <v>44</v>
      </c>
      <c r="B8" s="107"/>
      <c r="C8" s="47"/>
      <c r="D8" s="47"/>
      <c r="E8" s="47"/>
      <c r="F8" s="47"/>
      <c r="G8" s="47" t="s">
        <v>67</v>
      </c>
      <c r="H8" s="47" t="s">
        <v>67</v>
      </c>
      <c r="I8" s="47"/>
      <c r="J8" s="64"/>
      <c r="K8" s="58"/>
      <c r="M8" s="114"/>
      <c r="N8" s="115"/>
      <c r="O8" s="7"/>
    </row>
    <row r="9" spans="1:16" ht="42" customHeight="1" x14ac:dyDescent="0.4">
      <c r="A9" s="100" t="s">
        <v>28</v>
      </c>
      <c r="B9" s="101"/>
      <c r="C9" s="47"/>
      <c r="D9" s="47"/>
      <c r="E9" s="47"/>
      <c r="F9" s="47"/>
      <c r="G9" s="47"/>
      <c r="H9" s="47"/>
      <c r="I9" s="47"/>
      <c r="J9" s="60">
        <f>SUM(C9:I9)</f>
        <v>0</v>
      </c>
      <c r="K9" s="61" t="str">
        <f>IF(J9&lt;100,"100回未満",IF(J9&lt;100,"100回以上","100回以上"))</f>
        <v>100回未満</v>
      </c>
      <c r="L9" s="62" t="str">
        <f>IF(COUNTIF(C8:I8,"○")&gt;0,"実施","―")</f>
        <v>―</v>
      </c>
      <c r="M9" s="114"/>
      <c r="N9" s="115"/>
      <c r="O9" s="7" t="str">
        <f>IF(J9&lt;100,IF(OR(K9="100回以上",K9="150回以上"),"エラー。接種回数と回数区分が一致しません",""),IF(J9&lt;150,IF(OR(K9="100回未満",K9="150回以上"),"エラー。接種回数と回数区分が一致しません",""),IF(K9="100回未満","エラー。接種回数と回数区分が一致しません","")))</f>
        <v/>
      </c>
    </row>
    <row r="10" spans="1:16" ht="42" customHeight="1" x14ac:dyDescent="0.4">
      <c r="A10" s="102"/>
      <c r="B10" s="103"/>
      <c r="C10" s="46">
        <f>I7+1</f>
        <v>45180</v>
      </c>
      <c r="D10" s="46">
        <f>C10+1</f>
        <v>45181</v>
      </c>
      <c r="E10" s="46">
        <f t="shared" ref="E10:H25" si="1">D10+1</f>
        <v>45182</v>
      </c>
      <c r="F10" s="46">
        <f t="shared" si="1"/>
        <v>45183</v>
      </c>
      <c r="G10" s="46">
        <f t="shared" si="1"/>
        <v>45184</v>
      </c>
      <c r="H10" s="91">
        <f t="shared" si="1"/>
        <v>45185</v>
      </c>
      <c r="I10" s="79">
        <f>H10+1</f>
        <v>45186</v>
      </c>
      <c r="J10" s="122"/>
      <c r="K10" s="123"/>
      <c r="L10" s="124"/>
      <c r="M10" s="114"/>
      <c r="N10" s="115"/>
      <c r="O10" s="7"/>
    </row>
    <row r="11" spans="1:16" s="50" customFormat="1" ht="42" customHeight="1" x14ac:dyDescent="0.4">
      <c r="A11" s="106" t="s">
        <v>45</v>
      </c>
      <c r="B11" s="107"/>
      <c r="C11" s="47"/>
      <c r="D11" s="47"/>
      <c r="E11" s="47"/>
      <c r="F11" s="47"/>
      <c r="G11" s="47"/>
      <c r="H11" s="47"/>
      <c r="I11" s="47"/>
      <c r="J11" s="64"/>
      <c r="K11" s="58"/>
      <c r="M11" s="114"/>
      <c r="N11" s="115"/>
      <c r="O11" s="7"/>
    </row>
    <row r="12" spans="1:16" ht="42" customHeight="1" x14ac:dyDescent="0.4">
      <c r="A12" s="100" t="s">
        <v>28</v>
      </c>
      <c r="B12" s="101"/>
      <c r="C12" s="47"/>
      <c r="D12" s="47"/>
      <c r="E12" s="47"/>
      <c r="F12" s="47"/>
      <c r="G12" s="47"/>
      <c r="H12" s="47"/>
      <c r="I12" s="47"/>
      <c r="J12" s="60">
        <f>SUM(C12:I12)</f>
        <v>0</v>
      </c>
      <c r="K12" s="61" t="str">
        <f>IF(J12&lt;100,"100回未満",IF(J12&lt;100,"100回以上","100回以上"))</f>
        <v>100回未満</v>
      </c>
      <c r="L12" s="62" t="str">
        <f>IF(COUNTIF(C11:I11,"○")&gt;0,"実施","―")</f>
        <v>―</v>
      </c>
      <c r="M12" s="114"/>
      <c r="N12" s="115"/>
      <c r="O12" s="7" t="str">
        <f>IF(J12&lt;100,IF(OR(K12="100回以上",K12="150回以上"),"エラー。接種回数と回数区分が一致しません",""),IF(J12&lt;150,IF(OR(K12="100回未満",K12="150回以上"),"エラー。接種回数と回数区分が一致しません",""),IF(K12="100回未満","エラー。接種回数と回数区分が一致しません","")))</f>
        <v/>
      </c>
      <c r="P12" s="50"/>
    </row>
    <row r="13" spans="1:16" ht="42" customHeight="1" x14ac:dyDescent="0.4">
      <c r="A13" s="102"/>
      <c r="B13" s="103"/>
      <c r="C13" s="79">
        <f>I10+1</f>
        <v>45187</v>
      </c>
      <c r="D13" s="46">
        <f>C13+1</f>
        <v>45188</v>
      </c>
      <c r="E13" s="46">
        <f t="shared" si="1"/>
        <v>45189</v>
      </c>
      <c r="F13" s="46">
        <f t="shared" si="1"/>
        <v>45190</v>
      </c>
      <c r="G13" s="46">
        <f t="shared" si="1"/>
        <v>45191</v>
      </c>
      <c r="H13" s="78">
        <f t="shared" si="1"/>
        <v>45192</v>
      </c>
      <c r="I13" s="78">
        <f>H13+1</f>
        <v>45193</v>
      </c>
      <c r="J13" s="122"/>
      <c r="K13" s="123"/>
      <c r="L13" s="124"/>
      <c r="M13" s="114"/>
      <c r="N13" s="115"/>
      <c r="O13" s="7"/>
    </row>
    <row r="14" spans="1:16" s="50" customFormat="1" ht="42" customHeight="1" x14ac:dyDescent="0.4">
      <c r="A14" s="106" t="s">
        <v>45</v>
      </c>
      <c r="B14" s="107"/>
      <c r="C14" s="47"/>
      <c r="D14" s="47"/>
      <c r="E14" s="47"/>
      <c r="F14" s="47"/>
      <c r="G14" s="47"/>
      <c r="H14" s="47"/>
      <c r="I14" s="47"/>
      <c r="J14" s="64"/>
      <c r="K14" s="58"/>
      <c r="M14" s="114"/>
      <c r="N14" s="115"/>
      <c r="O14" s="7"/>
    </row>
    <row r="15" spans="1:16" ht="42" customHeight="1" x14ac:dyDescent="0.4">
      <c r="A15" s="100" t="s">
        <v>28</v>
      </c>
      <c r="B15" s="101"/>
      <c r="C15" s="47"/>
      <c r="D15" s="47"/>
      <c r="E15" s="47"/>
      <c r="F15" s="47"/>
      <c r="G15" s="47"/>
      <c r="H15" s="47"/>
      <c r="I15" s="47"/>
      <c r="J15" s="60">
        <f>SUM(C15:I15)</f>
        <v>0</v>
      </c>
      <c r="K15" s="61" t="str">
        <f>IF(J15&lt;100,"100回未満",IF(J15&lt;100,"100回以上","100回以上"))</f>
        <v>100回未満</v>
      </c>
      <c r="L15" s="62" t="str">
        <f>IF(COUNTIF(C14:I14,"○")&gt;0,"実施","―")</f>
        <v>―</v>
      </c>
      <c r="M15" s="114"/>
      <c r="N15" s="115"/>
      <c r="O15" s="7" t="str">
        <f>IF(J15&lt;100,IF(OR(K15="100回以上",K15="150回以上"),"エラー。接種回数と回数区分が一致しません",""),IF(J15&lt;150,IF(OR(K15="100回未満",K15="150回以上"),"エラー。接種回数と回数区分が一致しません",""),IF(K15="100回未満","エラー。接種回数と回数区分が一致しません","")))</f>
        <v/>
      </c>
      <c r="P15" s="50"/>
    </row>
    <row r="16" spans="1:16" ht="42" customHeight="1" x14ac:dyDescent="0.4">
      <c r="A16" s="102"/>
      <c r="B16" s="103"/>
      <c r="C16" s="46">
        <f>I13+1</f>
        <v>45194</v>
      </c>
      <c r="D16" s="46">
        <f>C16+1</f>
        <v>45195</v>
      </c>
      <c r="E16" s="46">
        <f t="shared" si="1"/>
        <v>45196</v>
      </c>
      <c r="F16" s="46">
        <f t="shared" si="1"/>
        <v>45197</v>
      </c>
      <c r="G16" s="46">
        <f t="shared" si="1"/>
        <v>45198</v>
      </c>
      <c r="H16" s="82">
        <f t="shared" si="1"/>
        <v>45199</v>
      </c>
      <c r="I16" s="78">
        <f>H16+1</f>
        <v>45200</v>
      </c>
      <c r="J16" s="122"/>
      <c r="K16" s="123"/>
      <c r="L16" s="124"/>
      <c r="M16" s="114"/>
      <c r="N16" s="115"/>
      <c r="O16" s="7"/>
    </row>
    <row r="17" spans="1:16" s="50" customFormat="1" ht="42" customHeight="1" x14ac:dyDescent="0.4">
      <c r="A17" s="106" t="s">
        <v>45</v>
      </c>
      <c r="B17" s="107"/>
      <c r="C17" s="47"/>
      <c r="D17" s="47"/>
      <c r="E17" s="47"/>
      <c r="F17" s="47"/>
      <c r="G17" s="47"/>
      <c r="H17" s="47"/>
      <c r="I17" s="47"/>
      <c r="J17" s="64"/>
      <c r="K17" s="58"/>
      <c r="M17" s="114"/>
      <c r="N17" s="115"/>
      <c r="O17" s="7"/>
    </row>
    <row r="18" spans="1:16" ht="42" customHeight="1" x14ac:dyDescent="0.4">
      <c r="A18" s="100" t="s">
        <v>28</v>
      </c>
      <c r="B18" s="101"/>
      <c r="C18" s="47"/>
      <c r="D18" s="47"/>
      <c r="E18" s="47"/>
      <c r="F18" s="47"/>
      <c r="G18" s="47"/>
      <c r="H18" s="47"/>
      <c r="I18" s="47"/>
      <c r="J18" s="60">
        <f>SUM(C18:I18)</f>
        <v>0</v>
      </c>
      <c r="K18" s="61" t="str">
        <f>IF(J18&lt;100,"100回未満",IF(J18&lt;100,"100回以上","100回以上"))</f>
        <v>100回未満</v>
      </c>
      <c r="L18" s="62" t="str">
        <f>IF(COUNTIF(C17:I17,"○")&gt;0,"実施","―")</f>
        <v>―</v>
      </c>
      <c r="M18" s="114"/>
      <c r="N18" s="115"/>
      <c r="O18" s="7" t="str">
        <f>IF(J18&lt;100,IF(OR(K18="100回以上",K18="150回以上"),"エラー。接種回数と回数区分が一致しません",""),IF(J18&lt;150,IF(OR(K18="100回未満",K18="150回以上"),"エラー。接種回数と回数区分が一致しません",""),IF(K18="100回未満","エラー。接種回数と回数区分が一致しません","")))</f>
        <v/>
      </c>
      <c r="P18" s="50"/>
    </row>
    <row r="19" spans="1:16" ht="42" customHeight="1" x14ac:dyDescent="0.4">
      <c r="A19" s="102"/>
      <c r="B19" s="103"/>
      <c r="C19" s="46">
        <f>I16+1</f>
        <v>45201</v>
      </c>
      <c r="D19" s="46">
        <f>C19+1</f>
        <v>45202</v>
      </c>
      <c r="E19" s="46">
        <f t="shared" si="1"/>
        <v>45203</v>
      </c>
      <c r="F19" s="46">
        <f t="shared" si="1"/>
        <v>45204</v>
      </c>
      <c r="G19" s="46">
        <f t="shared" si="1"/>
        <v>45205</v>
      </c>
      <c r="H19" s="82">
        <f t="shared" si="1"/>
        <v>45206</v>
      </c>
      <c r="I19" s="78">
        <f>H19+1</f>
        <v>45207</v>
      </c>
      <c r="J19" s="122"/>
      <c r="K19" s="123"/>
      <c r="L19" s="124"/>
      <c r="M19" s="114"/>
      <c r="N19" s="115"/>
      <c r="O19" s="7"/>
    </row>
    <row r="20" spans="1:16" s="50" customFormat="1" ht="42" customHeight="1" x14ac:dyDescent="0.4">
      <c r="A20" s="106" t="s">
        <v>45</v>
      </c>
      <c r="B20" s="107"/>
      <c r="C20" s="47"/>
      <c r="D20" s="47"/>
      <c r="E20" s="47"/>
      <c r="F20" s="47"/>
      <c r="G20" s="47"/>
      <c r="H20" s="47"/>
      <c r="I20" s="47"/>
      <c r="J20" s="64"/>
      <c r="K20" s="58"/>
      <c r="M20" s="114"/>
      <c r="N20" s="115"/>
      <c r="O20" s="7"/>
    </row>
    <row r="21" spans="1:16" ht="42" customHeight="1" x14ac:dyDescent="0.4">
      <c r="A21" s="100" t="s">
        <v>28</v>
      </c>
      <c r="B21" s="101"/>
      <c r="C21" s="47"/>
      <c r="D21" s="47"/>
      <c r="E21" s="47"/>
      <c r="F21" s="47"/>
      <c r="G21" s="47"/>
      <c r="H21" s="47"/>
      <c r="I21" s="47"/>
      <c r="J21" s="60">
        <f>SUM(C21:I21)</f>
        <v>0</v>
      </c>
      <c r="K21" s="61" t="str">
        <f>IF(J21&lt;100,"100回未満",IF(J21&lt;100,"100回以上","100回以上"))</f>
        <v>100回未満</v>
      </c>
      <c r="L21" s="62" t="str">
        <f>IF(COUNTIF(C20:I20,"○")&gt;0,"実施","―")</f>
        <v>―</v>
      </c>
      <c r="M21" s="114"/>
      <c r="N21" s="115"/>
      <c r="O21" s="7"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c r="P21" s="50"/>
    </row>
    <row r="22" spans="1:16" ht="42" customHeight="1" x14ac:dyDescent="0.4">
      <c r="A22" s="102"/>
      <c r="B22" s="103"/>
      <c r="C22" s="78">
        <f>I19+1</f>
        <v>45208</v>
      </c>
      <c r="D22" s="46">
        <f>C22+1</f>
        <v>45209</v>
      </c>
      <c r="E22" s="46">
        <f t="shared" si="1"/>
        <v>45210</v>
      </c>
      <c r="F22" s="46">
        <f t="shared" si="1"/>
        <v>45211</v>
      </c>
      <c r="G22" s="46">
        <f t="shared" si="1"/>
        <v>45212</v>
      </c>
      <c r="H22" s="82">
        <f t="shared" si="1"/>
        <v>45213</v>
      </c>
      <c r="I22" s="78">
        <f>H22+1</f>
        <v>45214</v>
      </c>
      <c r="J22" s="122"/>
      <c r="K22" s="123"/>
      <c r="L22" s="124"/>
      <c r="M22" s="114"/>
      <c r="N22" s="115"/>
      <c r="O22" s="7"/>
    </row>
    <row r="23" spans="1:16" s="50" customFormat="1" ht="42" customHeight="1" x14ac:dyDescent="0.4">
      <c r="A23" s="106" t="s">
        <v>45</v>
      </c>
      <c r="B23" s="107"/>
      <c r="C23" s="47"/>
      <c r="D23" s="47"/>
      <c r="E23" s="47"/>
      <c r="F23" s="47"/>
      <c r="G23" s="47"/>
      <c r="H23" s="47"/>
      <c r="I23" s="47"/>
      <c r="J23" s="64"/>
      <c r="K23" s="58"/>
      <c r="M23" s="114"/>
      <c r="N23" s="115"/>
      <c r="O23" s="7"/>
    </row>
    <row r="24" spans="1:16" ht="42" customHeight="1" x14ac:dyDescent="0.4">
      <c r="A24" s="100" t="s">
        <v>28</v>
      </c>
      <c r="B24" s="101"/>
      <c r="C24" s="47"/>
      <c r="D24" s="47"/>
      <c r="E24" s="47"/>
      <c r="F24" s="47"/>
      <c r="G24" s="47"/>
      <c r="H24" s="47"/>
      <c r="I24" s="47"/>
      <c r="J24" s="60">
        <f>SUM(C24:I24)</f>
        <v>0</v>
      </c>
      <c r="K24" s="61" t="str">
        <f>IF(J24&lt;100,"100回未満",IF(J24&lt;100,"100回以上","100回以上"))</f>
        <v>100回未満</v>
      </c>
      <c r="L24" s="62" t="str">
        <f>IF(COUNTIF(C23:I23,"○")&gt;0,"実施","―")</f>
        <v>―</v>
      </c>
      <c r="M24" s="114"/>
      <c r="N24" s="115"/>
      <c r="O24" s="7" t="str">
        <f>IF(J24&lt;100,IF(OR(K24="100回以上",K24="150回以上"),"エラー。接種回数と回数区分が一致しません",""),IF(J24&lt;150,IF(OR(K24="100回未満",K24="150回以上"),"エラー。接種回数と回数区分が一致しません",""),IF(K24="100回未満","エラー。接種回数と回数区分が一致しません","")))</f>
        <v/>
      </c>
      <c r="P24" s="50"/>
    </row>
    <row r="25" spans="1:16" ht="42" customHeight="1" x14ac:dyDescent="0.4">
      <c r="A25" s="102"/>
      <c r="B25" s="103"/>
      <c r="C25" s="46">
        <f>I22+1</f>
        <v>45215</v>
      </c>
      <c r="D25" s="46">
        <f>C25+1</f>
        <v>45216</v>
      </c>
      <c r="E25" s="46">
        <f t="shared" si="1"/>
        <v>45217</v>
      </c>
      <c r="F25" s="46">
        <f t="shared" si="1"/>
        <v>45218</v>
      </c>
      <c r="G25" s="46">
        <f t="shared" si="1"/>
        <v>45219</v>
      </c>
      <c r="H25" s="82">
        <f t="shared" si="1"/>
        <v>45220</v>
      </c>
      <c r="I25" s="78">
        <f>H25+1</f>
        <v>45221</v>
      </c>
      <c r="J25" s="122"/>
      <c r="K25" s="123"/>
      <c r="L25" s="124"/>
      <c r="M25" s="114"/>
      <c r="N25" s="115"/>
      <c r="O25" s="7"/>
    </row>
    <row r="26" spans="1:16" s="50" customFormat="1" ht="42" customHeight="1" x14ac:dyDescent="0.4">
      <c r="A26" s="106" t="s">
        <v>45</v>
      </c>
      <c r="B26" s="107"/>
      <c r="C26" s="47"/>
      <c r="D26" s="47"/>
      <c r="E26" s="47"/>
      <c r="F26" s="47"/>
      <c r="G26" s="47"/>
      <c r="H26" s="47"/>
      <c r="I26" s="47"/>
      <c r="J26" s="64"/>
      <c r="K26" s="58"/>
      <c r="M26" s="114"/>
      <c r="N26" s="115"/>
      <c r="O26" s="7"/>
    </row>
    <row r="27" spans="1:16" ht="42" customHeight="1" x14ac:dyDescent="0.4">
      <c r="A27" s="100" t="s">
        <v>28</v>
      </c>
      <c r="B27" s="101"/>
      <c r="C27" s="47"/>
      <c r="D27" s="47"/>
      <c r="E27" s="47"/>
      <c r="F27" s="47"/>
      <c r="G27" s="47"/>
      <c r="H27" s="47"/>
      <c r="I27" s="47"/>
      <c r="J27" s="60">
        <f>SUM(C27:I27)</f>
        <v>0</v>
      </c>
      <c r="K27" s="61" t="str">
        <f>IF(J27&lt;100,"100回未満",IF(J27&lt;100,"100回以上","100回以上"))</f>
        <v>100回未満</v>
      </c>
      <c r="L27" s="62" t="str">
        <f>IF(COUNTIF(C26:I26,"○")&gt;0,"実施","―")</f>
        <v>―</v>
      </c>
      <c r="M27" s="114"/>
      <c r="N27" s="115"/>
      <c r="O27" s="7" t="str">
        <f>IF(J27&lt;100,IF(OR(K27="100回以上",K27="150回以上"),"エラー。接種回数と回数区分が一致しません",""),IF(J27&lt;150,IF(OR(K27="100回未満",K27="150回以上"),"エラー。接種回数と回数区分が一致しません",""),IF(K27="100回未満","エラー。接種回数と回数区分が一致しません","")))</f>
        <v/>
      </c>
      <c r="P27" s="50"/>
    </row>
    <row r="28" spans="1:16" ht="42" customHeight="1" x14ac:dyDescent="0.4">
      <c r="A28" s="102"/>
      <c r="B28" s="103"/>
      <c r="C28" s="46">
        <f>I25+1</f>
        <v>45222</v>
      </c>
      <c r="D28" s="46">
        <f>C28+1</f>
        <v>45223</v>
      </c>
      <c r="E28" s="46">
        <f t="shared" ref="E28:F28" si="2">D28+1</f>
        <v>45224</v>
      </c>
      <c r="F28" s="46">
        <f t="shared" si="2"/>
        <v>45225</v>
      </c>
      <c r="G28" s="46">
        <f t="shared" ref="G28" si="3">F28+1</f>
        <v>45226</v>
      </c>
      <c r="H28" s="82">
        <f t="shared" ref="H28" si="4">G28+1</f>
        <v>45227</v>
      </c>
      <c r="I28" s="78">
        <f>H28+1</f>
        <v>45228</v>
      </c>
      <c r="J28" s="122"/>
      <c r="K28" s="123"/>
      <c r="L28" s="124"/>
      <c r="M28" s="114"/>
      <c r="N28" s="115"/>
      <c r="O28" s="7"/>
    </row>
    <row r="29" spans="1:16" s="50" customFormat="1" ht="42" customHeight="1" x14ac:dyDescent="0.4">
      <c r="A29" s="106" t="s">
        <v>45</v>
      </c>
      <c r="B29" s="107"/>
      <c r="C29" s="47"/>
      <c r="D29" s="47"/>
      <c r="E29" s="47"/>
      <c r="F29" s="47"/>
      <c r="G29" s="47"/>
      <c r="H29" s="47"/>
      <c r="I29" s="47"/>
      <c r="J29" s="64"/>
      <c r="K29" s="58"/>
      <c r="M29" s="114"/>
      <c r="N29" s="115"/>
      <c r="O29" s="7"/>
    </row>
    <row r="30" spans="1:16" ht="42" customHeight="1" x14ac:dyDescent="0.4">
      <c r="A30" s="100" t="s">
        <v>28</v>
      </c>
      <c r="B30" s="101"/>
      <c r="C30" s="83"/>
      <c r="D30" s="47"/>
      <c r="E30" s="83"/>
      <c r="F30" s="47"/>
      <c r="G30" s="83"/>
      <c r="H30" s="47"/>
      <c r="I30" s="47"/>
      <c r="J30" s="92">
        <f>SUM(C30:I30)</f>
        <v>0</v>
      </c>
      <c r="K30" s="93" t="str">
        <f>IF(J30&lt;100,"100回未満",IF(J30&lt;100,"100回以上","100回以上"))</f>
        <v>100回未満</v>
      </c>
      <c r="L30" s="94" t="str">
        <f>IF(COUNTIF(C29:I29,"○")&gt;0,"実施","―")</f>
        <v>―</v>
      </c>
      <c r="M30" s="114"/>
      <c r="N30" s="115"/>
      <c r="O30" s="7" t="str">
        <f>IF(J30&lt;100,IF(OR(K30="100回以上",K30="150回以上"),"エラー。接種回数と回数区分が一致しません",""),IF(J30&lt;150,IF(OR(K30="100回未満",K30="150回以上"),"エラー。接種回数と回数区分が一致しません",""),IF(K30="100回未満","エラー。接種回数と回数区分が一致しません","")))</f>
        <v/>
      </c>
      <c r="P30" s="50"/>
    </row>
    <row r="31" spans="1:16" s="50" customFormat="1" ht="42" customHeight="1" x14ac:dyDescent="0.4">
      <c r="A31" s="102"/>
      <c r="B31" s="103"/>
      <c r="C31" s="46">
        <f>I28+1</f>
        <v>45229</v>
      </c>
      <c r="D31" s="84">
        <f>C31+1</f>
        <v>45230</v>
      </c>
      <c r="E31" s="46">
        <f t="shared" ref="E31" si="5">D31+1</f>
        <v>45231</v>
      </c>
      <c r="F31" s="84">
        <f t="shared" ref="F31" si="6">E31+1</f>
        <v>45232</v>
      </c>
      <c r="G31" s="78">
        <f t="shared" ref="G31" si="7">F31+1</f>
        <v>45233</v>
      </c>
      <c r="H31" s="98">
        <f t="shared" ref="H31" si="8">G31+1</f>
        <v>45234</v>
      </c>
      <c r="I31" s="78">
        <f t="shared" ref="I31" si="9">H31+1</f>
        <v>45235</v>
      </c>
      <c r="J31" s="156"/>
      <c r="K31" s="157"/>
      <c r="L31" s="158"/>
      <c r="M31" s="114"/>
      <c r="N31" s="115"/>
      <c r="O31" s="7"/>
    </row>
    <row r="32" spans="1:16" s="50" customFormat="1" ht="42" customHeight="1" x14ac:dyDescent="0.4">
      <c r="A32" s="106" t="s">
        <v>45</v>
      </c>
      <c r="B32" s="107"/>
      <c r="C32" s="85" t="s">
        <v>67</v>
      </c>
      <c r="D32" s="47"/>
      <c r="E32" s="47"/>
      <c r="F32" s="47" t="s">
        <v>67</v>
      </c>
      <c r="G32" s="47"/>
      <c r="H32" s="47"/>
      <c r="I32" s="47" t="s">
        <v>67</v>
      </c>
      <c r="J32" s="87"/>
      <c r="K32" s="88"/>
      <c r="L32" s="95"/>
      <c r="M32" s="114"/>
      <c r="N32" s="115"/>
      <c r="O32" s="7"/>
    </row>
    <row r="33" spans="1:16" s="50" customFormat="1" ht="42" customHeight="1" x14ac:dyDescent="0.4">
      <c r="A33" s="100" t="s">
        <v>28</v>
      </c>
      <c r="B33" s="155"/>
      <c r="C33" s="47"/>
      <c r="D33" s="47"/>
      <c r="E33" s="47"/>
      <c r="F33" s="47"/>
      <c r="G33" s="47"/>
      <c r="H33" s="47"/>
      <c r="I33" s="47"/>
      <c r="J33" s="86">
        <f>SUM(C33:I33)</f>
        <v>0</v>
      </c>
      <c r="K33" s="97" t="str">
        <f>IF(J33&lt;100,"100回未満",IF(J33&lt;100,"100回以上","100回以上"))</f>
        <v>100回未満</v>
      </c>
      <c r="L33" s="96" t="str">
        <f>IF(COUNTIF(C32:I32,"○")&gt;0,"実施","―")</f>
        <v>―</v>
      </c>
      <c r="M33" s="114"/>
      <c r="N33" s="115"/>
      <c r="O33" s="7"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row>
    <row r="34" spans="1:16" ht="66.75" customHeight="1" x14ac:dyDescent="0.4">
      <c r="A34" s="43"/>
      <c r="B34" s="44"/>
      <c r="C34" s="44"/>
      <c r="D34" s="44"/>
      <c r="E34" s="44"/>
      <c r="F34" s="44"/>
      <c r="G34" s="44"/>
      <c r="H34" s="44"/>
      <c r="I34" s="44"/>
      <c r="J34" s="80"/>
      <c r="K34" s="44"/>
      <c r="L34" s="81"/>
      <c r="M34" s="45"/>
      <c r="N34" s="45"/>
      <c r="O34" s="7"/>
    </row>
    <row r="35" spans="1:16" ht="63.75" customHeight="1" x14ac:dyDescent="0.4">
      <c r="A35" s="18"/>
      <c r="B35" s="18"/>
      <c r="C35" s="18"/>
      <c r="E35" s="153" t="s">
        <v>33</v>
      </c>
      <c r="F35" s="153"/>
      <c r="G35" s="153"/>
      <c r="H35" s="153"/>
      <c r="I35" s="153"/>
      <c r="J35" s="126">
        <f>SUM(J9,J12,J15,J18,J21,J24,J27,J30,J33)</f>
        <v>0</v>
      </c>
      <c r="K35" s="127"/>
      <c r="L35" s="18"/>
      <c r="M35" s="18"/>
      <c r="N35" s="7"/>
    </row>
    <row r="36" spans="1:16" ht="63" customHeight="1" x14ac:dyDescent="0.4">
      <c r="A36" s="18"/>
      <c r="B36" s="18"/>
      <c r="C36" s="18"/>
      <c r="G36" s="20"/>
      <c r="H36" s="20"/>
      <c r="I36" s="20"/>
      <c r="J36" s="19"/>
      <c r="K36" s="18"/>
      <c r="L36" s="18"/>
      <c r="M36" s="18"/>
      <c r="N36" s="17"/>
    </row>
    <row r="37" spans="1:16" ht="32.25" customHeight="1" x14ac:dyDescent="0.4">
      <c r="A37" s="37" t="s">
        <v>32</v>
      </c>
      <c r="B37" s="37"/>
      <c r="C37" s="25"/>
      <c r="D37" s="25"/>
      <c r="E37" s="25"/>
      <c r="F37" s="25"/>
      <c r="G37" s="25"/>
      <c r="H37" s="25"/>
      <c r="I37" s="25"/>
      <c r="J37" s="25"/>
      <c r="K37" s="25"/>
      <c r="L37" s="25"/>
      <c r="N37" s="25"/>
    </row>
    <row r="38" spans="1:16" ht="19.5" customHeight="1" thickBot="1" x14ac:dyDescent="0.45">
      <c r="A38" s="37"/>
      <c r="B38" s="37"/>
      <c r="C38" s="25"/>
      <c r="D38" s="25"/>
      <c r="E38" s="25"/>
      <c r="F38" s="25"/>
      <c r="G38" s="25"/>
      <c r="H38" s="25"/>
      <c r="I38" s="25"/>
      <c r="J38" s="25"/>
      <c r="K38" s="25"/>
      <c r="L38" s="25"/>
      <c r="N38" s="25"/>
    </row>
    <row r="39" spans="1:16" ht="42" customHeight="1" thickBot="1" x14ac:dyDescent="0.45">
      <c r="A39" s="37" t="s">
        <v>64</v>
      </c>
      <c r="B39" s="37"/>
      <c r="C39" s="25"/>
      <c r="D39" s="25"/>
      <c r="E39" s="25"/>
      <c r="F39" s="25"/>
      <c r="G39" s="25"/>
      <c r="H39" s="25"/>
      <c r="I39" s="25"/>
      <c r="J39" s="25"/>
      <c r="K39" s="25"/>
      <c r="L39" s="25"/>
      <c r="N39" s="25"/>
      <c r="O39" s="99"/>
    </row>
    <row r="40" spans="1:16" s="50" customFormat="1" ht="15" customHeight="1" thickBot="1" x14ac:dyDescent="0.45">
      <c r="A40" s="37"/>
      <c r="B40" s="37"/>
      <c r="C40" s="25"/>
      <c r="D40" s="25"/>
      <c r="E40" s="25"/>
      <c r="F40" s="25"/>
      <c r="G40" s="25"/>
      <c r="H40" s="25"/>
      <c r="I40" s="25"/>
      <c r="J40" s="25"/>
      <c r="K40" s="25"/>
      <c r="L40" s="25"/>
      <c r="N40" s="25"/>
      <c r="O40" s="90"/>
      <c r="P40" s="7"/>
    </row>
    <row r="41" spans="1:16" s="50" customFormat="1" ht="42" customHeight="1" thickBot="1" x14ac:dyDescent="0.45">
      <c r="A41" s="37" t="s">
        <v>65</v>
      </c>
      <c r="B41" s="37"/>
      <c r="C41" s="25"/>
      <c r="D41" s="25"/>
      <c r="F41" s="37"/>
      <c r="N41" s="89"/>
      <c r="O41" s="99"/>
    </row>
    <row r="42" spans="1:16" ht="63" customHeight="1" x14ac:dyDescent="0.4">
      <c r="A42" s="15"/>
      <c r="B42" s="15"/>
      <c r="C42" s="31" t="s">
        <v>14</v>
      </c>
      <c r="I42" s="31"/>
      <c r="J42" s="35"/>
    </row>
    <row r="43" spans="1:16" ht="39.75" customHeight="1" x14ac:dyDescent="0.4">
      <c r="A43" s="15"/>
      <c r="B43" s="15"/>
      <c r="C43" s="152"/>
      <c r="D43" s="152"/>
      <c r="E43" s="152"/>
      <c r="F43" s="152"/>
      <c r="G43" s="152"/>
      <c r="H43" s="152"/>
      <c r="I43" s="152"/>
      <c r="J43" s="152"/>
      <c r="K43" s="152"/>
      <c r="L43" s="152"/>
      <c r="M43" s="152"/>
      <c r="N43" s="152"/>
    </row>
    <row r="44" spans="1:16" ht="83.25" customHeight="1" x14ac:dyDescent="0.4">
      <c r="A44" s="15"/>
      <c r="B44" s="15"/>
      <c r="C44" s="31"/>
      <c r="D44" s="154" t="str">
        <f>C1&amp;"     "</f>
        <v xml:space="preserve">○〇クリニック     </v>
      </c>
      <c r="E44" s="154"/>
      <c r="F44" s="154"/>
      <c r="G44" s="154"/>
      <c r="H44" s="154"/>
      <c r="I44" s="154"/>
      <c r="J44" s="154"/>
      <c r="K44" s="154"/>
      <c r="L44" s="154"/>
      <c r="M44" s="30" t="s">
        <v>27</v>
      </c>
    </row>
    <row r="45" spans="1:16" ht="35.25" x14ac:dyDescent="0.4">
      <c r="A45" s="26"/>
      <c r="B45" s="26"/>
      <c r="C45" s="26"/>
      <c r="D45" s="26"/>
      <c r="E45" s="26"/>
      <c r="F45" s="26"/>
      <c r="G45" s="26"/>
      <c r="H45" s="26"/>
      <c r="I45" s="26"/>
      <c r="J45" s="34"/>
      <c r="K45" s="34"/>
      <c r="L45" s="26"/>
      <c r="M45" s="26"/>
      <c r="O45" s="33" t="s">
        <v>59</v>
      </c>
    </row>
    <row r="46" spans="1:16" ht="46.5" customHeight="1" x14ac:dyDescent="0.4">
      <c r="A46" s="26"/>
      <c r="B46" s="26"/>
      <c r="C46" s="26"/>
      <c r="D46" s="26"/>
      <c r="E46" s="26"/>
      <c r="F46" s="26"/>
      <c r="G46" s="26"/>
      <c r="H46" s="26"/>
      <c r="I46" s="26"/>
      <c r="J46" s="34"/>
      <c r="K46" s="26"/>
      <c r="L46" s="139" t="s">
        <v>71</v>
      </c>
      <c r="M46" s="139"/>
      <c r="N46" s="139"/>
    </row>
    <row r="47" spans="1:16" ht="61.5" customHeight="1" x14ac:dyDescent="0.4">
      <c r="A47" s="14" t="s">
        <v>68</v>
      </c>
      <c r="B47" s="14"/>
      <c r="C47" s="39"/>
      <c r="D47" s="39"/>
      <c r="E47" s="39"/>
      <c r="F47" s="39"/>
      <c r="G47" s="39"/>
      <c r="H47" s="39"/>
      <c r="I47" s="39"/>
      <c r="J47" s="34"/>
      <c r="K47" s="26"/>
      <c r="L47" s="39"/>
      <c r="M47" s="39"/>
      <c r="N47" s="39"/>
    </row>
    <row r="48" spans="1:16" ht="31.5" customHeight="1" x14ac:dyDescent="0.4">
      <c r="A48" s="39"/>
      <c r="B48" s="39"/>
      <c r="C48" s="39"/>
      <c r="D48" s="39"/>
      <c r="E48" s="39"/>
      <c r="F48" s="39"/>
      <c r="G48" s="39"/>
      <c r="H48" s="39"/>
      <c r="I48" s="39"/>
      <c r="J48" s="39"/>
      <c r="K48" s="39"/>
      <c r="L48" s="39"/>
      <c r="M48" s="39"/>
      <c r="N48" s="39"/>
    </row>
    <row r="49" spans="1:15" ht="33.75" customHeight="1" x14ac:dyDescent="0.4">
      <c r="A49" s="39"/>
      <c r="B49" s="39"/>
      <c r="C49" s="39"/>
      <c r="D49" s="39"/>
      <c r="E49" s="39"/>
      <c r="F49" s="39"/>
      <c r="G49" s="39"/>
      <c r="H49" s="39"/>
      <c r="I49" s="42" t="s">
        <v>62</v>
      </c>
      <c r="J49" s="32"/>
      <c r="K49" s="42"/>
      <c r="L49" s="42" t="str">
        <f>C1</f>
        <v>○〇クリニック</v>
      </c>
      <c r="M49" s="42"/>
      <c r="N49" s="165" t="s">
        <v>74</v>
      </c>
      <c r="O49" s="1"/>
    </row>
    <row r="50" spans="1:15" ht="33.75" customHeight="1" x14ac:dyDescent="0.4">
      <c r="A50" s="39"/>
      <c r="B50" s="39"/>
      <c r="C50" s="39"/>
      <c r="D50" s="39"/>
      <c r="E50" s="39"/>
      <c r="F50" s="39"/>
      <c r="G50" s="39"/>
      <c r="H50" s="39"/>
      <c r="I50" s="42" t="s">
        <v>10</v>
      </c>
      <c r="J50" s="32"/>
      <c r="K50" s="42"/>
      <c r="L50" s="140"/>
      <c r="M50" s="140"/>
      <c r="N50" s="140"/>
      <c r="O50" s="1"/>
    </row>
    <row r="51" spans="1:15" ht="33.75" customHeight="1" x14ac:dyDescent="0.4">
      <c r="A51" s="39"/>
      <c r="B51" s="39"/>
      <c r="C51" s="39"/>
      <c r="D51" s="39"/>
      <c r="E51" s="39"/>
      <c r="F51" s="39"/>
      <c r="G51" s="39"/>
      <c r="H51" s="39"/>
      <c r="I51" s="42" t="s">
        <v>11</v>
      </c>
      <c r="J51" s="32"/>
      <c r="K51" s="42"/>
      <c r="L51" s="140"/>
      <c r="M51" s="140"/>
      <c r="N51" s="140"/>
      <c r="O51" s="1"/>
    </row>
    <row r="52" spans="1:15" ht="33.75" customHeight="1" x14ac:dyDescent="0.4">
      <c r="A52" s="39"/>
      <c r="B52" s="39"/>
      <c r="C52" s="39"/>
      <c r="D52" s="39"/>
      <c r="E52" s="39"/>
      <c r="F52" s="39"/>
      <c r="G52" s="39"/>
      <c r="H52" s="39"/>
      <c r="I52" s="39"/>
      <c r="J52" s="39"/>
      <c r="K52" s="39"/>
      <c r="L52" s="39"/>
      <c r="M52" s="39"/>
      <c r="N52" s="39"/>
    </row>
    <row r="53" spans="1:15" ht="31.5" customHeight="1" x14ac:dyDescent="0.4">
      <c r="A53" s="9"/>
      <c r="B53" s="9"/>
      <c r="C53" s="9"/>
      <c r="D53" s="9"/>
      <c r="E53" s="9"/>
      <c r="F53" s="9"/>
      <c r="G53" s="9"/>
      <c r="H53" s="9"/>
      <c r="I53" s="9"/>
      <c r="J53" s="9"/>
      <c r="K53" s="9"/>
      <c r="L53" s="9"/>
      <c r="M53" s="9"/>
      <c r="N53" s="9"/>
    </row>
    <row r="54" spans="1:15" ht="56.25" customHeight="1" x14ac:dyDescent="0.4">
      <c r="A54" s="141" t="s">
        <v>63</v>
      </c>
      <c r="B54" s="141"/>
      <c r="C54" s="141"/>
      <c r="D54" s="141"/>
      <c r="E54" s="141"/>
      <c r="F54" s="141"/>
      <c r="G54" s="141"/>
      <c r="H54" s="141"/>
      <c r="I54" s="141"/>
      <c r="J54" s="141"/>
      <c r="K54" s="141"/>
      <c r="L54" s="141"/>
      <c r="M54" s="141"/>
      <c r="N54" s="141"/>
      <c r="O54" s="8"/>
    </row>
    <row r="55" spans="1:15" ht="14.25" customHeight="1" x14ac:dyDescent="0.4">
      <c r="A55" s="9"/>
      <c r="B55" s="9"/>
      <c r="C55" s="9"/>
      <c r="D55" s="9"/>
      <c r="E55" s="9"/>
      <c r="F55" s="9"/>
      <c r="G55" s="9"/>
      <c r="H55" s="9"/>
      <c r="I55" s="9"/>
      <c r="J55" s="9"/>
      <c r="K55" s="9"/>
      <c r="L55" s="9"/>
      <c r="M55" s="9"/>
      <c r="N55" s="9"/>
    </row>
    <row r="56" spans="1:15" ht="14.25" customHeight="1" x14ac:dyDescent="0.4">
      <c r="A56" s="9"/>
      <c r="B56" s="9"/>
      <c r="C56" s="9"/>
      <c r="D56" s="9"/>
      <c r="E56" s="9"/>
      <c r="F56" s="9"/>
      <c r="G56" s="9"/>
      <c r="H56" s="9"/>
      <c r="I56" s="9"/>
      <c r="J56" s="9"/>
      <c r="K56" s="9"/>
      <c r="L56" s="9"/>
      <c r="M56" s="9"/>
      <c r="N56" s="9"/>
    </row>
    <row r="57" spans="1:15" ht="14.25" customHeight="1" x14ac:dyDescent="0.4">
      <c r="A57" s="9"/>
      <c r="B57" s="9"/>
      <c r="C57" s="9"/>
      <c r="D57" s="9"/>
      <c r="E57" s="9"/>
      <c r="F57" s="9"/>
      <c r="G57" s="9"/>
      <c r="H57" s="9"/>
      <c r="I57" s="9"/>
      <c r="J57" s="9"/>
      <c r="K57" s="9"/>
      <c r="L57" s="9"/>
      <c r="M57" s="9"/>
      <c r="N57" s="9"/>
    </row>
    <row r="58" spans="1:15" ht="75" customHeight="1" x14ac:dyDescent="0.4">
      <c r="A58" s="142" t="s">
        <v>72</v>
      </c>
      <c r="B58" s="142"/>
      <c r="C58" s="142"/>
      <c r="D58" s="142"/>
      <c r="E58" s="142"/>
      <c r="F58" s="142"/>
      <c r="G58" s="142"/>
      <c r="H58" s="142"/>
      <c r="I58" s="142"/>
      <c r="J58" s="142"/>
      <c r="K58" s="142"/>
      <c r="L58" s="142"/>
      <c r="M58" s="142"/>
      <c r="N58" s="142"/>
      <c r="O58" s="6"/>
    </row>
    <row r="59" spans="1:15" x14ac:dyDescent="0.4">
      <c r="C59" s="5"/>
      <c r="D59" s="5"/>
      <c r="E59" s="5"/>
      <c r="F59" s="5"/>
      <c r="G59" s="5"/>
      <c r="H59" s="5"/>
      <c r="I59" s="5"/>
    </row>
    <row r="60" spans="1:15" x14ac:dyDescent="0.4">
      <c r="C60" s="2"/>
      <c r="D60" s="1"/>
      <c r="E60" s="1"/>
      <c r="F60" s="3"/>
      <c r="G60" s="3"/>
      <c r="H60" s="4"/>
      <c r="I60" s="4"/>
    </row>
    <row r="61" spans="1:15" ht="45.75" x14ac:dyDescent="0.9">
      <c r="C61" s="10" t="s">
        <v>12</v>
      </c>
      <c r="D61" s="11"/>
      <c r="E61" s="11"/>
      <c r="F61" s="138">
        <f>SUM(F81,J81,N81)</f>
        <v>0</v>
      </c>
      <c r="G61" s="138"/>
      <c r="H61" s="138"/>
      <c r="I61" s="138"/>
      <c r="J61" s="138"/>
      <c r="K61" s="11"/>
      <c r="L61" s="7"/>
      <c r="M61" s="7"/>
    </row>
    <row r="63" spans="1:15" ht="36.75" customHeight="1" x14ac:dyDescent="0.4"/>
    <row r="64" spans="1:15" ht="35.25" x14ac:dyDescent="0.4">
      <c r="A64" s="26" t="s">
        <v>13</v>
      </c>
      <c r="B64" s="26"/>
      <c r="C64" s="26"/>
      <c r="D64" s="26"/>
      <c r="E64" s="26"/>
      <c r="F64" s="26"/>
      <c r="G64" s="26"/>
      <c r="H64" s="26"/>
      <c r="I64" s="26"/>
      <c r="J64" s="26"/>
      <c r="K64" s="26"/>
      <c r="L64" s="26"/>
      <c r="M64" s="26"/>
      <c r="N64" s="26"/>
    </row>
    <row r="65" spans="1:16" ht="15" customHeight="1" x14ac:dyDescent="0.4">
      <c r="A65" s="26"/>
      <c r="B65" s="26"/>
      <c r="C65" s="26"/>
      <c r="D65" s="26"/>
      <c r="E65" s="26"/>
      <c r="F65" s="26"/>
      <c r="G65" s="26"/>
      <c r="H65" s="26"/>
      <c r="I65" s="26"/>
      <c r="J65" s="26"/>
      <c r="K65" s="26"/>
      <c r="L65" s="26"/>
      <c r="M65" s="26"/>
      <c r="N65" s="39"/>
    </row>
    <row r="66" spans="1:16" ht="35.25" x14ac:dyDescent="0.4">
      <c r="A66" s="57" t="s">
        <v>73</v>
      </c>
      <c r="B66" s="39"/>
      <c r="C66" s="39"/>
      <c r="D66" s="39"/>
      <c r="E66" s="39"/>
      <c r="F66" s="26"/>
      <c r="G66" s="26"/>
      <c r="H66" s="26"/>
      <c r="I66" s="26"/>
      <c r="J66" s="26"/>
      <c r="K66" s="26"/>
      <c r="L66" s="26"/>
      <c r="M66" s="26"/>
      <c r="N66" s="39"/>
    </row>
    <row r="67" spans="1:16" ht="38.25" x14ac:dyDescent="0.4">
      <c r="A67" s="65" t="s">
        <v>48</v>
      </c>
      <c r="B67" s="39"/>
      <c r="C67" s="39"/>
      <c r="D67" s="39"/>
      <c r="E67" s="39"/>
      <c r="F67" s="26"/>
      <c r="G67" s="28">
        <f>COUNTIFS(K7:K33,"100回以上",L7:L33,"実施")</f>
        <v>0</v>
      </c>
      <c r="H67" s="39" t="s">
        <v>31</v>
      </c>
      <c r="J67" s="39"/>
      <c r="K67" s="39"/>
      <c r="L67" s="39"/>
      <c r="M67" s="39"/>
      <c r="N67" s="39"/>
    </row>
    <row r="68" spans="1:16" s="50" customFormat="1" ht="35.25" x14ac:dyDescent="0.4">
      <c r="A68" s="67" t="s">
        <v>47</v>
      </c>
      <c r="B68" s="65"/>
      <c r="C68" s="65"/>
      <c r="D68" s="65"/>
      <c r="E68" s="65"/>
      <c r="F68" s="26"/>
      <c r="G68" s="63"/>
      <c r="H68" s="65"/>
      <c r="J68" s="65"/>
      <c r="K68" s="65"/>
      <c r="L68" s="65"/>
      <c r="M68" s="65"/>
      <c r="N68" s="65"/>
    </row>
    <row r="69" spans="1:16" ht="30" customHeight="1" x14ac:dyDescent="0.4">
      <c r="A69" s="26"/>
      <c r="B69" s="26"/>
      <c r="C69" s="26"/>
      <c r="D69" s="26"/>
      <c r="E69" s="26"/>
      <c r="F69" s="26"/>
      <c r="G69" s="26"/>
      <c r="H69" s="26"/>
      <c r="I69" s="26"/>
      <c r="J69" s="26"/>
      <c r="K69" s="26"/>
      <c r="L69" s="26"/>
      <c r="M69" s="26"/>
      <c r="N69" s="26"/>
      <c r="P69" s="12"/>
    </row>
    <row r="70" spans="1:16" ht="30.75" customHeight="1" x14ac:dyDescent="0.4">
      <c r="A70" s="25"/>
      <c r="B70" s="25"/>
      <c r="C70" s="163" t="s">
        <v>9</v>
      </c>
      <c r="D70" s="163"/>
      <c r="E70" s="163"/>
      <c r="F70" s="163"/>
      <c r="G70" s="163"/>
      <c r="H70" s="163"/>
      <c r="I70" s="163"/>
      <c r="J70" s="160" t="s">
        <v>26</v>
      </c>
      <c r="K70" s="160"/>
      <c r="L70" s="160"/>
      <c r="M70" s="160"/>
      <c r="N70" s="160"/>
      <c r="P70" s="13"/>
    </row>
    <row r="71" spans="1:16" ht="38.25" customHeight="1" x14ac:dyDescent="0.4">
      <c r="A71" s="25"/>
      <c r="B71" s="25"/>
      <c r="C71" s="150" t="s">
        <v>25</v>
      </c>
      <c r="D71" s="150"/>
      <c r="E71" s="150"/>
      <c r="F71" s="150"/>
      <c r="G71" s="150"/>
      <c r="H71" s="150"/>
      <c r="I71" s="150"/>
      <c r="J71" s="150" t="s">
        <v>30</v>
      </c>
      <c r="K71" s="150"/>
      <c r="L71" s="150"/>
      <c r="M71" s="150"/>
      <c r="N71" s="150"/>
      <c r="P71" s="13"/>
    </row>
    <row r="72" spans="1:16" ht="35.25" x14ac:dyDescent="0.4">
      <c r="A72" s="59">
        <v>45173</v>
      </c>
      <c r="B72" s="27"/>
      <c r="C72" s="128">
        <f>J9</f>
        <v>0</v>
      </c>
      <c r="D72" s="128"/>
      <c r="E72" s="128"/>
      <c r="F72" s="128"/>
      <c r="G72" s="128"/>
      <c r="H72" s="128"/>
      <c r="I72" s="128"/>
      <c r="J72" s="149">
        <f>IF(AND($G$67&gt;=4,K9="100回以上",L9="実施"),C72*2000,0)</f>
        <v>0</v>
      </c>
      <c r="K72" s="149"/>
      <c r="L72" s="149"/>
      <c r="M72" s="149"/>
      <c r="N72" s="149"/>
    </row>
    <row r="73" spans="1:16" ht="35.25" x14ac:dyDescent="0.4">
      <c r="A73" s="59">
        <f>A72+7</f>
        <v>45180</v>
      </c>
      <c r="B73" s="27"/>
      <c r="C73" s="128">
        <f>J12</f>
        <v>0</v>
      </c>
      <c r="D73" s="128"/>
      <c r="E73" s="128"/>
      <c r="F73" s="128"/>
      <c r="G73" s="128"/>
      <c r="H73" s="128"/>
      <c r="I73" s="128"/>
      <c r="J73" s="149">
        <f>IF(AND($G$67&gt;=4,K12="100回以上",L12="実施"),C73*2000,0)</f>
        <v>0</v>
      </c>
      <c r="K73" s="149"/>
      <c r="L73" s="149"/>
      <c r="M73" s="149"/>
      <c r="N73" s="149"/>
    </row>
    <row r="74" spans="1:16" ht="35.25" x14ac:dyDescent="0.4">
      <c r="A74" s="59">
        <f t="shared" ref="A74:A80" si="10">A73+7</f>
        <v>45187</v>
      </c>
      <c r="B74" s="27"/>
      <c r="C74" s="128">
        <f>J15</f>
        <v>0</v>
      </c>
      <c r="D74" s="128"/>
      <c r="E74" s="128"/>
      <c r="F74" s="128"/>
      <c r="G74" s="128"/>
      <c r="H74" s="128"/>
      <c r="I74" s="128"/>
      <c r="J74" s="149">
        <f>IF(AND($G$67&gt;=4,K15="100回以上",L15="実施"),C74*2000,0)</f>
        <v>0</v>
      </c>
      <c r="K74" s="149"/>
      <c r="L74" s="149"/>
      <c r="M74" s="149"/>
      <c r="N74" s="149"/>
    </row>
    <row r="75" spans="1:16" ht="35.25" x14ac:dyDescent="0.4">
      <c r="A75" s="59">
        <f t="shared" si="10"/>
        <v>45194</v>
      </c>
      <c r="B75" s="27"/>
      <c r="C75" s="128">
        <f>J18</f>
        <v>0</v>
      </c>
      <c r="D75" s="128"/>
      <c r="E75" s="128"/>
      <c r="F75" s="128"/>
      <c r="G75" s="128"/>
      <c r="H75" s="128"/>
      <c r="I75" s="128"/>
      <c r="J75" s="149">
        <f>IF(AND($G$67&gt;=4,K18="100回以上",L18="実施"),C75*2000,0)</f>
        <v>0</v>
      </c>
      <c r="K75" s="149"/>
      <c r="L75" s="149"/>
      <c r="M75" s="149"/>
      <c r="N75" s="149"/>
    </row>
    <row r="76" spans="1:16" ht="35.25" x14ac:dyDescent="0.4">
      <c r="A76" s="59">
        <f t="shared" si="10"/>
        <v>45201</v>
      </c>
      <c r="B76" s="27"/>
      <c r="C76" s="128">
        <f>J21</f>
        <v>0</v>
      </c>
      <c r="D76" s="128"/>
      <c r="E76" s="128"/>
      <c r="F76" s="128"/>
      <c r="G76" s="128"/>
      <c r="H76" s="128"/>
      <c r="I76" s="128"/>
      <c r="J76" s="149">
        <f>IF(AND($G$67&gt;=4,K21="100回以上",L21="実施"),C76*2000,0)</f>
        <v>0</v>
      </c>
      <c r="K76" s="149"/>
      <c r="L76" s="149"/>
      <c r="M76" s="149"/>
      <c r="N76" s="149"/>
    </row>
    <row r="77" spans="1:16" ht="35.25" x14ac:dyDescent="0.4">
      <c r="A77" s="59">
        <f t="shared" si="10"/>
        <v>45208</v>
      </c>
      <c r="B77" s="27"/>
      <c r="C77" s="128">
        <f>J24</f>
        <v>0</v>
      </c>
      <c r="D77" s="128"/>
      <c r="E77" s="128"/>
      <c r="F77" s="128"/>
      <c r="G77" s="128"/>
      <c r="H77" s="128"/>
      <c r="I77" s="128"/>
      <c r="J77" s="149">
        <f>IF(AND($G$67&gt;=4,K24="100回以上",L24="実施"),C77*2000,0)</f>
        <v>0</v>
      </c>
      <c r="K77" s="149"/>
      <c r="L77" s="149"/>
      <c r="M77" s="149"/>
      <c r="N77" s="149"/>
    </row>
    <row r="78" spans="1:16" ht="35.25" x14ac:dyDescent="0.4">
      <c r="A78" s="59">
        <f t="shared" si="10"/>
        <v>45215</v>
      </c>
      <c r="B78" s="27"/>
      <c r="C78" s="128">
        <f>J27</f>
        <v>0</v>
      </c>
      <c r="D78" s="128"/>
      <c r="E78" s="128"/>
      <c r="F78" s="128"/>
      <c r="G78" s="128"/>
      <c r="H78" s="128"/>
      <c r="I78" s="128"/>
      <c r="J78" s="149">
        <f>IF(AND($G$67&gt;=4,K27="100回以上",L27="実施"),C78*2000,0)</f>
        <v>0</v>
      </c>
      <c r="K78" s="149"/>
      <c r="L78" s="149"/>
      <c r="M78" s="149"/>
      <c r="N78" s="149"/>
    </row>
    <row r="79" spans="1:16" ht="35.25" x14ac:dyDescent="0.4">
      <c r="A79" s="59">
        <f t="shared" si="10"/>
        <v>45222</v>
      </c>
      <c r="B79" s="27"/>
      <c r="C79" s="128">
        <f>J30</f>
        <v>0</v>
      </c>
      <c r="D79" s="128"/>
      <c r="E79" s="128"/>
      <c r="F79" s="128"/>
      <c r="G79" s="128"/>
      <c r="H79" s="128"/>
      <c r="I79" s="128"/>
      <c r="J79" s="149">
        <f>IF(AND($G$67&gt;=4,K30="100回以上",L30="実施"),C79*2000,0)</f>
        <v>0</v>
      </c>
      <c r="K79" s="149"/>
      <c r="L79" s="149"/>
      <c r="M79" s="149"/>
      <c r="N79" s="149"/>
    </row>
    <row r="80" spans="1:16" s="50" customFormat="1" ht="36" thickBot="1" x14ac:dyDescent="0.45">
      <c r="A80" s="59">
        <f t="shared" si="10"/>
        <v>45229</v>
      </c>
      <c r="B80" s="27"/>
      <c r="C80" s="128">
        <f>J33</f>
        <v>0</v>
      </c>
      <c r="D80" s="128"/>
      <c r="E80" s="128"/>
      <c r="F80" s="128"/>
      <c r="G80" s="128"/>
      <c r="H80" s="128"/>
      <c r="I80" s="128"/>
      <c r="J80" s="164">
        <f>IF(AND($G$67&gt;=4,K33="100回以上",L33="実施"),C80*2000,0)</f>
        <v>0</v>
      </c>
      <c r="K80" s="164"/>
      <c r="L80" s="164"/>
      <c r="M80" s="164"/>
      <c r="N80" s="164"/>
    </row>
    <row r="81" spans="1:15" ht="36" thickTop="1" x14ac:dyDescent="0.4">
      <c r="A81" s="29" t="s">
        <v>24</v>
      </c>
      <c r="B81" s="29"/>
      <c r="C81" s="29"/>
      <c r="D81" s="159">
        <f>SUM(C72:C80)</f>
        <v>0</v>
      </c>
      <c r="E81" s="159"/>
      <c r="F81" s="159"/>
      <c r="G81" s="159"/>
      <c r="H81" s="159"/>
      <c r="I81" s="159"/>
      <c r="J81" s="162">
        <f>SUM(J72:L80)</f>
        <v>0</v>
      </c>
      <c r="K81" s="162"/>
      <c r="L81" s="162"/>
      <c r="M81" s="162"/>
      <c r="N81" s="162"/>
    </row>
    <row r="82" spans="1:15" ht="45" customHeight="1" x14ac:dyDescent="0.4">
      <c r="A82" s="67" t="s">
        <v>57</v>
      </c>
      <c r="B82" s="39"/>
      <c r="C82" s="39"/>
      <c r="D82" s="68"/>
      <c r="E82" s="68"/>
      <c r="F82" s="151"/>
      <c r="G82" s="151"/>
      <c r="H82" s="151"/>
      <c r="I82" s="151"/>
      <c r="J82" s="143">
        <f>SUMIF(J72:J80,"&gt;0",C72:C80)</f>
        <v>0</v>
      </c>
      <c r="K82" s="143"/>
      <c r="L82" s="143"/>
      <c r="M82" s="143"/>
      <c r="N82" s="143"/>
    </row>
    <row r="83" spans="1:15" s="50" customFormat="1" ht="33.75" customHeight="1" x14ac:dyDescent="0.4">
      <c r="A83" s="67"/>
      <c r="B83" s="68"/>
      <c r="C83" s="68"/>
      <c r="D83" s="68"/>
      <c r="E83" s="68"/>
      <c r="F83" s="77"/>
      <c r="G83" s="77"/>
      <c r="H83" s="77"/>
      <c r="I83" s="77"/>
      <c r="J83" s="77"/>
      <c r="K83" s="77"/>
      <c r="L83" s="77"/>
      <c r="M83" s="75"/>
      <c r="N83" s="76"/>
    </row>
    <row r="84" spans="1:15" s="50" customFormat="1" ht="35.25" x14ac:dyDescent="0.4">
      <c r="A84" s="147" t="s">
        <v>58</v>
      </c>
      <c r="B84" s="26"/>
      <c r="C84" s="148"/>
      <c r="D84" s="148"/>
      <c r="E84" s="148"/>
      <c r="F84" s="148"/>
      <c r="G84" s="148"/>
      <c r="H84" s="148"/>
      <c r="I84" s="148"/>
      <c r="J84" s="148"/>
      <c r="K84" s="148"/>
      <c r="L84" s="148"/>
      <c r="M84" s="148"/>
      <c r="N84" s="69"/>
    </row>
    <row r="85" spans="1:15" s="50" customFormat="1" ht="35.25" x14ac:dyDescent="0.4">
      <c r="A85" s="147"/>
      <c r="B85" s="26"/>
      <c r="C85" s="105" t="s">
        <v>50</v>
      </c>
      <c r="D85" s="105"/>
      <c r="E85" s="104"/>
      <c r="F85" s="104"/>
      <c r="G85" s="104"/>
      <c r="H85" s="104"/>
      <c r="I85" s="104"/>
      <c r="J85" s="104"/>
      <c r="K85" s="104"/>
      <c r="L85" s="104"/>
      <c r="M85" s="104"/>
    </row>
    <row r="86" spans="1:15" s="50" customFormat="1" ht="35.25" x14ac:dyDescent="0.4">
      <c r="A86" s="26"/>
      <c r="B86" s="26"/>
      <c r="C86" s="105" t="s">
        <v>51</v>
      </c>
      <c r="D86" s="105"/>
      <c r="E86" s="104"/>
      <c r="F86" s="104"/>
      <c r="G86" s="104"/>
      <c r="H86" s="104"/>
      <c r="I86" s="104"/>
      <c r="J86" s="104"/>
      <c r="K86" s="104"/>
      <c r="L86" s="104"/>
      <c r="M86" s="104"/>
    </row>
    <row r="87" spans="1:15" s="50" customFormat="1" ht="35.25" x14ac:dyDescent="0.4">
      <c r="A87" s="26"/>
      <c r="B87" s="26"/>
      <c r="C87" s="105" t="s">
        <v>52</v>
      </c>
      <c r="D87" s="105"/>
      <c r="E87" s="104"/>
      <c r="F87" s="104"/>
      <c r="G87" s="104"/>
      <c r="H87" s="104"/>
      <c r="I87" s="104"/>
      <c r="J87" s="104"/>
      <c r="K87" s="104"/>
      <c r="L87" s="104"/>
      <c r="M87" s="104"/>
    </row>
    <row r="88" spans="1:15" s="50" customFormat="1" ht="35.25" x14ac:dyDescent="0.4">
      <c r="A88" s="26"/>
      <c r="B88" s="26"/>
      <c r="C88" s="105" t="s">
        <v>53</v>
      </c>
      <c r="D88" s="105"/>
      <c r="E88" s="104"/>
      <c r="F88" s="104"/>
      <c r="G88" s="104"/>
      <c r="H88" s="104"/>
      <c r="I88" s="104"/>
      <c r="J88" s="104"/>
      <c r="K88" s="104"/>
      <c r="L88" s="104"/>
      <c r="M88" s="104"/>
    </row>
    <row r="89" spans="1:15" s="50" customFormat="1" ht="35.25" x14ac:dyDescent="0.4">
      <c r="A89" s="26"/>
      <c r="B89" s="26"/>
      <c r="C89" s="105" t="s">
        <v>54</v>
      </c>
      <c r="D89" s="105"/>
      <c r="E89" s="104"/>
      <c r="F89" s="104"/>
      <c r="G89" s="104"/>
      <c r="H89" s="104"/>
      <c r="I89" s="104"/>
      <c r="J89" s="104"/>
      <c r="K89" s="104"/>
      <c r="L89" s="104"/>
      <c r="M89" s="104"/>
    </row>
    <row r="90" spans="1:15" s="50" customFormat="1" ht="35.25" x14ac:dyDescent="0.4">
      <c r="A90" s="26"/>
      <c r="B90" s="26"/>
      <c r="C90" s="105" t="s">
        <v>55</v>
      </c>
      <c r="D90" s="105"/>
      <c r="E90" s="104"/>
      <c r="F90" s="104"/>
      <c r="G90" s="104"/>
      <c r="H90" s="104"/>
      <c r="I90" s="104"/>
      <c r="J90" s="104"/>
      <c r="K90" s="104"/>
      <c r="L90" s="104"/>
      <c r="M90" s="104"/>
    </row>
    <row r="91" spans="1:15" s="50" customFormat="1" ht="35.25" x14ac:dyDescent="0.4">
      <c r="A91" s="26"/>
      <c r="B91" s="26"/>
      <c r="C91" s="105" t="s">
        <v>56</v>
      </c>
      <c r="D91" s="105"/>
      <c r="E91" s="104"/>
      <c r="F91" s="104"/>
      <c r="G91" s="104"/>
      <c r="H91" s="104"/>
      <c r="I91" s="104"/>
      <c r="J91" s="104"/>
      <c r="K91" s="104"/>
      <c r="L91" s="104"/>
      <c r="M91" s="104"/>
    </row>
    <row r="92" spans="1:15" s="50" customFormat="1" ht="35.25" x14ac:dyDescent="0.4">
      <c r="A92" s="26"/>
      <c r="B92" s="26"/>
      <c r="C92" s="70" t="s">
        <v>8</v>
      </c>
      <c r="D92" s="71"/>
      <c r="E92" s="71"/>
      <c r="F92" s="72"/>
      <c r="G92" s="72"/>
      <c r="H92" s="72"/>
      <c r="I92" s="72"/>
      <c r="J92" s="72"/>
      <c r="K92" s="72"/>
      <c r="L92" s="72"/>
      <c r="M92" s="73"/>
    </row>
    <row r="93" spans="1:15" s="50" customFormat="1" ht="55.5" customHeight="1" x14ac:dyDescent="0.4">
      <c r="A93" s="26"/>
      <c r="B93" s="26"/>
      <c r="C93" s="144"/>
      <c r="D93" s="145"/>
      <c r="E93" s="145"/>
      <c r="F93" s="145"/>
      <c r="G93" s="145"/>
      <c r="H93" s="145"/>
      <c r="I93" s="145"/>
      <c r="J93" s="145"/>
      <c r="K93" s="145"/>
      <c r="L93" s="145"/>
      <c r="M93" s="146"/>
    </row>
    <row r="94" spans="1:15" s="50" customFormat="1" ht="35.25" customHeight="1" x14ac:dyDescent="0.4">
      <c r="A94" s="26"/>
      <c r="B94" s="26"/>
      <c r="C94" s="74"/>
      <c r="D94" s="74"/>
      <c r="E94" s="74"/>
      <c r="F94" s="74"/>
      <c r="G94" s="74"/>
      <c r="H94" s="74"/>
      <c r="I94" s="74"/>
      <c r="J94" s="74"/>
      <c r="K94" s="74"/>
      <c r="L94" s="74"/>
      <c r="M94" s="74"/>
      <c r="N94" s="74"/>
    </row>
    <row r="95" spans="1:15" ht="39.75" customHeight="1" x14ac:dyDescent="0.4">
      <c r="A95" s="40" t="s">
        <v>15</v>
      </c>
      <c r="B95" s="132"/>
      <c r="C95" s="133"/>
      <c r="D95" s="133"/>
      <c r="E95" s="133"/>
      <c r="F95" s="133"/>
      <c r="G95" s="133"/>
      <c r="H95" s="134"/>
      <c r="I95" s="135" t="s">
        <v>16</v>
      </c>
      <c r="J95" s="135"/>
      <c r="K95" s="135"/>
      <c r="L95" s="136"/>
      <c r="M95" s="136"/>
      <c r="N95" s="136"/>
      <c r="O95" s="23"/>
    </row>
    <row r="96" spans="1:15" ht="39.75" customHeight="1" x14ac:dyDescent="0.4">
      <c r="A96" s="40" t="s">
        <v>17</v>
      </c>
      <c r="B96" s="129"/>
      <c r="C96" s="130"/>
      <c r="D96" s="130"/>
      <c r="E96" s="130"/>
      <c r="F96" s="130"/>
      <c r="G96" s="130"/>
      <c r="H96" s="131"/>
      <c r="I96" s="135" t="s">
        <v>18</v>
      </c>
      <c r="J96" s="135"/>
      <c r="K96" s="135"/>
      <c r="L96" s="137"/>
      <c r="M96" s="137"/>
      <c r="N96" s="137"/>
      <c r="O96" s="22"/>
    </row>
    <row r="97" spans="1:15" ht="39.75" customHeight="1" x14ac:dyDescent="0.4">
      <c r="A97" s="40" t="s">
        <v>19</v>
      </c>
      <c r="B97" s="129"/>
      <c r="C97" s="130"/>
      <c r="D97" s="130"/>
      <c r="E97" s="130"/>
      <c r="F97" s="130"/>
      <c r="G97" s="130"/>
      <c r="H97" s="131"/>
      <c r="I97" s="135" t="s">
        <v>20</v>
      </c>
      <c r="J97" s="135"/>
      <c r="K97" s="135"/>
      <c r="L97" s="136"/>
      <c r="M97" s="136"/>
      <c r="N97" s="136"/>
      <c r="O97" s="22"/>
    </row>
    <row r="98" spans="1:15" ht="39.75" customHeight="1" x14ac:dyDescent="0.4">
      <c r="A98" s="40" t="s">
        <v>22</v>
      </c>
      <c r="B98" s="129"/>
      <c r="C98" s="130"/>
      <c r="D98" s="130"/>
      <c r="E98" s="130"/>
      <c r="F98" s="130"/>
      <c r="G98" s="130"/>
      <c r="H98" s="130"/>
      <c r="I98" s="130"/>
      <c r="J98" s="130"/>
      <c r="K98" s="130"/>
      <c r="L98" s="130"/>
      <c r="M98" s="130"/>
      <c r="N98" s="131"/>
      <c r="O98" s="21"/>
    </row>
    <row r="99" spans="1:15" ht="39.75" customHeight="1" x14ac:dyDescent="0.4">
      <c r="A99" s="40" t="s">
        <v>21</v>
      </c>
      <c r="B99" s="129"/>
      <c r="C99" s="130"/>
      <c r="D99" s="130"/>
      <c r="E99" s="130"/>
      <c r="F99" s="130"/>
      <c r="G99" s="130"/>
      <c r="H99" s="130"/>
      <c r="I99" s="130"/>
      <c r="J99" s="130"/>
      <c r="K99" s="130"/>
      <c r="L99" s="130"/>
      <c r="M99" s="130"/>
      <c r="N99" s="131"/>
      <c r="O99" s="24"/>
    </row>
  </sheetData>
  <mergeCells count="133">
    <mergeCell ref="C79:I79"/>
    <mergeCell ref="D81:I81"/>
    <mergeCell ref="J70:N70"/>
    <mergeCell ref="A2:G2"/>
    <mergeCell ref="J81:N81"/>
    <mergeCell ref="C70:I70"/>
    <mergeCell ref="C71:I71"/>
    <mergeCell ref="C72:I72"/>
    <mergeCell ref="C73:I73"/>
    <mergeCell ref="C80:I80"/>
    <mergeCell ref="J80:N80"/>
    <mergeCell ref="J77:N77"/>
    <mergeCell ref="J78:N78"/>
    <mergeCell ref="J79:N79"/>
    <mergeCell ref="A13:B13"/>
    <mergeCell ref="A16:B16"/>
    <mergeCell ref="A19:B19"/>
    <mergeCell ref="A20:B20"/>
    <mergeCell ref="A17:B17"/>
    <mergeCell ref="A14:B14"/>
    <mergeCell ref="C74:I74"/>
    <mergeCell ref="C75:I75"/>
    <mergeCell ref="C76:I76"/>
    <mergeCell ref="A22:B22"/>
    <mergeCell ref="A27:B27"/>
    <mergeCell ref="A30:B30"/>
    <mergeCell ref="A33:B33"/>
    <mergeCell ref="A25:B25"/>
    <mergeCell ref="A28:B28"/>
    <mergeCell ref="A31:B31"/>
    <mergeCell ref="J28:L28"/>
    <mergeCell ref="J31:L31"/>
    <mergeCell ref="M17:N17"/>
    <mergeCell ref="M20:N20"/>
    <mergeCell ref="M23:N23"/>
    <mergeCell ref="M26:N26"/>
    <mergeCell ref="M29:N29"/>
    <mergeCell ref="M32:N32"/>
    <mergeCell ref="M33:N33"/>
    <mergeCell ref="F82:I82"/>
    <mergeCell ref="A26:B26"/>
    <mergeCell ref="A23:B23"/>
    <mergeCell ref="M16:N16"/>
    <mergeCell ref="M25:N25"/>
    <mergeCell ref="M27:N27"/>
    <mergeCell ref="M22:N22"/>
    <mergeCell ref="M24:N24"/>
    <mergeCell ref="M18:N18"/>
    <mergeCell ref="M19:N19"/>
    <mergeCell ref="M21:N21"/>
    <mergeCell ref="J16:L16"/>
    <mergeCell ref="C43:N43"/>
    <mergeCell ref="A32:B32"/>
    <mergeCell ref="E35:I35"/>
    <mergeCell ref="D44:L44"/>
    <mergeCell ref="J19:L19"/>
    <mergeCell ref="J22:L22"/>
    <mergeCell ref="J25:L25"/>
    <mergeCell ref="A18:B18"/>
    <mergeCell ref="A21:B21"/>
    <mergeCell ref="A24:B24"/>
    <mergeCell ref="B97:H97"/>
    <mergeCell ref="I97:K97"/>
    <mergeCell ref="L97:N97"/>
    <mergeCell ref="M31:N31"/>
    <mergeCell ref="M28:N28"/>
    <mergeCell ref="M30:N30"/>
    <mergeCell ref="A29:B29"/>
    <mergeCell ref="B98:N98"/>
    <mergeCell ref="F61:J61"/>
    <mergeCell ref="L46:N46"/>
    <mergeCell ref="L50:N50"/>
    <mergeCell ref="L51:N51"/>
    <mergeCell ref="A54:N54"/>
    <mergeCell ref="A58:N58"/>
    <mergeCell ref="J82:N82"/>
    <mergeCell ref="C93:M93"/>
    <mergeCell ref="A84:A85"/>
    <mergeCell ref="C84:M84"/>
    <mergeCell ref="J72:N72"/>
    <mergeCell ref="J73:N73"/>
    <mergeCell ref="J74:N74"/>
    <mergeCell ref="J75:N75"/>
    <mergeCell ref="J76:N76"/>
    <mergeCell ref="J71:N71"/>
    <mergeCell ref="K1:L2"/>
    <mergeCell ref="A11:B11"/>
    <mergeCell ref="A9:B9"/>
    <mergeCell ref="J35:K35"/>
    <mergeCell ref="C77:I77"/>
    <mergeCell ref="C78:I78"/>
    <mergeCell ref="B99:N99"/>
    <mergeCell ref="B95:H95"/>
    <mergeCell ref="I95:K95"/>
    <mergeCell ref="L95:N95"/>
    <mergeCell ref="B96:H96"/>
    <mergeCell ref="I96:K96"/>
    <mergeCell ref="L96:N96"/>
    <mergeCell ref="C85:D85"/>
    <mergeCell ref="E85:M85"/>
    <mergeCell ref="C86:D86"/>
    <mergeCell ref="E86:M86"/>
    <mergeCell ref="C87:D87"/>
    <mergeCell ref="E87:M87"/>
    <mergeCell ref="C88:D88"/>
    <mergeCell ref="E88:M88"/>
    <mergeCell ref="C89:D89"/>
    <mergeCell ref="E89:M89"/>
    <mergeCell ref="C90:D90"/>
    <mergeCell ref="A12:B12"/>
    <mergeCell ref="A15:B15"/>
    <mergeCell ref="A10:B10"/>
    <mergeCell ref="E90:M90"/>
    <mergeCell ref="C91:D91"/>
    <mergeCell ref="E91:M91"/>
    <mergeCell ref="A8:B8"/>
    <mergeCell ref="C1:J1"/>
    <mergeCell ref="J5:J6"/>
    <mergeCell ref="K5:K6"/>
    <mergeCell ref="M13:N13"/>
    <mergeCell ref="M15:N15"/>
    <mergeCell ref="M5:N6"/>
    <mergeCell ref="L5:L6"/>
    <mergeCell ref="M7:N7"/>
    <mergeCell ref="M8:N8"/>
    <mergeCell ref="M9:N9"/>
    <mergeCell ref="M10:N10"/>
    <mergeCell ref="M12:N12"/>
    <mergeCell ref="M11:N11"/>
    <mergeCell ref="M14:N14"/>
    <mergeCell ref="J7:L7"/>
    <mergeCell ref="J10:L10"/>
    <mergeCell ref="J13:L13"/>
  </mergeCells>
  <phoneticPr fontId="2"/>
  <dataValidations count="3">
    <dataValidation type="list" allowBlank="1" showInputMessage="1" sqref="K21 K12 K18 K30 K24 K27 K9 K15 K33">
      <formula1>"100回未満,100回以上,150回以上"</formula1>
    </dataValidation>
    <dataValidation type="list" allowBlank="1" showInputMessage="1" showErrorMessage="1" sqref="C8:I8 C23:I23 C20:I20 C26:I26 C11:I11 C17:I17 C29:I29 C14:I14 C32:I32">
      <formula1>"○,　"</formula1>
    </dataValidation>
    <dataValidation type="list" allowBlank="1" showInputMessage="1" showErrorMessage="1" sqref="O39 O41">
      <formula1>"✓"</formula1>
    </dataValidation>
  </dataValidations>
  <pageMargins left="0.51181102362204722" right="0.31496062992125984" top="0.35433070866141736" bottom="0.35433070866141736" header="0.31496062992125984" footer="0.31496062992125984"/>
  <pageSetup paperSize="9" scale="38" fitToHeight="0" orientation="portrait" r:id="rId1"/>
  <rowBreaks count="1" manualBreakCount="1">
    <brk id="44"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リストデータ</vt:lpstr>
      <vt:lpstr>診療所</vt:lpstr>
      <vt:lpstr>診療所!Print_Area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桃原　靖</cp:lastModifiedBy>
  <cp:lastPrinted>2023-08-18T00:08:22Z</cp:lastPrinted>
  <dcterms:created xsi:type="dcterms:W3CDTF">2021-05-25T06:48:22Z</dcterms:created>
  <dcterms:modified xsi:type="dcterms:W3CDTF">2023-08-28T04:35:41Z</dcterms:modified>
</cp:coreProperties>
</file>